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D:\Hari\Datasets\Custom SDA goal 16\"/>
    </mc:Choice>
  </mc:AlternateContent>
  <xr:revisionPtr revIDLastSave="0" documentId="13_ncr:1_{2CE2BEF2-5A3C-4E78-A3BB-3BE5A961C034}" xr6:coauthVersionLast="47" xr6:coauthVersionMax="47" xr10:uidLastSave="{00000000-0000-0000-0000-000000000000}"/>
  <bookViews>
    <workbookView xWindow="24" yWindow="384" windowWidth="23016" windowHeight="12216" firstSheet="1" activeTab="2" xr2:uid="{78213800-26B3-498C-818E-0C404B7268BA}"/>
  </bookViews>
  <sheets>
    <sheet name="Overview" sheetId="14" r:id="rId1"/>
    <sheet name="Interactive Dashboard" sheetId="21" r:id="rId2"/>
    <sheet name="Dashboard" sheetId="16" r:id="rId3"/>
    <sheet name="Data" sheetId="15" r:id="rId4"/>
    <sheet name="Raw Data - IPC" sheetId="1" r:id="rId5"/>
    <sheet name="Raw Data - SLL" sheetId="3" r:id="rId6"/>
    <sheet name="Raw Data - NLDG" sheetId="2" r:id="rId7"/>
  </sheets>
  <definedNames>
    <definedName name="_xlnm._FilterDatabase" localSheetId="2" hidden="1">Dashboard!$A$4:$DR$4</definedName>
    <definedName name="_xlnm._FilterDatabase" localSheetId="3" hidden="1">Data!$A$1:$K$1837</definedName>
    <definedName name="_xlchart.v5.0" hidden="1">'Interactive Dashboard'!$N$41:$O$41</definedName>
    <definedName name="_xlchart.v5.1" hidden="1">'Interactive Dashboard'!$N$42:$O$78</definedName>
    <definedName name="_xlchart.v5.2" hidden="1">'Interactive Dashboard'!$P$41</definedName>
    <definedName name="_xlchart.v5.3" hidden="1">'Interactive Dashboard'!$P$42:$P$78</definedName>
    <definedName name="Slicer_Target_Number">#N/A</definedName>
  </definedNames>
  <calcPr calcId="191029"/>
  <pivotCaches>
    <pivotCache cacheId="7"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7" i="16" l="1" a="1"/>
  <c r="AH7" i="16" s="1"/>
  <c r="AH8" i="16" a="1"/>
  <c r="AH8" i="16" s="1"/>
  <c r="AH9" i="16" a="1"/>
  <c r="AH9" i="16" s="1"/>
  <c r="AH10" i="16" a="1"/>
  <c r="AH10" i="16" s="1"/>
  <c r="AH11" i="16" a="1"/>
  <c r="AH11" i="16" s="1"/>
  <c r="AH12" i="16" a="1"/>
  <c r="AH12" i="16"/>
  <c r="AH13" i="16" a="1"/>
  <c r="AH13" i="16" s="1"/>
  <c r="AH14" i="16" a="1"/>
  <c r="AH14" i="16" s="1"/>
  <c r="AH15" i="16" a="1"/>
  <c r="AH15" i="16" s="1"/>
  <c r="AH16" i="16" a="1"/>
  <c r="AH16" i="16" s="1"/>
  <c r="AH17" i="16" a="1"/>
  <c r="AH17" i="16" s="1"/>
  <c r="AH18" i="16" a="1"/>
  <c r="AH18" i="16"/>
  <c r="AH19" i="16" a="1"/>
  <c r="AH19" i="16" s="1"/>
  <c r="AH20" i="16" a="1"/>
  <c r="AH20" i="16" s="1"/>
  <c r="AH21" i="16" a="1"/>
  <c r="AH21" i="16" s="1"/>
  <c r="AH22" i="16" a="1"/>
  <c r="AH22" i="16" s="1"/>
  <c r="AH23" i="16" a="1"/>
  <c r="AH23" i="16" s="1"/>
  <c r="AH24" i="16" a="1"/>
  <c r="AH24" i="16"/>
  <c r="AH25" i="16" a="1"/>
  <c r="AH25" i="16" s="1"/>
  <c r="AH26" i="16" a="1"/>
  <c r="AH26" i="16" s="1"/>
  <c r="AH27" i="16" a="1"/>
  <c r="AH27" i="16" s="1"/>
  <c r="AH28" i="16" a="1"/>
  <c r="AH28" i="16" s="1"/>
  <c r="AH29" i="16" a="1"/>
  <c r="AH29" i="16" s="1"/>
  <c r="AH30" i="16" a="1"/>
  <c r="AH30" i="16"/>
  <c r="AH31" i="16" a="1"/>
  <c r="AH31" i="16" s="1"/>
  <c r="AH32" i="16" a="1"/>
  <c r="AH32" i="16" s="1"/>
  <c r="AH33" i="16" a="1"/>
  <c r="AH33" i="16" s="1"/>
  <c r="AH34" i="16" a="1"/>
  <c r="AH34" i="16" s="1"/>
  <c r="AH35" i="16" a="1"/>
  <c r="AH35" i="16" s="1"/>
  <c r="AH36" i="16" a="1"/>
  <c r="AH36" i="16"/>
  <c r="AH37" i="16" a="1"/>
  <c r="AH37" i="16" s="1"/>
  <c r="AH38" i="16" a="1"/>
  <c r="AH38" i="16" s="1"/>
  <c r="AH39" i="16" a="1"/>
  <c r="AH39" i="16" s="1"/>
  <c r="AH40" i="16" a="1"/>
  <c r="AH40" i="16" s="1"/>
  <c r="AH41" i="16" a="1"/>
  <c r="AH41" i="16" s="1"/>
  <c r="AH6" i="16" a="1"/>
  <c r="AH6" i="16" s="1"/>
  <c r="AH5" i="16" a="1"/>
  <c r="AH5" i="16" s="1"/>
  <c r="AD18" i="16" a="1"/>
  <c r="AD18" i="16" s="1"/>
  <c r="H433" i="15"/>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1" i="3"/>
  <c r="H400" i="15"/>
  <c r="H399" i="15"/>
  <c r="H398" i="15"/>
  <c r="E2" i="3" a="1"/>
  <c r="E2" i="3" s="1"/>
  <c r="AC3" i="21"/>
  <c r="AC4" i="21"/>
  <c r="AC5" i="21"/>
  <c r="AC6" i="21"/>
  <c r="AC7" i="21"/>
  <c r="AC8" i="21"/>
  <c r="AC9" i="21"/>
  <c r="AC10" i="21"/>
  <c r="AC11" i="21"/>
  <c r="AC12" i="21"/>
  <c r="AC13" i="21"/>
  <c r="AC14" i="21"/>
  <c r="AC15" i="21"/>
  <c r="AC16" i="21"/>
  <c r="AC17" i="21"/>
  <c r="AC18" i="21"/>
  <c r="AC19" i="21"/>
  <c r="AC20" i="21"/>
  <c r="AC21" i="21"/>
  <c r="AC22" i="21"/>
  <c r="AC23" i="21"/>
  <c r="AC24" i="21"/>
  <c r="AC25" i="21"/>
  <c r="AC26" i="21"/>
  <c r="AC27" i="21"/>
  <c r="AC28" i="21"/>
  <c r="AC29" i="21"/>
  <c r="AC30" i="21"/>
  <c r="AC31" i="21"/>
  <c r="AC32" i="21"/>
  <c r="AC33" i="21"/>
  <c r="AC34" i="21"/>
  <c r="AC35" i="21"/>
  <c r="AC36" i="21"/>
  <c r="AC37" i="21"/>
  <c r="AC38" i="21"/>
  <c r="AC39" i="21"/>
  <c r="P42" i="21"/>
  <c r="P43" i="21"/>
  <c r="P44" i="21"/>
  <c r="P45" i="21"/>
  <c r="P46" i="21"/>
  <c r="P47" i="21"/>
  <c r="P48" i="21"/>
  <c r="P49" i="21"/>
  <c r="P50" i="21"/>
  <c r="P51" i="21"/>
  <c r="P52" i="21"/>
  <c r="P53" i="21"/>
  <c r="P54" i="21"/>
  <c r="P55" i="21"/>
  <c r="P56" i="21"/>
  <c r="P57" i="21"/>
  <c r="P58" i="21"/>
  <c r="P59" i="21"/>
  <c r="P60" i="21"/>
  <c r="P61" i="21"/>
  <c r="P62" i="21"/>
  <c r="P63" i="21"/>
  <c r="P64" i="21"/>
  <c r="P65" i="21"/>
  <c r="P66" i="21"/>
  <c r="P67" i="21"/>
  <c r="P68" i="21"/>
  <c r="P69" i="21"/>
  <c r="P70" i="21"/>
  <c r="P71" i="21"/>
  <c r="P72" i="21"/>
  <c r="P73" i="21"/>
  <c r="P74" i="21"/>
  <c r="P75" i="21"/>
  <c r="P76" i="21"/>
  <c r="P77" i="21"/>
  <c r="P78" i="21"/>
  <c r="Q43" i="21"/>
  <c r="Q44" i="21"/>
  <c r="Q45" i="21"/>
  <c r="Q46" i="21"/>
  <c r="Q47" i="21"/>
  <c r="Q48" i="21"/>
  <c r="Q49" i="21"/>
  <c r="Q50" i="21"/>
  <c r="Q51" i="21"/>
  <c r="Q52" i="21"/>
  <c r="Q53" i="21"/>
  <c r="Q54" i="21"/>
  <c r="Q55" i="21"/>
  <c r="Q56" i="21"/>
  <c r="Q57" i="21"/>
  <c r="Q58" i="21"/>
  <c r="Q59" i="21"/>
  <c r="Q60" i="21"/>
  <c r="Q61" i="21"/>
  <c r="Q62" i="21"/>
  <c r="Q63" i="21"/>
  <c r="Q64" i="21"/>
  <c r="Q65" i="21"/>
  <c r="Q66" i="21"/>
  <c r="Q67" i="21"/>
  <c r="Q68" i="21"/>
  <c r="Q69" i="21"/>
  <c r="Q70" i="21"/>
  <c r="Q71" i="21"/>
  <c r="Q72" i="21"/>
  <c r="Q73" i="21"/>
  <c r="Q74" i="21"/>
  <c r="Q75" i="21"/>
  <c r="Q76" i="21"/>
  <c r="Q77" i="21"/>
  <c r="Q78" i="21"/>
  <c r="Q42" i="21"/>
  <c r="AD4" i="21"/>
  <c r="AD5" i="21"/>
  <c r="AD6" i="21"/>
  <c r="AD7" i="21"/>
  <c r="AD8" i="21"/>
  <c r="AD9" i="21"/>
  <c r="AD10" i="21"/>
  <c r="AD11" i="21"/>
  <c r="AD12" i="21"/>
  <c r="AD13" i="21"/>
  <c r="AD14" i="21"/>
  <c r="AD15" i="21"/>
  <c r="AD16" i="21"/>
  <c r="AD17" i="21"/>
  <c r="AD18" i="21"/>
  <c r="AD19" i="21"/>
  <c r="AD20" i="21"/>
  <c r="AD21" i="21"/>
  <c r="AD22" i="21"/>
  <c r="AD23" i="21"/>
  <c r="AD24" i="21"/>
  <c r="AD25" i="21"/>
  <c r="AD26" i="21"/>
  <c r="AD27" i="21"/>
  <c r="AD28" i="21"/>
  <c r="AD29" i="21"/>
  <c r="AD30" i="21"/>
  <c r="AD31" i="21"/>
  <c r="AD32" i="21"/>
  <c r="AD33" i="21"/>
  <c r="AD34" i="21"/>
  <c r="AD35" i="21"/>
  <c r="AD36" i="21"/>
  <c r="AD37" i="21"/>
  <c r="AD38" i="21"/>
  <c r="AD39" i="21"/>
  <c r="O43" i="21"/>
  <c r="O44" i="21"/>
  <c r="O45" i="21"/>
  <c r="O46" i="21"/>
  <c r="O47" i="21"/>
  <c r="O48" i="21"/>
  <c r="O49" i="21"/>
  <c r="O50" i="21"/>
  <c r="O51" i="21"/>
  <c r="O52" i="21"/>
  <c r="O53" i="21"/>
  <c r="O54" i="21"/>
  <c r="O55" i="21"/>
  <c r="O56" i="21"/>
  <c r="O57" i="21"/>
  <c r="O58" i="21"/>
  <c r="O59" i="21"/>
  <c r="O60" i="21"/>
  <c r="O61" i="21"/>
  <c r="O62" i="21"/>
  <c r="O63" i="21"/>
  <c r="O64" i="21"/>
  <c r="O65" i="21"/>
  <c r="O66" i="21"/>
  <c r="O67" i="21"/>
  <c r="O68" i="21"/>
  <c r="O69" i="21"/>
  <c r="O70" i="21"/>
  <c r="O71" i="21"/>
  <c r="O72" i="21"/>
  <c r="O73" i="21"/>
  <c r="O74" i="21"/>
  <c r="O75" i="21"/>
  <c r="O76" i="21"/>
  <c r="O77" i="21"/>
  <c r="O42" i="21"/>
  <c r="F5" i="16" a="1"/>
  <c r="F5" i="16" s="1"/>
  <c r="J18" i="16" a="1"/>
  <c r="J18" i="16" s="1"/>
  <c r="J19" i="16" a="1"/>
  <c r="J19" i="16" s="1"/>
  <c r="J20" i="16" a="1"/>
  <c r="J20" i="16" s="1"/>
  <c r="J21" i="16" a="1"/>
  <c r="J21" i="16" s="1"/>
  <c r="J22" i="16" a="1"/>
  <c r="J22" i="16" s="1"/>
  <c r="J23" i="16" a="1"/>
  <c r="J23" i="16" s="1"/>
  <c r="J24" i="16" a="1"/>
  <c r="J24" i="16" s="1"/>
  <c r="J25" i="16" a="1"/>
  <c r="J25" i="16" s="1"/>
  <c r="J26" i="16" a="1"/>
  <c r="J26" i="16" s="1"/>
  <c r="J27" i="16" a="1"/>
  <c r="J27" i="16" s="1"/>
  <c r="J28" i="16" a="1"/>
  <c r="J28" i="16" s="1"/>
  <c r="J29" i="16" a="1"/>
  <c r="J29" i="16" s="1"/>
  <c r="J30" i="16" a="1"/>
  <c r="J30" i="16" s="1"/>
  <c r="J31" i="16" a="1"/>
  <c r="J31" i="16" s="1"/>
  <c r="J32" i="16" a="1"/>
  <c r="J32" i="16" s="1"/>
  <c r="J33" i="16" a="1"/>
  <c r="J33" i="16" s="1"/>
  <c r="J34" i="16" a="1"/>
  <c r="J34" i="16" s="1"/>
  <c r="J35" i="16" a="1"/>
  <c r="J35" i="16" s="1"/>
  <c r="J36" i="16" a="1"/>
  <c r="J36" i="16" s="1"/>
  <c r="J37" i="16" a="1"/>
  <c r="J37" i="16" s="1"/>
  <c r="J38" i="16" a="1"/>
  <c r="J38" i="16" s="1"/>
  <c r="J39" i="16" a="1"/>
  <c r="J39" i="16" s="1"/>
  <c r="J40" i="16" a="1"/>
  <c r="J40" i="16" s="1"/>
  <c r="J41" i="16" a="1"/>
  <c r="J41" i="16" s="1"/>
  <c r="L18" i="16" a="1"/>
  <c r="L18" i="16" s="1"/>
  <c r="L19" i="16" a="1"/>
  <c r="L19" i="16" s="1"/>
  <c r="L20" i="16" a="1"/>
  <c r="L20" i="16" s="1"/>
  <c r="L21" i="16" a="1"/>
  <c r="L21" i="16" s="1"/>
  <c r="L22" i="16" a="1"/>
  <c r="L22" i="16" s="1"/>
  <c r="L23" i="16" a="1"/>
  <c r="L23" i="16" s="1"/>
  <c r="L24" i="16" a="1"/>
  <c r="L24" i="16" s="1"/>
  <c r="L25" i="16" a="1"/>
  <c r="L25" i="16" s="1"/>
  <c r="L26" i="16" a="1"/>
  <c r="L26" i="16" s="1"/>
  <c r="L27" i="16" a="1"/>
  <c r="L27" i="16" s="1"/>
  <c r="L28" i="16" a="1"/>
  <c r="L28" i="16" s="1"/>
  <c r="L29" i="16" a="1"/>
  <c r="L29" i="16" s="1"/>
  <c r="L30" i="16" a="1"/>
  <c r="L30" i="16" s="1"/>
  <c r="L31" i="16" a="1"/>
  <c r="L31" i="16" s="1"/>
  <c r="L32" i="16" a="1"/>
  <c r="L32" i="16" s="1"/>
  <c r="L33" i="16" a="1"/>
  <c r="L33" i="16" s="1"/>
  <c r="L34" i="16" a="1"/>
  <c r="L34" i="16" s="1"/>
  <c r="L35" i="16" a="1"/>
  <c r="L35" i="16" s="1"/>
  <c r="L36" i="16" a="1"/>
  <c r="L36" i="16" s="1"/>
  <c r="L37" i="16" a="1"/>
  <c r="L37" i="16" s="1"/>
  <c r="L38" i="16" a="1"/>
  <c r="L38" i="16" s="1"/>
  <c r="L39" i="16" a="1"/>
  <c r="L39" i="16" s="1"/>
  <c r="L40" i="16" a="1"/>
  <c r="L40" i="16" s="1"/>
  <c r="L41" i="16" a="1"/>
  <c r="L41" i="16" s="1"/>
  <c r="N18" i="16" a="1"/>
  <c r="N18" i="16" s="1"/>
  <c r="N19" i="16" a="1"/>
  <c r="N19" i="16" s="1"/>
  <c r="N20" i="16" a="1"/>
  <c r="N20" i="16" s="1"/>
  <c r="N21" i="16" a="1"/>
  <c r="N21" i="16" s="1"/>
  <c r="N22" i="16" a="1"/>
  <c r="N22" i="16" s="1"/>
  <c r="N23" i="16" a="1"/>
  <c r="N23" i="16" s="1"/>
  <c r="N24" i="16" a="1"/>
  <c r="N24" i="16" s="1"/>
  <c r="N25" i="16" a="1"/>
  <c r="N25" i="16" s="1"/>
  <c r="N26" i="16" a="1"/>
  <c r="N26" i="16" s="1"/>
  <c r="N27" i="16" a="1"/>
  <c r="N27" i="16" s="1"/>
  <c r="N28" i="16" a="1"/>
  <c r="N28" i="16" s="1"/>
  <c r="N29" i="16" a="1"/>
  <c r="N29" i="16" s="1"/>
  <c r="N30" i="16" a="1"/>
  <c r="N30" i="16" s="1"/>
  <c r="N31" i="16" a="1"/>
  <c r="N31" i="16" s="1"/>
  <c r="N32" i="16" a="1"/>
  <c r="N32" i="16" s="1"/>
  <c r="N33" i="16" a="1"/>
  <c r="N33" i="16" s="1"/>
  <c r="N34" i="16" a="1"/>
  <c r="N34" i="16" s="1"/>
  <c r="N35" i="16" a="1"/>
  <c r="N35" i="16" s="1"/>
  <c r="N36" i="16" a="1"/>
  <c r="N36" i="16" s="1"/>
  <c r="N37" i="16" a="1"/>
  <c r="N37" i="16" s="1"/>
  <c r="N38" i="16" a="1"/>
  <c r="N38" i="16" s="1"/>
  <c r="N39" i="16" a="1"/>
  <c r="N39" i="16" s="1"/>
  <c r="N40" i="16" a="1"/>
  <c r="N40" i="16" s="1"/>
  <c r="N41" i="16" a="1"/>
  <c r="N41" i="16" s="1"/>
  <c r="P18" i="16" a="1"/>
  <c r="P18" i="16" s="1"/>
  <c r="P19" i="16" a="1"/>
  <c r="P19" i="16" s="1"/>
  <c r="P20" i="16" a="1"/>
  <c r="P20" i="16" s="1"/>
  <c r="P21" i="16" a="1"/>
  <c r="P21" i="16" s="1"/>
  <c r="P22" i="16" a="1"/>
  <c r="P22" i="16" s="1"/>
  <c r="P23" i="16" a="1"/>
  <c r="P23" i="16" s="1"/>
  <c r="P24" i="16" a="1"/>
  <c r="P24" i="16" s="1"/>
  <c r="P25" i="16" a="1"/>
  <c r="P25" i="16" s="1"/>
  <c r="P26" i="16" a="1"/>
  <c r="P26" i="16" s="1"/>
  <c r="P27" i="16" a="1"/>
  <c r="P27" i="16" s="1"/>
  <c r="P28" i="16" a="1"/>
  <c r="P28" i="16" s="1"/>
  <c r="P29" i="16" a="1"/>
  <c r="P29" i="16" s="1"/>
  <c r="P30" i="16" a="1"/>
  <c r="P30" i="16" s="1"/>
  <c r="P31" i="16" a="1"/>
  <c r="P31" i="16" s="1"/>
  <c r="P32" i="16" a="1"/>
  <c r="P32" i="16" s="1"/>
  <c r="P33" i="16" a="1"/>
  <c r="P33" i="16" s="1"/>
  <c r="P34" i="16" a="1"/>
  <c r="P34" i="16" s="1"/>
  <c r="P35" i="16" a="1"/>
  <c r="P35" i="16" s="1"/>
  <c r="P36" i="16" a="1"/>
  <c r="P36" i="16" s="1"/>
  <c r="P37" i="16" a="1"/>
  <c r="P37" i="16" s="1"/>
  <c r="P38" i="16" a="1"/>
  <c r="P38" i="16" s="1"/>
  <c r="P39" i="16" a="1"/>
  <c r="P39" i="16" s="1"/>
  <c r="P40" i="16" a="1"/>
  <c r="P40" i="16" s="1"/>
  <c r="P41" i="16" a="1"/>
  <c r="P41" i="16" s="1"/>
  <c r="R18" i="16" a="1"/>
  <c r="R18" i="16" s="1"/>
  <c r="R19" i="16" a="1"/>
  <c r="R19" i="16" s="1"/>
  <c r="R20" i="16" a="1"/>
  <c r="R20" i="16" s="1"/>
  <c r="R21" i="16" a="1"/>
  <c r="R21" i="16" s="1"/>
  <c r="R22" i="16" a="1"/>
  <c r="R22" i="16" s="1"/>
  <c r="R23" i="16" a="1"/>
  <c r="R23" i="16" s="1"/>
  <c r="R24" i="16" a="1"/>
  <c r="R24" i="16" s="1"/>
  <c r="R25" i="16" a="1"/>
  <c r="R25" i="16" s="1"/>
  <c r="R26" i="16" a="1"/>
  <c r="R26" i="16" s="1"/>
  <c r="R27" i="16" a="1"/>
  <c r="R27" i="16" s="1"/>
  <c r="R28" i="16" a="1"/>
  <c r="R28" i="16" s="1"/>
  <c r="R29" i="16" a="1"/>
  <c r="R29" i="16" s="1"/>
  <c r="R30" i="16" a="1"/>
  <c r="R30" i="16" s="1"/>
  <c r="R31" i="16" a="1"/>
  <c r="R31" i="16" s="1"/>
  <c r="R32" i="16" a="1"/>
  <c r="R32" i="16" s="1"/>
  <c r="R33" i="16" a="1"/>
  <c r="R33" i="16" s="1"/>
  <c r="R34" i="16" a="1"/>
  <c r="R34" i="16" s="1"/>
  <c r="R35" i="16" a="1"/>
  <c r="R35" i="16" s="1"/>
  <c r="R36" i="16" a="1"/>
  <c r="R36" i="16" s="1"/>
  <c r="R37" i="16" a="1"/>
  <c r="R37" i="16" s="1"/>
  <c r="R38" i="16" a="1"/>
  <c r="R38" i="16" s="1"/>
  <c r="R39" i="16" a="1"/>
  <c r="R39" i="16" s="1"/>
  <c r="R40" i="16" a="1"/>
  <c r="R40" i="16" s="1"/>
  <c r="R41" i="16" a="1"/>
  <c r="R41" i="16" s="1"/>
  <c r="T18" i="16" a="1"/>
  <c r="T18" i="16" s="1"/>
  <c r="T19" i="16" a="1"/>
  <c r="T19" i="16" s="1"/>
  <c r="T20" i="16" a="1"/>
  <c r="T20" i="16" s="1"/>
  <c r="T21" i="16" a="1"/>
  <c r="T21" i="16" s="1"/>
  <c r="T22" i="16" a="1"/>
  <c r="T22" i="16" s="1"/>
  <c r="T23" i="16" a="1"/>
  <c r="T23" i="16" s="1"/>
  <c r="T24" i="16" a="1"/>
  <c r="T24" i="16" s="1"/>
  <c r="T25" i="16" a="1"/>
  <c r="T25" i="16" s="1"/>
  <c r="T26" i="16" a="1"/>
  <c r="T26" i="16" s="1"/>
  <c r="T27" i="16" a="1"/>
  <c r="T27" i="16" s="1"/>
  <c r="T28" i="16" a="1"/>
  <c r="T28" i="16" s="1"/>
  <c r="T29" i="16" a="1"/>
  <c r="T29" i="16" s="1"/>
  <c r="T30" i="16" a="1"/>
  <c r="T30" i="16" s="1"/>
  <c r="T31" i="16" a="1"/>
  <c r="T31" i="16" s="1"/>
  <c r="T32" i="16" a="1"/>
  <c r="T32" i="16" s="1"/>
  <c r="T33" i="16" a="1"/>
  <c r="T33" i="16" s="1"/>
  <c r="T34" i="16" a="1"/>
  <c r="T34" i="16" s="1"/>
  <c r="T35" i="16" a="1"/>
  <c r="T35" i="16" s="1"/>
  <c r="T36" i="16" a="1"/>
  <c r="T36" i="16" s="1"/>
  <c r="T37" i="16" a="1"/>
  <c r="T37" i="16" s="1"/>
  <c r="T38" i="16" a="1"/>
  <c r="T38" i="16" s="1"/>
  <c r="T39" i="16" a="1"/>
  <c r="T39" i="16" s="1"/>
  <c r="T40" i="16" a="1"/>
  <c r="T40" i="16" s="1"/>
  <c r="T41" i="16" a="1"/>
  <c r="T41" i="16" s="1"/>
  <c r="V18" i="16" a="1"/>
  <c r="V18" i="16" s="1"/>
  <c r="V19" i="16" a="1"/>
  <c r="V19" i="16" s="1"/>
  <c r="V20" i="16" a="1"/>
  <c r="V20" i="16" s="1"/>
  <c r="V21" i="16" a="1"/>
  <c r="V21" i="16" s="1"/>
  <c r="V22" i="16" a="1"/>
  <c r="V22" i="16" s="1"/>
  <c r="V23" i="16" a="1"/>
  <c r="V23" i="16" s="1"/>
  <c r="V24" i="16" a="1"/>
  <c r="V24" i="16" s="1"/>
  <c r="V25" i="16" a="1"/>
  <c r="V25" i="16" s="1"/>
  <c r="V26" i="16" a="1"/>
  <c r="V26" i="16" s="1"/>
  <c r="V27" i="16" a="1"/>
  <c r="V27" i="16" s="1"/>
  <c r="V28" i="16" a="1"/>
  <c r="V28" i="16" s="1"/>
  <c r="V29" i="16" a="1"/>
  <c r="V29" i="16" s="1"/>
  <c r="V30" i="16" a="1"/>
  <c r="V30" i="16" s="1"/>
  <c r="V31" i="16" a="1"/>
  <c r="V31" i="16" s="1"/>
  <c r="V32" i="16" a="1"/>
  <c r="V32" i="16" s="1"/>
  <c r="V33" i="16" a="1"/>
  <c r="V33" i="16" s="1"/>
  <c r="V34" i="16" a="1"/>
  <c r="V34" i="16" s="1"/>
  <c r="V35" i="16" a="1"/>
  <c r="V35" i="16" s="1"/>
  <c r="V36" i="16" a="1"/>
  <c r="V36" i="16" s="1"/>
  <c r="V37" i="16" a="1"/>
  <c r="V37" i="16" s="1"/>
  <c r="V38" i="16" a="1"/>
  <c r="V38" i="16" s="1"/>
  <c r="V39" i="16" a="1"/>
  <c r="V39" i="16" s="1"/>
  <c r="V40" i="16" a="1"/>
  <c r="V40" i="16" s="1"/>
  <c r="V41" i="16" a="1"/>
  <c r="V41" i="16" s="1"/>
  <c r="X18" i="16" a="1"/>
  <c r="X18" i="16" s="1"/>
  <c r="X19" i="16" a="1"/>
  <c r="X19" i="16" s="1"/>
  <c r="X20" i="16" a="1"/>
  <c r="X20" i="16" s="1"/>
  <c r="X21" i="16" a="1"/>
  <c r="X21" i="16" s="1"/>
  <c r="X22" i="16" a="1"/>
  <c r="X22" i="16" s="1"/>
  <c r="X23" i="16" a="1"/>
  <c r="X23" i="16" s="1"/>
  <c r="X24" i="16" a="1"/>
  <c r="X24" i="16" s="1"/>
  <c r="X25" i="16" a="1"/>
  <c r="X25" i="16" s="1"/>
  <c r="X26" i="16" a="1"/>
  <c r="X26" i="16" s="1"/>
  <c r="X27" i="16" a="1"/>
  <c r="X27" i="16" s="1"/>
  <c r="X28" i="16" a="1"/>
  <c r="X28" i="16" s="1"/>
  <c r="X29" i="16" a="1"/>
  <c r="X29" i="16" s="1"/>
  <c r="X30" i="16" a="1"/>
  <c r="X30" i="16" s="1"/>
  <c r="X31" i="16" a="1"/>
  <c r="X31" i="16" s="1"/>
  <c r="X32" i="16" a="1"/>
  <c r="X32" i="16" s="1"/>
  <c r="X33" i="16" a="1"/>
  <c r="X33" i="16" s="1"/>
  <c r="X34" i="16" a="1"/>
  <c r="X34" i="16" s="1"/>
  <c r="X35" i="16" a="1"/>
  <c r="X35" i="16" s="1"/>
  <c r="X36" i="16" a="1"/>
  <c r="X36" i="16" s="1"/>
  <c r="X37" i="16" a="1"/>
  <c r="X37" i="16" s="1"/>
  <c r="X38" i="16" a="1"/>
  <c r="X38" i="16" s="1"/>
  <c r="X39" i="16" a="1"/>
  <c r="X39" i="16" s="1"/>
  <c r="X40" i="16" a="1"/>
  <c r="X40" i="16" s="1"/>
  <c r="X41" i="16" a="1"/>
  <c r="X41" i="16" s="1"/>
  <c r="Z18" i="16" a="1"/>
  <c r="Z18" i="16" s="1"/>
  <c r="Z19" i="16" a="1"/>
  <c r="Z19" i="16" s="1"/>
  <c r="Z20" i="16" a="1"/>
  <c r="Z20" i="16" s="1"/>
  <c r="Z21" i="16" a="1"/>
  <c r="Z21" i="16" s="1"/>
  <c r="Z22" i="16" a="1"/>
  <c r="Z22" i="16" s="1"/>
  <c r="Z23" i="16" a="1"/>
  <c r="Z23" i="16" s="1"/>
  <c r="Z24" i="16" a="1"/>
  <c r="Z24" i="16" s="1"/>
  <c r="Z25" i="16" a="1"/>
  <c r="Z25" i="16" s="1"/>
  <c r="Z26" i="16" a="1"/>
  <c r="Z26" i="16" s="1"/>
  <c r="Z27" i="16" a="1"/>
  <c r="Z27" i="16" s="1"/>
  <c r="Z28" i="16" a="1"/>
  <c r="Z28" i="16" s="1"/>
  <c r="Z29" i="16" a="1"/>
  <c r="Z29" i="16" s="1"/>
  <c r="Z30" i="16" a="1"/>
  <c r="Z30" i="16" s="1"/>
  <c r="Z31" i="16" a="1"/>
  <c r="Z31" i="16" s="1"/>
  <c r="Z32" i="16" a="1"/>
  <c r="Z32" i="16" s="1"/>
  <c r="Z33" i="16" a="1"/>
  <c r="Z33" i="16" s="1"/>
  <c r="Z34" i="16" a="1"/>
  <c r="Z34" i="16" s="1"/>
  <c r="Z35" i="16" a="1"/>
  <c r="Z35" i="16" s="1"/>
  <c r="Z36" i="16" a="1"/>
  <c r="Z36" i="16" s="1"/>
  <c r="Z37" i="16" a="1"/>
  <c r="Z37" i="16" s="1"/>
  <c r="Z38" i="16" a="1"/>
  <c r="Z38" i="16" s="1"/>
  <c r="Z39" i="16" a="1"/>
  <c r="Z39" i="16" s="1"/>
  <c r="Z40" i="16" a="1"/>
  <c r="Z40" i="16" s="1"/>
  <c r="Z41" i="16" a="1"/>
  <c r="Z41" i="16" s="1"/>
  <c r="AB17" i="16" a="1"/>
  <c r="AB17" i="16" s="1"/>
  <c r="AB18" i="16" a="1"/>
  <c r="AB18" i="16" s="1"/>
  <c r="AB19" i="16" a="1"/>
  <c r="AB19" i="16" s="1"/>
  <c r="AB20" i="16" a="1"/>
  <c r="AB20" i="16" s="1"/>
  <c r="AB21" i="16" a="1"/>
  <c r="AB21" i="16" s="1"/>
  <c r="AB22" i="16" a="1"/>
  <c r="AB22" i="16" s="1"/>
  <c r="AB23" i="16" a="1"/>
  <c r="AB23" i="16" s="1"/>
  <c r="AB24" i="16" a="1"/>
  <c r="AB24" i="16" s="1"/>
  <c r="AB25" i="16" a="1"/>
  <c r="AB25" i="16" s="1"/>
  <c r="AB26" i="16" a="1"/>
  <c r="AB26" i="16" s="1"/>
  <c r="AB27" i="16" a="1"/>
  <c r="AB27" i="16" s="1"/>
  <c r="AB28" i="16" a="1"/>
  <c r="AB28" i="16" s="1"/>
  <c r="AB29" i="16" a="1"/>
  <c r="AB29" i="16" s="1"/>
  <c r="AB30" i="16" a="1"/>
  <c r="AB30" i="16" s="1"/>
  <c r="AB31" i="16" a="1"/>
  <c r="AB31" i="16" s="1"/>
  <c r="AB32" i="16" a="1"/>
  <c r="AB32" i="16" s="1"/>
  <c r="AB33" i="16" a="1"/>
  <c r="AB33" i="16" s="1"/>
  <c r="AB34" i="16" a="1"/>
  <c r="AB34" i="16" s="1"/>
  <c r="AB35" i="16" a="1"/>
  <c r="AB35" i="16" s="1"/>
  <c r="AB36" i="16" a="1"/>
  <c r="AB36" i="16" s="1"/>
  <c r="AB37" i="16" a="1"/>
  <c r="AB37" i="16" s="1"/>
  <c r="AB38" i="16" a="1"/>
  <c r="AB38" i="16" s="1"/>
  <c r="AB39" i="16" a="1"/>
  <c r="AB39" i="16" s="1"/>
  <c r="AB40" i="16" a="1"/>
  <c r="AB40" i="16" s="1"/>
  <c r="AB41" i="16" a="1"/>
  <c r="AB41" i="16" s="1"/>
  <c r="AD17" i="16" a="1"/>
  <c r="AD17" i="16" s="1"/>
  <c r="AD19" i="16" a="1"/>
  <c r="AD19" i="16" s="1"/>
  <c r="AD20" i="16" a="1"/>
  <c r="AD20" i="16" s="1"/>
  <c r="AD21" i="16" a="1"/>
  <c r="AD21" i="16" s="1"/>
  <c r="AD22" i="16" a="1"/>
  <c r="AD22" i="16" s="1"/>
  <c r="AD23" i="16" a="1"/>
  <c r="AD23" i="16" s="1"/>
  <c r="AD24" i="16" a="1"/>
  <c r="AD24" i="16" s="1"/>
  <c r="AD25" i="16" a="1"/>
  <c r="AD25" i="16" s="1"/>
  <c r="AD26" i="16" a="1"/>
  <c r="AD26" i="16" s="1"/>
  <c r="AD27" i="16" a="1"/>
  <c r="AD27" i="16" s="1"/>
  <c r="AD28" i="16" a="1"/>
  <c r="AD28" i="16" s="1"/>
  <c r="AD29" i="16" a="1"/>
  <c r="AD29" i="16" s="1"/>
  <c r="AD30" i="16" a="1"/>
  <c r="AD30" i="16" s="1"/>
  <c r="AD31" i="16" a="1"/>
  <c r="AD31" i="16" s="1"/>
  <c r="AD32" i="16" a="1"/>
  <c r="AD32" i="16" s="1"/>
  <c r="AD33" i="16" a="1"/>
  <c r="AD33" i="16" s="1"/>
  <c r="AD34" i="16" a="1"/>
  <c r="AD34" i="16" s="1"/>
  <c r="AD35" i="16" a="1"/>
  <c r="AD35" i="16" s="1"/>
  <c r="AD36" i="16" a="1"/>
  <c r="AD36" i="16" s="1"/>
  <c r="AD37" i="16" a="1"/>
  <c r="AD37" i="16" s="1"/>
  <c r="AD38" i="16" a="1"/>
  <c r="AD38" i="16" s="1"/>
  <c r="AD39" i="16" a="1"/>
  <c r="AD39" i="16" s="1"/>
  <c r="AD40" i="16" a="1"/>
  <c r="AD40" i="16" s="1"/>
  <c r="AD41" i="16" a="1"/>
  <c r="AD41" i="16" s="1"/>
  <c r="AF17" i="16" a="1"/>
  <c r="AF17" i="16" s="1"/>
  <c r="AF18" i="16" a="1"/>
  <c r="AF18" i="16" s="1"/>
  <c r="AF19" i="16" a="1"/>
  <c r="AF19" i="16" s="1"/>
  <c r="AF20" i="16" a="1"/>
  <c r="AF20" i="16" s="1"/>
  <c r="AF21" i="16" a="1"/>
  <c r="AF21" i="16" s="1"/>
  <c r="AF22" i="16" a="1"/>
  <c r="AF22" i="16" s="1"/>
  <c r="AF23" i="16" a="1"/>
  <c r="AF23" i="16" s="1"/>
  <c r="AF24" i="16" a="1"/>
  <c r="AF24" i="16" s="1"/>
  <c r="AF25" i="16" a="1"/>
  <c r="AF25" i="16" s="1"/>
  <c r="AF26" i="16" a="1"/>
  <c r="AF26" i="16" s="1"/>
  <c r="AF27" i="16" a="1"/>
  <c r="AF27" i="16" s="1"/>
  <c r="AF28" i="16" a="1"/>
  <c r="AF28" i="16" s="1"/>
  <c r="AF29" i="16" a="1"/>
  <c r="AF29" i="16" s="1"/>
  <c r="AF30" i="16" a="1"/>
  <c r="AF30" i="16" s="1"/>
  <c r="AF31" i="16" a="1"/>
  <c r="AF31" i="16" s="1"/>
  <c r="AF32" i="16" a="1"/>
  <c r="AF32" i="16" s="1"/>
  <c r="AF33" i="16" a="1"/>
  <c r="AF33" i="16" s="1"/>
  <c r="AF34" i="16" a="1"/>
  <c r="AF34" i="16" s="1"/>
  <c r="AF35" i="16" a="1"/>
  <c r="AF35" i="16" s="1"/>
  <c r="AF36" i="16" a="1"/>
  <c r="AF36" i="16" s="1"/>
  <c r="AF37" i="16" a="1"/>
  <c r="AF37" i="16" s="1"/>
  <c r="AF38" i="16" a="1"/>
  <c r="AF38" i="16" s="1"/>
  <c r="AF39" i="16" a="1"/>
  <c r="AF39" i="16" s="1"/>
  <c r="AF40" i="16" a="1"/>
  <c r="AF40" i="16" s="1"/>
  <c r="AF41" i="16" a="1"/>
  <c r="AF41" i="16" s="1"/>
  <c r="AJ18" i="16" a="1"/>
  <c r="AJ18" i="16" s="1"/>
  <c r="AJ19" i="16" a="1"/>
  <c r="AJ19" i="16" s="1"/>
  <c r="AJ20" i="16" a="1"/>
  <c r="AJ20" i="16" s="1"/>
  <c r="AJ21" i="16" a="1"/>
  <c r="AJ21" i="16" s="1"/>
  <c r="AJ22" i="16" a="1"/>
  <c r="AJ22" i="16" s="1"/>
  <c r="AJ23" i="16" a="1"/>
  <c r="AJ23" i="16" s="1"/>
  <c r="AJ24" i="16" a="1"/>
  <c r="AJ24" i="16" s="1"/>
  <c r="AJ25" i="16" a="1"/>
  <c r="AJ25" i="16" s="1"/>
  <c r="AJ26" i="16" a="1"/>
  <c r="AJ26" i="16" s="1"/>
  <c r="AJ27" i="16" a="1"/>
  <c r="AJ27" i="16" s="1"/>
  <c r="AJ28" i="16" a="1"/>
  <c r="AJ28" i="16" s="1"/>
  <c r="AJ29" i="16" a="1"/>
  <c r="AJ29" i="16" s="1"/>
  <c r="AJ30" i="16" a="1"/>
  <c r="AJ30" i="16" s="1"/>
  <c r="AJ31" i="16" a="1"/>
  <c r="AJ31" i="16" s="1"/>
  <c r="AJ32" i="16" a="1"/>
  <c r="AJ32" i="16" s="1"/>
  <c r="AJ33" i="16" a="1"/>
  <c r="AJ33" i="16" s="1"/>
  <c r="AJ34" i="16" a="1"/>
  <c r="AJ34" i="16" s="1"/>
  <c r="AJ35" i="16" a="1"/>
  <c r="AJ35" i="16" s="1"/>
  <c r="AJ36" i="16" a="1"/>
  <c r="AJ36" i="16" s="1"/>
  <c r="AJ37" i="16" a="1"/>
  <c r="AJ37" i="16" s="1"/>
  <c r="AJ38" i="16" a="1"/>
  <c r="AJ38" i="16" s="1"/>
  <c r="AJ39" i="16" a="1"/>
  <c r="AJ39" i="16" s="1"/>
  <c r="AJ40" i="16" a="1"/>
  <c r="AJ40" i="16" s="1"/>
  <c r="AJ41" i="16" a="1"/>
  <c r="AJ41" i="16" s="1"/>
  <c r="AL18" i="16" a="1"/>
  <c r="AL18" i="16" s="1"/>
  <c r="AL19" i="16" a="1"/>
  <c r="AL19" i="16" s="1"/>
  <c r="AL20" i="16" a="1"/>
  <c r="AL20" i="16" s="1"/>
  <c r="AL21" i="16" a="1"/>
  <c r="AL21" i="16" s="1"/>
  <c r="AL22" i="16" a="1"/>
  <c r="AL22" i="16" s="1"/>
  <c r="AL23" i="16" a="1"/>
  <c r="AL23" i="16" s="1"/>
  <c r="AL24" i="16" a="1"/>
  <c r="AL24" i="16" s="1"/>
  <c r="AL25" i="16" a="1"/>
  <c r="AL25" i="16" s="1"/>
  <c r="AL26" i="16" a="1"/>
  <c r="AL26" i="16" s="1"/>
  <c r="AL27" i="16" a="1"/>
  <c r="AL27" i="16" s="1"/>
  <c r="AL28" i="16" a="1"/>
  <c r="AL28" i="16" s="1"/>
  <c r="AL29" i="16" a="1"/>
  <c r="AL29" i="16" s="1"/>
  <c r="AL30" i="16" a="1"/>
  <c r="AL30" i="16" s="1"/>
  <c r="AL31" i="16" a="1"/>
  <c r="AL31" i="16" s="1"/>
  <c r="AL32" i="16" a="1"/>
  <c r="AL32" i="16" s="1"/>
  <c r="AL33" i="16" a="1"/>
  <c r="AL33" i="16" s="1"/>
  <c r="AL34" i="16" a="1"/>
  <c r="AL34" i="16" s="1"/>
  <c r="AL35" i="16" a="1"/>
  <c r="AL35" i="16" s="1"/>
  <c r="AL36" i="16" a="1"/>
  <c r="AL36" i="16" s="1"/>
  <c r="AL37" i="16" a="1"/>
  <c r="AL37" i="16" s="1"/>
  <c r="AL38" i="16" a="1"/>
  <c r="AL38" i="16" s="1"/>
  <c r="AL39" i="16" a="1"/>
  <c r="AL39" i="16" s="1"/>
  <c r="AL40" i="16" a="1"/>
  <c r="AL40" i="16" s="1"/>
  <c r="AL41" i="16" a="1"/>
  <c r="AL41" i="16" s="1"/>
  <c r="AN18" i="16" a="1"/>
  <c r="AN18" i="16" s="1"/>
  <c r="AN19" i="16" a="1"/>
  <c r="AN19" i="16" s="1"/>
  <c r="AN20" i="16" a="1"/>
  <c r="AN20" i="16" s="1"/>
  <c r="AN21" i="16" a="1"/>
  <c r="AN21" i="16" s="1"/>
  <c r="AN22" i="16" a="1"/>
  <c r="AN22" i="16" s="1"/>
  <c r="AN23" i="16" a="1"/>
  <c r="AN23" i="16" s="1"/>
  <c r="AN24" i="16" a="1"/>
  <c r="AN24" i="16" s="1"/>
  <c r="AN25" i="16" a="1"/>
  <c r="AN25" i="16" s="1"/>
  <c r="AN26" i="16" a="1"/>
  <c r="AN26" i="16" s="1"/>
  <c r="AN27" i="16" a="1"/>
  <c r="AN27" i="16" s="1"/>
  <c r="AN28" i="16" a="1"/>
  <c r="AN28" i="16" s="1"/>
  <c r="AN29" i="16" a="1"/>
  <c r="AN29" i="16" s="1"/>
  <c r="AN30" i="16" a="1"/>
  <c r="AN30" i="16" s="1"/>
  <c r="AN31" i="16" a="1"/>
  <c r="AN31" i="16" s="1"/>
  <c r="AN32" i="16" a="1"/>
  <c r="AN32" i="16" s="1"/>
  <c r="AN33" i="16" a="1"/>
  <c r="AN33" i="16" s="1"/>
  <c r="AN34" i="16" a="1"/>
  <c r="AN34" i="16" s="1"/>
  <c r="AN35" i="16" a="1"/>
  <c r="AN35" i="16" s="1"/>
  <c r="AN36" i="16" a="1"/>
  <c r="AN36" i="16" s="1"/>
  <c r="AN37" i="16" a="1"/>
  <c r="AN37" i="16" s="1"/>
  <c r="AN38" i="16" a="1"/>
  <c r="AN38" i="16" s="1"/>
  <c r="AN39" i="16" a="1"/>
  <c r="AN39" i="16" s="1"/>
  <c r="AN40" i="16" a="1"/>
  <c r="AN40" i="16" s="1"/>
  <c r="AN41" i="16" a="1"/>
  <c r="AN41" i="16" s="1"/>
  <c r="AP18" i="16" a="1"/>
  <c r="AP18" i="16" s="1"/>
  <c r="AP19" i="16" a="1"/>
  <c r="AP19" i="16" s="1"/>
  <c r="AP20" i="16" a="1"/>
  <c r="AP20" i="16" s="1"/>
  <c r="AP21" i="16" a="1"/>
  <c r="AP21" i="16" s="1"/>
  <c r="AP22" i="16" a="1"/>
  <c r="AP22" i="16" s="1"/>
  <c r="AP23" i="16" a="1"/>
  <c r="AP23" i="16" s="1"/>
  <c r="AP24" i="16" a="1"/>
  <c r="AP24" i="16" s="1"/>
  <c r="AP25" i="16" a="1"/>
  <c r="AP25" i="16" s="1"/>
  <c r="AP26" i="16" a="1"/>
  <c r="AP26" i="16" s="1"/>
  <c r="AP27" i="16" a="1"/>
  <c r="AP27" i="16" s="1"/>
  <c r="AP28" i="16" a="1"/>
  <c r="AP28" i="16" s="1"/>
  <c r="AP29" i="16" a="1"/>
  <c r="AP29" i="16" s="1"/>
  <c r="AP30" i="16" a="1"/>
  <c r="AP30" i="16" s="1"/>
  <c r="AP31" i="16" a="1"/>
  <c r="AP31" i="16" s="1"/>
  <c r="AP32" i="16" a="1"/>
  <c r="AP32" i="16" s="1"/>
  <c r="AP33" i="16" a="1"/>
  <c r="AP33" i="16" s="1"/>
  <c r="AP34" i="16" a="1"/>
  <c r="AP34" i="16" s="1"/>
  <c r="AP35" i="16" a="1"/>
  <c r="AP35" i="16" s="1"/>
  <c r="AP36" i="16" a="1"/>
  <c r="AP36" i="16" s="1"/>
  <c r="AP37" i="16" a="1"/>
  <c r="AP37" i="16" s="1"/>
  <c r="AP38" i="16" a="1"/>
  <c r="AP38" i="16" s="1"/>
  <c r="AP39" i="16" a="1"/>
  <c r="AP39" i="16" s="1"/>
  <c r="AP40" i="16" a="1"/>
  <c r="AP40" i="16" s="1"/>
  <c r="AP41" i="16" a="1"/>
  <c r="AP41" i="16" s="1"/>
  <c r="AR18" i="16" a="1"/>
  <c r="AR18" i="16" s="1"/>
  <c r="AR19" i="16" a="1"/>
  <c r="AR19" i="16" s="1"/>
  <c r="AR20" i="16" a="1"/>
  <c r="AR20" i="16" s="1"/>
  <c r="AR21" i="16" a="1"/>
  <c r="AR21" i="16" s="1"/>
  <c r="AR22" i="16" a="1"/>
  <c r="AR22" i="16" s="1"/>
  <c r="AR23" i="16" a="1"/>
  <c r="AR23" i="16" s="1"/>
  <c r="AR24" i="16" a="1"/>
  <c r="AR24" i="16" s="1"/>
  <c r="AR25" i="16" a="1"/>
  <c r="AR25" i="16" s="1"/>
  <c r="AR26" i="16" a="1"/>
  <c r="AR26" i="16" s="1"/>
  <c r="AR27" i="16" a="1"/>
  <c r="AR27" i="16" s="1"/>
  <c r="AR28" i="16" a="1"/>
  <c r="AR28" i="16" s="1"/>
  <c r="AR29" i="16" a="1"/>
  <c r="AR29" i="16" s="1"/>
  <c r="AR30" i="16" a="1"/>
  <c r="AR30" i="16" s="1"/>
  <c r="AR31" i="16" a="1"/>
  <c r="AR31" i="16" s="1"/>
  <c r="AR32" i="16" a="1"/>
  <c r="AR32" i="16" s="1"/>
  <c r="AR33" i="16" a="1"/>
  <c r="AR33" i="16" s="1"/>
  <c r="AR34" i="16" a="1"/>
  <c r="AR34" i="16" s="1"/>
  <c r="AR35" i="16" a="1"/>
  <c r="AR35" i="16" s="1"/>
  <c r="AR36" i="16" a="1"/>
  <c r="AR36" i="16" s="1"/>
  <c r="AR37" i="16" a="1"/>
  <c r="AR37" i="16" s="1"/>
  <c r="AR38" i="16" a="1"/>
  <c r="AR38" i="16" s="1"/>
  <c r="AR39" i="16" a="1"/>
  <c r="AR39" i="16" s="1"/>
  <c r="AR40" i="16" a="1"/>
  <c r="AR40" i="16" s="1"/>
  <c r="AR41" i="16" a="1"/>
  <c r="AR41" i="16" s="1"/>
  <c r="AT18" i="16" a="1"/>
  <c r="AT18" i="16" s="1"/>
  <c r="AT19" i="16" a="1"/>
  <c r="AT19" i="16" s="1"/>
  <c r="AT20" i="16" a="1"/>
  <c r="AT20" i="16" s="1"/>
  <c r="AT21" i="16" a="1"/>
  <c r="AT21" i="16" s="1"/>
  <c r="AT22" i="16" a="1"/>
  <c r="AT22" i="16" s="1"/>
  <c r="AT23" i="16" a="1"/>
  <c r="AT23" i="16" s="1"/>
  <c r="AT24" i="16" a="1"/>
  <c r="AT24" i="16" s="1"/>
  <c r="AT25" i="16" a="1"/>
  <c r="AT25" i="16" s="1"/>
  <c r="AT26" i="16" a="1"/>
  <c r="AT26" i="16" s="1"/>
  <c r="AT27" i="16" a="1"/>
  <c r="AT27" i="16" s="1"/>
  <c r="AT28" i="16" a="1"/>
  <c r="AT28" i="16" s="1"/>
  <c r="AT29" i="16" a="1"/>
  <c r="AT29" i="16" s="1"/>
  <c r="AT30" i="16" a="1"/>
  <c r="AT30" i="16" s="1"/>
  <c r="AT31" i="16" a="1"/>
  <c r="AT31" i="16" s="1"/>
  <c r="AT32" i="16" a="1"/>
  <c r="AT32" i="16" s="1"/>
  <c r="AT33" i="16" a="1"/>
  <c r="AT33" i="16" s="1"/>
  <c r="AT34" i="16" a="1"/>
  <c r="AT34" i="16" s="1"/>
  <c r="AT35" i="16" a="1"/>
  <c r="AT35" i="16" s="1"/>
  <c r="AT36" i="16" a="1"/>
  <c r="AT36" i="16" s="1"/>
  <c r="AT37" i="16" a="1"/>
  <c r="AT37" i="16" s="1"/>
  <c r="AT38" i="16" a="1"/>
  <c r="AT38" i="16" s="1"/>
  <c r="AT39" i="16" a="1"/>
  <c r="AT39" i="16" s="1"/>
  <c r="AT40" i="16" a="1"/>
  <c r="AT40" i="16" s="1"/>
  <c r="AT41" i="16" a="1"/>
  <c r="AT41" i="16" s="1"/>
  <c r="AV17" i="16" a="1"/>
  <c r="AV17" i="16" s="1"/>
  <c r="AV18" i="16" a="1"/>
  <c r="AV18" i="16" s="1"/>
  <c r="AV19" i="16" a="1"/>
  <c r="AV19" i="16" s="1"/>
  <c r="AV20" i="16" a="1"/>
  <c r="AV20" i="16" s="1"/>
  <c r="AV21" i="16" a="1"/>
  <c r="AV21" i="16" s="1"/>
  <c r="AV22" i="16" a="1"/>
  <c r="AV22" i="16" s="1"/>
  <c r="AV23" i="16" a="1"/>
  <c r="AV23" i="16" s="1"/>
  <c r="AV24" i="16" a="1"/>
  <c r="AV24" i="16" s="1"/>
  <c r="AV25" i="16" a="1"/>
  <c r="AV25" i="16" s="1"/>
  <c r="AV26" i="16" a="1"/>
  <c r="AV26" i="16" s="1"/>
  <c r="AV27" i="16" a="1"/>
  <c r="AV27" i="16" s="1"/>
  <c r="AV28" i="16" a="1"/>
  <c r="AV28" i="16" s="1"/>
  <c r="AV29" i="16" a="1"/>
  <c r="AV29" i="16" s="1"/>
  <c r="AV30" i="16" a="1"/>
  <c r="AV30" i="16" s="1"/>
  <c r="AV31" i="16" a="1"/>
  <c r="AV31" i="16" s="1"/>
  <c r="AV32" i="16" a="1"/>
  <c r="AV32" i="16" s="1"/>
  <c r="AV33" i="16" a="1"/>
  <c r="AV33" i="16" s="1"/>
  <c r="AV34" i="16" a="1"/>
  <c r="AV34" i="16" s="1"/>
  <c r="AV35" i="16" a="1"/>
  <c r="AV35" i="16" s="1"/>
  <c r="AV36" i="16" a="1"/>
  <c r="AV36" i="16" s="1"/>
  <c r="AV37" i="16" a="1"/>
  <c r="AV37" i="16" s="1"/>
  <c r="AV38" i="16" a="1"/>
  <c r="AV38" i="16" s="1"/>
  <c r="AV39" i="16" a="1"/>
  <c r="AV39" i="16" s="1"/>
  <c r="AV40" i="16" a="1"/>
  <c r="AV40" i="16" s="1"/>
  <c r="AV41" i="16" a="1"/>
  <c r="AV41" i="16" s="1"/>
  <c r="AX17" i="16" a="1"/>
  <c r="AX17" i="16" s="1"/>
  <c r="AX18" i="16" a="1"/>
  <c r="AX18" i="16" s="1"/>
  <c r="AX19" i="16" a="1"/>
  <c r="AX19" i="16" s="1"/>
  <c r="AX20" i="16" a="1"/>
  <c r="AX20" i="16" s="1"/>
  <c r="AX21" i="16" a="1"/>
  <c r="AX21" i="16" s="1"/>
  <c r="AX22" i="16" a="1"/>
  <c r="AX22" i="16" s="1"/>
  <c r="AX23" i="16" a="1"/>
  <c r="AX23" i="16" s="1"/>
  <c r="AX24" i="16" a="1"/>
  <c r="AX24" i="16" s="1"/>
  <c r="AX25" i="16" a="1"/>
  <c r="AX25" i="16" s="1"/>
  <c r="AX26" i="16" a="1"/>
  <c r="AX26" i="16" s="1"/>
  <c r="AX27" i="16" a="1"/>
  <c r="AX27" i="16" s="1"/>
  <c r="AX28" i="16" a="1"/>
  <c r="AX28" i="16" s="1"/>
  <c r="AX29" i="16" a="1"/>
  <c r="AX29" i="16" s="1"/>
  <c r="AX30" i="16" a="1"/>
  <c r="AX30" i="16" s="1"/>
  <c r="AX31" i="16" a="1"/>
  <c r="AX31" i="16" s="1"/>
  <c r="AX32" i="16" a="1"/>
  <c r="AX32" i="16" s="1"/>
  <c r="AX33" i="16" a="1"/>
  <c r="AX33" i="16" s="1"/>
  <c r="AX34" i="16" a="1"/>
  <c r="AX34" i="16" s="1"/>
  <c r="AX35" i="16" a="1"/>
  <c r="AX35" i="16" s="1"/>
  <c r="AX36" i="16" a="1"/>
  <c r="AX36" i="16" s="1"/>
  <c r="AX37" i="16" a="1"/>
  <c r="AX37" i="16" s="1"/>
  <c r="AX38" i="16" a="1"/>
  <c r="AX38" i="16" s="1"/>
  <c r="AX39" i="16" a="1"/>
  <c r="AX39" i="16" s="1"/>
  <c r="AX40" i="16" a="1"/>
  <c r="AX40" i="16" s="1"/>
  <c r="AX41" i="16" a="1"/>
  <c r="AX41" i="16" s="1"/>
  <c r="AZ17" i="16" a="1"/>
  <c r="AZ17" i="16" s="1"/>
  <c r="AZ18" i="16" a="1"/>
  <c r="AZ18" i="16" s="1"/>
  <c r="AZ19" i="16" a="1"/>
  <c r="AZ19" i="16" s="1"/>
  <c r="AZ20" i="16" a="1"/>
  <c r="AZ20" i="16" s="1"/>
  <c r="AZ21" i="16" a="1"/>
  <c r="AZ21" i="16" s="1"/>
  <c r="AZ22" i="16" a="1"/>
  <c r="AZ22" i="16" s="1"/>
  <c r="AZ23" i="16" a="1"/>
  <c r="AZ23" i="16" s="1"/>
  <c r="AZ24" i="16" a="1"/>
  <c r="AZ24" i="16" s="1"/>
  <c r="AZ25" i="16" a="1"/>
  <c r="AZ25" i="16" s="1"/>
  <c r="AZ26" i="16" a="1"/>
  <c r="AZ26" i="16" s="1"/>
  <c r="AZ27" i="16" a="1"/>
  <c r="AZ27" i="16" s="1"/>
  <c r="AZ28" i="16" a="1"/>
  <c r="AZ28" i="16" s="1"/>
  <c r="AZ29" i="16" a="1"/>
  <c r="AZ29" i="16" s="1"/>
  <c r="AZ30" i="16" a="1"/>
  <c r="AZ30" i="16" s="1"/>
  <c r="AZ31" i="16" a="1"/>
  <c r="AZ31" i="16" s="1"/>
  <c r="AZ32" i="16" a="1"/>
  <c r="AZ32" i="16" s="1"/>
  <c r="AZ33" i="16" a="1"/>
  <c r="AZ33" i="16" s="1"/>
  <c r="AZ34" i="16" a="1"/>
  <c r="AZ34" i="16" s="1"/>
  <c r="AZ35" i="16" a="1"/>
  <c r="AZ35" i="16" s="1"/>
  <c r="AZ36" i="16" a="1"/>
  <c r="AZ36" i="16" s="1"/>
  <c r="AZ37" i="16" a="1"/>
  <c r="AZ37" i="16" s="1"/>
  <c r="AZ38" i="16" a="1"/>
  <c r="AZ38" i="16" s="1"/>
  <c r="AZ39" i="16" a="1"/>
  <c r="AZ39" i="16" s="1"/>
  <c r="AZ40" i="16" a="1"/>
  <c r="AZ40" i="16" s="1"/>
  <c r="AZ41" i="16" a="1"/>
  <c r="AZ41" i="16" s="1"/>
  <c r="BB17" i="16" a="1"/>
  <c r="BB17" i="16" s="1"/>
  <c r="BB18" i="16" a="1"/>
  <c r="BB18" i="16" s="1"/>
  <c r="BB19" i="16" a="1"/>
  <c r="BB19" i="16" s="1"/>
  <c r="BB20" i="16" a="1"/>
  <c r="BB20" i="16" s="1"/>
  <c r="BB21" i="16" a="1"/>
  <c r="BB21" i="16" s="1"/>
  <c r="BB22" i="16" a="1"/>
  <c r="BB22" i="16" s="1"/>
  <c r="BB23" i="16" a="1"/>
  <c r="BB23" i="16" s="1"/>
  <c r="BB24" i="16" a="1"/>
  <c r="BB24" i="16" s="1"/>
  <c r="BB25" i="16" a="1"/>
  <c r="BB25" i="16" s="1"/>
  <c r="BB26" i="16" a="1"/>
  <c r="BB26" i="16" s="1"/>
  <c r="BB27" i="16" a="1"/>
  <c r="BB27" i="16" s="1"/>
  <c r="BB28" i="16" a="1"/>
  <c r="BB28" i="16" s="1"/>
  <c r="BB29" i="16" a="1"/>
  <c r="BB29" i="16" s="1"/>
  <c r="BB30" i="16" a="1"/>
  <c r="BB30" i="16" s="1"/>
  <c r="BB31" i="16" a="1"/>
  <c r="BB31" i="16" s="1"/>
  <c r="BB32" i="16" a="1"/>
  <c r="BB32" i="16" s="1"/>
  <c r="BB33" i="16" a="1"/>
  <c r="BB33" i="16" s="1"/>
  <c r="BB34" i="16" a="1"/>
  <c r="BB34" i="16" s="1"/>
  <c r="BB35" i="16" a="1"/>
  <c r="BB35" i="16" s="1"/>
  <c r="BB36" i="16" a="1"/>
  <c r="BB36" i="16" s="1"/>
  <c r="BB37" i="16" a="1"/>
  <c r="BB37" i="16" s="1"/>
  <c r="BB38" i="16" a="1"/>
  <c r="BB38" i="16" s="1"/>
  <c r="BB39" i="16" a="1"/>
  <c r="BB39" i="16" s="1"/>
  <c r="BB40" i="16" a="1"/>
  <c r="BB40" i="16" s="1"/>
  <c r="BB41" i="16" a="1"/>
  <c r="BB41" i="16" s="1"/>
  <c r="BD17" i="16" a="1"/>
  <c r="BD17" i="16" s="1"/>
  <c r="BD18" i="16" a="1"/>
  <c r="BD18" i="16" s="1"/>
  <c r="BD19" i="16" a="1"/>
  <c r="BD19" i="16" s="1"/>
  <c r="BD20" i="16" a="1"/>
  <c r="BD20" i="16" s="1"/>
  <c r="BD21" i="16" a="1"/>
  <c r="BD21" i="16" s="1"/>
  <c r="BD22" i="16" a="1"/>
  <c r="BD22" i="16" s="1"/>
  <c r="BD23" i="16" a="1"/>
  <c r="BD23" i="16" s="1"/>
  <c r="BD24" i="16" a="1"/>
  <c r="BD24" i="16" s="1"/>
  <c r="BD25" i="16" a="1"/>
  <c r="BD25" i="16" s="1"/>
  <c r="BD26" i="16" a="1"/>
  <c r="BD26" i="16" s="1"/>
  <c r="BD27" i="16" a="1"/>
  <c r="BD27" i="16" s="1"/>
  <c r="BD28" i="16" a="1"/>
  <c r="BD28" i="16" s="1"/>
  <c r="BD29" i="16" a="1"/>
  <c r="BD29" i="16" s="1"/>
  <c r="BD30" i="16" a="1"/>
  <c r="BD30" i="16" s="1"/>
  <c r="BD31" i="16" a="1"/>
  <c r="BD31" i="16" s="1"/>
  <c r="BD32" i="16" a="1"/>
  <c r="BD32" i="16" s="1"/>
  <c r="BD33" i="16" a="1"/>
  <c r="BD33" i="16" s="1"/>
  <c r="BD34" i="16" a="1"/>
  <c r="BD34" i="16" s="1"/>
  <c r="BD35" i="16" a="1"/>
  <c r="BD35" i="16" s="1"/>
  <c r="BD36" i="16" a="1"/>
  <c r="BD36" i="16" s="1"/>
  <c r="BD37" i="16" a="1"/>
  <c r="BD37" i="16" s="1"/>
  <c r="BD38" i="16" a="1"/>
  <c r="BD38" i="16" s="1"/>
  <c r="BD39" i="16" a="1"/>
  <c r="BD39" i="16" s="1"/>
  <c r="BD40" i="16" a="1"/>
  <c r="BD40" i="16" s="1"/>
  <c r="BD41" i="16" a="1"/>
  <c r="BD41" i="16" s="1"/>
  <c r="BF17" i="16" a="1"/>
  <c r="BF17" i="16" s="1"/>
  <c r="BF18" i="16" a="1"/>
  <c r="BF18" i="16" s="1"/>
  <c r="BF19" i="16" a="1"/>
  <c r="BF19" i="16" s="1"/>
  <c r="BF20" i="16" a="1"/>
  <c r="BF20" i="16" s="1"/>
  <c r="BF21" i="16" a="1"/>
  <c r="BF21" i="16" s="1"/>
  <c r="BF22" i="16" a="1"/>
  <c r="BF22" i="16" s="1"/>
  <c r="BF23" i="16" a="1"/>
  <c r="BF23" i="16" s="1"/>
  <c r="BF24" i="16" a="1"/>
  <c r="BF24" i="16" s="1"/>
  <c r="BF25" i="16" a="1"/>
  <c r="BF25" i="16" s="1"/>
  <c r="BF26" i="16" a="1"/>
  <c r="BF26" i="16" s="1"/>
  <c r="BF27" i="16" a="1"/>
  <c r="BF27" i="16" s="1"/>
  <c r="BF28" i="16" a="1"/>
  <c r="BF28" i="16" s="1"/>
  <c r="BF29" i="16" a="1"/>
  <c r="BF29" i="16" s="1"/>
  <c r="BF30" i="16" a="1"/>
  <c r="BF30" i="16" s="1"/>
  <c r="BF31" i="16" a="1"/>
  <c r="BF31" i="16" s="1"/>
  <c r="BF32" i="16" a="1"/>
  <c r="BF32" i="16" s="1"/>
  <c r="BF33" i="16" a="1"/>
  <c r="BF33" i="16" s="1"/>
  <c r="BF34" i="16" a="1"/>
  <c r="BF34" i="16" s="1"/>
  <c r="BF35" i="16" a="1"/>
  <c r="BF35" i="16" s="1"/>
  <c r="BF36" i="16" a="1"/>
  <c r="BF36" i="16" s="1"/>
  <c r="BF37" i="16" a="1"/>
  <c r="BF37" i="16" s="1"/>
  <c r="BF38" i="16" a="1"/>
  <c r="BF38" i="16" s="1"/>
  <c r="BF39" i="16" a="1"/>
  <c r="BF39" i="16" s="1"/>
  <c r="BF40" i="16" a="1"/>
  <c r="BF40" i="16" s="1"/>
  <c r="BF41" i="16" a="1"/>
  <c r="BF41" i="16" s="1"/>
  <c r="BH17" i="16" a="1"/>
  <c r="BH17" i="16" s="1"/>
  <c r="BH18" i="16" a="1"/>
  <c r="BH18" i="16" s="1"/>
  <c r="BH19" i="16" a="1"/>
  <c r="BH19" i="16" s="1"/>
  <c r="BH20" i="16" a="1"/>
  <c r="BH20" i="16" s="1"/>
  <c r="BH21" i="16" a="1"/>
  <c r="BH21" i="16" s="1"/>
  <c r="BH22" i="16" a="1"/>
  <c r="BH22" i="16" s="1"/>
  <c r="BH23" i="16" a="1"/>
  <c r="BH23" i="16" s="1"/>
  <c r="BH24" i="16" a="1"/>
  <c r="BH24" i="16" s="1"/>
  <c r="BH25" i="16" a="1"/>
  <c r="BH25" i="16" s="1"/>
  <c r="BH26" i="16" a="1"/>
  <c r="BH26" i="16" s="1"/>
  <c r="BH27" i="16" a="1"/>
  <c r="BH27" i="16" s="1"/>
  <c r="BH28" i="16" a="1"/>
  <c r="BH28" i="16" s="1"/>
  <c r="BH29" i="16" a="1"/>
  <c r="BH29" i="16" s="1"/>
  <c r="BH30" i="16" a="1"/>
  <c r="BH30" i="16" s="1"/>
  <c r="BH31" i="16" a="1"/>
  <c r="BH31" i="16" s="1"/>
  <c r="BH32" i="16" a="1"/>
  <c r="BH32" i="16" s="1"/>
  <c r="BH33" i="16" a="1"/>
  <c r="BH33" i="16" s="1"/>
  <c r="BH34" i="16" a="1"/>
  <c r="BH34" i="16" s="1"/>
  <c r="BH35" i="16" a="1"/>
  <c r="BH35" i="16" s="1"/>
  <c r="BH36" i="16" a="1"/>
  <c r="BH36" i="16" s="1"/>
  <c r="BH37" i="16" a="1"/>
  <c r="BH37" i="16" s="1"/>
  <c r="BH38" i="16" a="1"/>
  <c r="BH38" i="16" s="1"/>
  <c r="BH39" i="16" a="1"/>
  <c r="BH39" i="16" s="1"/>
  <c r="BH40" i="16" a="1"/>
  <c r="BH40" i="16" s="1"/>
  <c r="BH41" i="16" a="1"/>
  <c r="BH41" i="16" s="1"/>
  <c r="BJ17" i="16" a="1"/>
  <c r="BJ17" i="16" s="1"/>
  <c r="BJ18" i="16" a="1"/>
  <c r="BJ18" i="16" s="1"/>
  <c r="BJ19" i="16" a="1"/>
  <c r="BJ19" i="16" s="1"/>
  <c r="BJ20" i="16" a="1"/>
  <c r="BJ20" i="16" s="1"/>
  <c r="BJ21" i="16" a="1"/>
  <c r="BJ21" i="16" s="1"/>
  <c r="BJ22" i="16" a="1"/>
  <c r="BJ22" i="16" s="1"/>
  <c r="BJ23" i="16" a="1"/>
  <c r="BJ23" i="16" s="1"/>
  <c r="BJ24" i="16" a="1"/>
  <c r="BJ24" i="16" s="1"/>
  <c r="BJ25" i="16" a="1"/>
  <c r="BJ25" i="16" s="1"/>
  <c r="BJ26" i="16" a="1"/>
  <c r="BJ26" i="16" s="1"/>
  <c r="BJ27" i="16" a="1"/>
  <c r="BJ27" i="16" s="1"/>
  <c r="BJ28" i="16" a="1"/>
  <c r="BJ28" i="16" s="1"/>
  <c r="BJ29" i="16" a="1"/>
  <c r="BJ29" i="16" s="1"/>
  <c r="BJ30" i="16" a="1"/>
  <c r="BJ30" i="16" s="1"/>
  <c r="BJ31" i="16" a="1"/>
  <c r="BJ31" i="16" s="1"/>
  <c r="BJ32" i="16" a="1"/>
  <c r="BJ32" i="16" s="1"/>
  <c r="BJ33" i="16" a="1"/>
  <c r="BJ33" i="16" s="1"/>
  <c r="BJ34" i="16" a="1"/>
  <c r="BJ34" i="16" s="1"/>
  <c r="BJ35" i="16" a="1"/>
  <c r="BJ35" i="16" s="1"/>
  <c r="BJ36" i="16" a="1"/>
  <c r="BJ36" i="16" s="1"/>
  <c r="BJ37" i="16" a="1"/>
  <c r="BJ37" i="16" s="1"/>
  <c r="BJ38" i="16" a="1"/>
  <c r="BJ38" i="16" s="1"/>
  <c r="BJ39" i="16" a="1"/>
  <c r="BJ39" i="16" s="1"/>
  <c r="BJ40" i="16" a="1"/>
  <c r="BJ40" i="16" s="1"/>
  <c r="BJ41" i="16" a="1"/>
  <c r="BJ41" i="16" s="1"/>
  <c r="BL17" i="16" a="1"/>
  <c r="BL17" i="16" s="1"/>
  <c r="BL18" i="16" a="1"/>
  <c r="BL18" i="16" s="1"/>
  <c r="BL19" i="16" a="1"/>
  <c r="BL19" i="16" s="1"/>
  <c r="BL20" i="16" a="1"/>
  <c r="BL20" i="16" s="1"/>
  <c r="BL21" i="16" a="1"/>
  <c r="BL21" i="16" s="1"/>
  <c r="BL22" i="16" a="1"/>
  <c r="BL22" i="16" s="1"/>
  <c r="BL23" i="16" a="1"/>
  <c r="BL23" i="16" s="1"/>
  <c r="BL24" i="16" a="1"/>
  <c r="BL24" i="16" s="1"/>
  <c r="BL25" i="16" a="1"/>
  <c r="BL25" i="16" s="1"/>
  <c r="BL26" i="16" a="1"/>
  <c r="BL26" i="16" s="1"/>
  <c r="BL27" i="16" a="1"/>
  <c r="BL27" i="16" s="1"/>
  <c r="BL28" i="16" a="1"/>
  <c r="BL28" i="16" s="1"/>
  <c r="BL29" i="16" a="1"/>
  <c r="BL29" i="16" s="1"/>
  <c r="BL30" i="16" a="1"/>
  <c r="BL30" i="16" s="1"/>
  <c r="BL31" i="16" a="1"/>
  <c r="BL31" i="16" s="1"/>
  <c r="BL32" i="16" a="1"/>
  <c r="BL32" i="16" s="1"/>
  <c r="BL33" i="16" a="1"/>
  <c r="BL33" i="16" s="1"/>
  <c r="BL34" i="16" a="1"/>
  <c r="BL34" i="16" s="1"/>
  <c r="BL35" i="16" a="1"/>
  <c r="BL35" i="16" s="1"/>
  <c r="BL36" i="16" a="1"/>
  <c r="BL36" i="16" s="1"/>
  <c r="BL37" i="16" a="1"/>
  <c r="BL37" i="16" s="1"/>
  <c r="BL38" i="16" a="1"/>
  <c r="BL38" i="16" s="1"/>
  <c r="BL39" i="16" a="1"/>
  <c r="BL39" i="16" s="1"/>
  <c r="BL40" i="16" a="1"/>
  <c r="BL40" i="16" s="1"/>
  <c r="BL41" i="16" a="1"/>
  <c r="BL41" i="16" s="1"/>
  <c r="BN17" i="16" a="1"/>
  <c r="BN17" i="16" s="1"/>
  <c r="BN18" i="16" a="1"/>
  <c r="BN18" i="16" s="1"/>
  <c r="BN19" i="16" a="1"/>
  <c r="BN19" i="16" s="1"/>
  <c r="BN20" i="16" a="1"/>
  <c r="BN20" i="16" s="1"/>
  <c r="BN21" i="16" a="1"/>
  <c r="BN21" i="16" s="1"/>
  <c r="BN22" i="16" a="1"/>
  <c r="BN22" i="16" s="1"/>
  <c r="BN23" i="16" a="1"/>
  <c r="BN23" i="16" s="1"/>
  <c r="BN24" i="16" a="1"/>
  <c r="BN24" i="16" s="1"/>
  <c r="BN25" i="16" a="1"/>
  <c r="BN25" i="16" s="1"/>
  <c r="BN26" i="16" a="1"/>
  <c r="BN26" i="16" s="1"/>
  <c r="BN27" i="16" a="1"/>
  <c r="BN27" i="16" s="1"/>
  <c r="BN28" i="16" a="1"/>
  <c r="BN28" i="16" s="1"/>
  <c r="BN29" i="16" a="1"/>
  <c r="BN29" i="16" s="1"/>
  <c r="BN30" i="16" a="1"/>
  <c r="BN30" i="16" s="1"/>
  <c r="BN31" i="16" a="1"/>
  <c r="BN31" i="16" s="1"/>
  <c r="BN32" i="16" a="1"/>
  <c r="BN32" i="16" s="1"/>
  <c r="BN33" i="16" a="1"/>
  <c r="BN33" i="16" s="1"/>
  <c r="BN34" i="16" a="1"/>
  <c r="BN34" i="16" s="1"/>
  <c r="BN35" i="16" a="1"/>
  <c r="BN35" i="16" s="1"/>
  <c r="BN36" i="16" a="1"/>
  <c r="BN36" i="16" s="1"/>
  <c r="BN37" i="16" a="1"/>
  <c r="BN37" i="16" s="1"/>
  <c r="BN38" i="16" a="1"/>
  <c r="BN38" i="16" s="1"/>
  <c r="BN39" i="16" a="1"/>
  <c r="BN39" i="16" s="1"/>
  <c r="BN40" i="16" a="1"/>
  <c r="BN40" i="16" s="1"/>
  <c r="BN41" i="16" a="1"/>
  <c r="BN41" i="16" s="1"/>
  <c r="BP17" i="16" a="1"/>
  <c r="BP17" i="16" s="1"/>
  <c r="BP18" i="16" a="1"/>
  <c r="BP18" i="16" s="1"/>
  <c r="BP19" i="16" a="1"/>
  <c r="BP19" i="16" s="1"/>
  <c r="BP20" i="16" a="1"/>
  <c r="BP20" i="16" s="1"/>
  <c r="BP21" i="16" a="1"/>
  <c r="BP21" i="16" s="1"/>
  <c r="BP22" i="16" a="1"/>
  <c r="BP22" i="16" s="1"/>
  <c r="BP23" i="16" a="1"/>
  <c r="BP23" i="16" s="1"/>
  <c r="BP24" i="16" a="1"/>
  <c r="BP24" i="16" s="1"/>
  <c r="BP25" i="16" a="1"/>
  <c r="BP25" i="16" s="1"/>
  <c r="BP26" i="16" a="1"/>
  <c r="BP26" i="16" s="1"/>
  <c r="BP27" i="16" a="1"/>
  <c r="BP27" i="16" s="1"/>
  <c r="BP28" i="16" a="1"/>
  <c r="BP28" i="16" s="1"/>
  <c r="BP29" i="16" a="1"/>
  <c r="BP29" i="16" s="1"/>
  <c r="BP30" i="16" a="1"/>
  <c r="BP30" i="16" s="1"/>
  <c r="BP31" i="16" a="1"/>
  <c r="BP31" i="16" s="1"/>
  <c r="BP32" i="16" a="1"/>
  <c r="BP32" i="16" s="1"/>
  <c r="BP33" i="16" a="1"/>
  <c r="BP33" i="16" s="1"/>
  <c r="BP34" i="16" a="1"/>
  <c r="BP34" i="16" s="1"/>
  <c r="BP35" i="16" a="1"/>
  <c r="BP35" i="16" s="1"/>
  <c r="BP36" i="16" a="1"/>
  <c r="BP36" i="16" s="1"/>
  <c r="BP37" i="16" a="1"/>
  <c r="BP37" i="16" s="1"/>
  <c r="BP38" i="16" a="1"/>
  <c r="BP38" i="16" s="1"/>
  <c r="BP39" i="16" a="1"/>
  <c r="BP39" i="16" s="1"/>
  <c r="BP40" i="16" a="1"/>
  <c r="BP40" i="16" s="1"/>
  <c r="BP41" i="16" a="1"/>
  <c r="BP41" i="16" s="1"/>
  <c r="BR17" i="16" a="1"/>
  <c r="BR17" i="16" s="1"/>
  <c r="BR18" i="16" a="1"/>
  <c r="BR18" i="16" s="1"/>
  <c r="BR19" i="16" a="1"/>
  <c r="BR19" i="16" s="1"/>
  <c r="BR20" i="16" a="1"/>
  <c r="BR20" i="16" s="1"/>
  <c r="BR21" i="16" a="1"/>
  <c r="BR21" i="16" s="1"/>
  <c r="BR22" i="16" a="1"/>
  <c r="BR22" i="16" s="1"/>
  <c r="BR23" i="16" a="1"/>
  <c r="BR23" i="16" s="1"/>
  <c r="BR24" i="16" a="1"/>
  <c r="BR24" i="16" s="1"/>
  <c r="BR25" i="16" a="1"/>
  <c r="BR25" i="16" s="1"/>
  <c r="BR26" i="16" a="1"/>
  <c r="BR26" i="16" s="1"/>
  <c r="BR27" i="16" a="1"/>
  <c r="BR27" i="16" s="1"/>
  <c r="BR28" i="16" a="1"/>
  <c r="BR28" i="16" s="1"/>
  <c r="BR29" i="16" a="1"/>
  <c r="BR29" i="16" s="1"/>
  <c r="BR30" i="16" a="1"/>
  <c r="BR30" i="16" s="1"/>
  <c r="BR31" i="16" a="1"/>
  <c r="BR31" i="16" s="1"/>
  <c r="BR32" i="16" a="1"/>
  <c r="BR32" i="16" s="1"/>
  <c r="BR33" i="16" a="1"/>
  <c r="BR33" i="16" s="1"/>
  <c r="BR34" i="16" a="1"/>
  <c r="BR34" i="16" s="1"/>
  <c r="BR35" i="16" a="1"/>
  <c r="BR35" i="16" s="1"/>
  <c r="BR36" i="16" a="1"/>
  <c r="BR36" i="16" s="1"/>
  <c r="BR37" i="16" a="1"/>
  <c r="BR37" i="16" s="1"/>
  <c r="BR38" i="16" a="1"/>
  <c r="BR38" i="16" s="1"/>
  <c r="BR39" i="16" a="1"/>
  <c r="BR39" i="16" s="1"/>
  <c r="BR40" i="16" a="1"/>
  <c r="BR40" i="16" s="1"/>
  <c r="BR41" i="16" a="1"/>
  <c r="BR41" i="16" s="1"/>
  <c r="BT18" i="16" a="1"/>
  <c r="BT18" i="16" s="1"/>
  <c r="BT19" i="16" a="1"/>
  <c r="BT19" i="16" s="1"/>
  <c r="BT20" i="16" a="1"/>
  <c r="BT20" i="16" s="1"/>
  <c r="BT21" i="16" a="1"/>
  <c r="BT21" i="16" s="1"/>
  <c r="BT22" i="16" a="1"/>
  <c r="BT22" i="16" s="1"/>
  <c r="BT23" i="16" a="1"/>
  <c r="BT23" i="16" s="1"/>
  <c r="BT24" i="16" a="1"/>
  <c r="BT24" i="16" s="1"/>
  <c r="BT25" i="16" a="1"/>
  <c r="BT25" i="16" s="1"/>
  <c r="BT26" i="16" a="1"/>
  <c r="BT26" i="16" s="1"/>
  <c r="BT27" i="16" a="1"/>
  <c r="BT27" i="16" s="1"/>
  <c r="BT28" i="16" a="1"/>
  <c r="BT28" i="16" s="1"/>
  <c r="BT29" i="16" a="1"/>
  <c r="BT29" i="16" s="1"/>
  <c r="BT30" i="16" a="1"/>
  <c r="BT30" i="16" s="1"/>
  <c r="BT31" i="16" a="1"/>
  <c r="BT31" i="16" s="1"/>
  <c r="BT32" i="16" a="1"/>
  <c r="BT32" i="16" s="1"/>
  <c r="BT33" i="16" a="1"/>
  <c r="BT33" i="16" s="1"/>
  <c r="BT34" i="16" a="1"/>
  <c r="BT34" i="16" s="1"/>
  <c r="BT35" i="16" a="1"/>
  <c r="BT35" i="16" s="1"/>
  <c r="BT36" i="16" a="1"/>
  <c r="BT36" i="16" s="1"/>
  <c r="BT37" i="16" a="1"/>
  <c r="BT37" i="16" s="1"/>
  <c r="BT38" i="16" a="1"/>
  <c r="BT38" i="16" s="1"/>
  <c r="BT39" i="16" a="1"/>
  <c r="BT39" i="16" s="1"/>
  <c r="BT40" i="16" a="1"/>
  <c r="BT40" i="16" s="1"/>
  <c r="BT41" i="16" a="1"/>
  <c r="BT41" i="16" s="1"/>
  <c r="BV18" i="16" a="1"/>
  <c r="BV18" i="16" s="1"/>
  <c r="BV19" i="16" a="1"/>
  <c r="BV19" i="16" s="1"/>
  <c r="BV20" i="16" a="1"/>
  <c r="BV20" i="16" s="1"/>
  <c r="BV21" i="16" a="1"/>
  <c r="BV21" i="16" s="1"/>
  <c r="BV22" i="16" a="1"/>
  <c r="BV22" i="16" s="1"/>
  <c r="BV23" i="16" a="1"/>
  <c r="BV23" i="16" s="1"/>
  <c r="BV24" i="16" a="1"/>
  <c r="BV24" i="16" s="1"/>
  <c r="BV25" i="16" a="1"/>
  <c r="BV25" i="16" s="1"/>
  <c r="BV26" i="16" a="1"/>
  <c r="BV26" i="16" s="1"/>
  <c r="BV27" i="16" a="1"/>
  <c r="BV27" i="16" s="1"/>
  <c r="BV28" i="16" a="1"/>
  <c r="BV28" i="16" s="1"/>
  <c r="BV29" i="16" a="1"/>
  <c r="BV29" i="16" s="1"/>
  <c r="BV30" i="16" a="1"/>
  <c r="BV30" i="16" s="1"/>
  <c r="BV31" i="16" a="1"/>
  <c r="BV31" i="16" s="1"/>
  <c r="BV32" i="16" a="1"/>
  <c r="BV32" i="16" s="1"/>
  <c r="BV33" i="16" a="1"/>
  <c r="BV33" i="16" s="1"/>
  <c r="BV34" i="16" a="1"/>
  <c r="BV34" i="16" s="1"/>
  <c r="BV35" i="16" a="1"/>
  <c r="BV35" i="16" s="1"/>
  <c r="BV36" i="16" a="1"/>
  <c r="BV36" i="16" s="1"/>
  <c r="BV37" i="16" a="1"/>
  <c r="BV37" i="16" s="1"/>
  <c r="BV38" i="16" a="1"/>
  <c r="BV38" i="16" s="1"/>
  <c r="BV39" i="16" a="1"/>
  <c r="BV39" i="16" s="1"/>
  <c r="BV40" i="16" a="1"/>
  <c r="BV40" i="16" s="1"/>
  <c r="BV41" i="16" a="1"/>
  <c r="BV41" i="16" s="1"/>
  <c r="BX18" i="16" a="1"/>
  <c r="BX18" i="16" s="1"/>
  <c r="BX19" i="16" a="1"/>
  <c r="BX19" i="16" s="1"/>
  <c r="BX20" i="16" a="1"/>
  <c r="BX20" i="16" s="1"/>
  <c r="BX21" i="16" a="1"/>
  <c r="BX21" i="16" s="1"/>
  <c r="BX22" i="16" a="1"/>
  <c r="BX22" i="16" s="1"/>
  <c r="BX23" i="16" a="1"/>
  <c r="BX23" i="16" s="1"/>
  <c r="BX24" i="16" a="1"/>
  <c r="BX24" i="16" s="1"/>
  <c r="BX25" i="16" a="1"/>
  <c r="BX25" i="16" s="1"/>
  <c r="BX26" i="16" a="1"/>
  <c r="BX26" i="16" s="1"/>
  <c r="BX27" i="16" a="1"/>
  <c r="BX27" i="16" s="1"/>
  <c r="BX28" i="16" a="1"/>
  <c r="BX28" i="16" s="1"/>
  <c r="BX29" i="16" a="1"/>
  <c r="BX29" i="16" s="1"/>
  <c r="BX30" i="16" a="1"/>
  <c r="BX30" i="16" s="1"/>
  <c r="BX31" i="16" a="1"/>
  <c r="BX31" i="16" s="1"/>
  <c r="BX32" i="16" a="1"/>
  <c r="BX32" i="16" s="1"/>
  <c r="BX33" i="16" a="1"/>
  <c r="BX33" i="16" s="1"/>
  <c r="BX34" i="16" a="1"/>
  <c r="BX34" i="16" s="1"/>
  <c r="BX35" i="16" a="1"/>
  <c r="BX35" i="16" s="1"/>
  <c r="BX36" i="16" a="1"/>
  <c r="BX36" i="16" s="1"/>
  <c r="BX37" i="16" a="1"/>
  <c r="BX37" i="16" s="1"/>
  <c r="BX38" i="16" a="1"/>
  <c r="BX38" i="16" s="1"/>
  <c r="BX39" i="16" a="1"/>
  <c r="BX39" i="16" s="1"/>
  <c r="BX40" i="16" a="1"/>
  <c r="BX40" i="16" s="1"/>
  <c r="BX41" i="16" a="1"/>
  <c r="BX41" i="16" s="1"/>
  <c r="BZ18" i="16" a="1"/>
  <c r="BZ18" i="16" s="1"/>
  <c r="BZ19" i="16" a="1"/>
  <c r="BZ19" i="16" s="1"/>
  <c r="BZ20" i="16" a="1"/>
  <c r="BZ20" i="16" s="1"/>
  <c r="BZ21" i="16" a="1"/>
  <c r="BZ21" i="16" s="1"/>
  <c r="BZ22" i="16" a="1"/>
  <c r="BZ22" i="16" s="1"/>
  <c r="BZ23" i="16" a="1"/>
  <c r="BZ23" i="16" s="1"/>
  <c r="BZ24" i="16" a="1"/>
  <c r="BZ24" i="16" s="1"/>
  <c r="BZ25" i="16" a="1"/>
  <c r="BZ25" i="16" s="1"/>
  <c r="BZ26" i="16" a="1"/>
  <c r="BZ26" i="16" s="1"/>
  <c r="BZ27" i="16" a="1"/>
  <c r="BZ27" i="16" s="1"/>
  <c r="BZ28" i="16" a="1"/>
  <c r="BZ28" i="16" s="1"/>
  <c r="BZ29" i="16" a="1"/>
  <c r="BZ29" i="16" s="1"/>
  <c r="BZ30" i="16" a="1"/>
  <c r="BZ30" i="16" s="1"/>
  <c r="BZ31" i="16" a="1"/>
  <c r="BZ31" i="16" s="1"/>
  <c r="BZ32" i="16" a="1"/>
  <c r="BZ32" i="16" s="1"/>
  <c r="BZ33" i="16" a="1"/>
  <c r="BZ33" i="16" s="1"/>
  <c r="BZ34" i="16" a="1"/>
  <c r="BZ34" i="16" s="1"/>
  <c r="BZ35" i="16" a="1"/>
  <c r="BZ35" i="16" s="1"/>
  <c r="BZ36" i="16" a="1"/>
  <c r="BZ36" i="16" s="1"/>
  <c r="BZ37" i="16" a="1"/>
  <c r="BZ37" i="16" s="1"/>
  <c r="BZ38" i="16" a="1"/>
  <c r="BZ38" i="16" s="1"/>
  <c r="BZ39" i="16" a="1"/>
  <c r="BZ39" i="16" s="1"/>
  <c r="BZ40" i="16" a="1"/>
  <c r="BZ40" i="16" s="1"/>
  <c r="BZ41" i="16" a="1"/>
  <c r="BZ41" i="16" s="1"/>
  <c r="CB18" i="16" a="1"/>
  <c r="CB18" i="16" s="1"/>
  <c r="CB19" i="16" a="1"/>
  <c r="CB19" i="16" s="1"/>
  <c r="CB20" i="16" a="1"/>
  <c r="CB20" i="16" s="1"/>
  <c r="CB21" i="16" a="1"/>
  <c r="CB21" i="16" s="1"/>
  <c r="CB22" i="16" a="1"/>
  <c r="CB22" i="16" s="1"/>
  <c r="CB23" i="16" a="1"/>
  <c r="CB23" i="16" s="1"/>
  <c r="CB24" i="16" a="1"/>
  <c r="CB24" i="16" s="1"/>
  <c r="CB25" i="16" a="1"/>
  <c r="CB25" i="16" s="1"/>
  <c r="CB26" i="16" a="1"/>
  <c r="CB26" i="16" s="1"/>
  <c r="CB27" i="16" a="1"/>
  <c r="CB27" i="16" s="1"/>
  <c r="CB28" i="16" a="1"/>
  <c r="CB28" i="16" s="1"/>
  <c r="CB29" i="16" a="1"/>
  <c r="CB29" i="16" s="1"/>
  <c r="CB30" i="16" a="1"/>
  <c r="CB30" i="16" s="1"/>
  <c r="CB31" i="16" a="1"/>
  <c r="CB31" i="16" s="1"/>
  <c r="CB32" i="16" a="1"/>
  <c r="CB32" i="16" s="1"/>
  <c r="CB33" i="16" a="1"/>
  <c r="CB33" i="16" s="1"/>
  <c r="CB34" i="16" a="1"/>
  <c r="CB34" i="16" s="1"/>
  <c r="CB35" i="16" a="1"/>
  <c r="CB35" i="16" s="1"/>
  <c r="CB36" i="16" a="1"/>
  <c r="CB36" i="16" s="1"/>
  <c r="CB37" i="16" a="1"/>
  <c r="CB37" i="16" s="1"/>
  <c r="CB38" i="16" a="1"/>
  <c r="CB38" i="16" s="1"/>
  <c r="CB39" i="16" a="1"/>
  <c r="CB39" i="16" s="1"/>
  <c r="CB40" i="16" a="1"/>
  <c r="CB40" i="16" s="1"/>
  <c r="CB41" i="16" a="1"/>
  <c r="CB41" i="16" s="1"/>
  <c r="CD18" i="16" a="1"/>
  <c r="CD18" i="16" s="1"/>
  <c r="CD19" i="16" a="1"/>
  <c r="CD19" i="16" s="1"/>
  <c r="CD20" i="16" a="1"/>
  <c r="CD20" i="16" s="1"/>
  <c r="CD21" i="16" a="1"/>
  <c r="CD21" i="16" s="1"/>
  <c r="CD22" i="16" a="1"/>
  <c r="CD22" i="16" s="1"/>
  <c r="CD23" i="16" a="1"/>
  <c r="CD23" i="16" s="1"/>
  <c r="CD24" i="16" a="1"/>
  <c r="CD24" i="16" s="1"/>
  <c r="CD25" i="16" a="1"/>
  <c r="CD25" i="16" s="1"/>
  <c r="CD26" i="16" a="1"/>
  <c r="CD26" i="16" s="1"/>
  <c r="CD27" i="16" a="1"/>
  <c r="CD27" i="16" s="1"/>
  <c r="CD28" i="16" a="1"/>
  <c r="CD28" i="16" s="1"/>
  <c r="CD29" i="16" a="1"/>
  <c r="CD29" i="16" s="1"/>
  <c r="CD30" i="16" a="1"/>
  <c r="CD30" i="16" s="1"/>
  <c r="CD31" i="16" a="1"/>
  <c r="CD31" i="16" s="1"/>
  <c r="CD32" i="16" a="1"/>
  <c r="CD32" i="16" s="1"/>
  <c r="CD33" i="16" a="1"/>
  <c r="CD33" i="16" s="1"/>
  <c r="CD34" i="16" a="1"/>
  <c r="CD34" i="16" s="1"/>
  <c r="CD35" i="16" a="1"/>
  <c r="CD35" i="16" s="1"/>
  <c r="CD36" i="16" a="1"/>
  <c r="CD36" i="16" s="1"/>
  <c r="CD37" i="16" a="1"/>
  <c r="CD37" i="16" s="1"/>
  <c r="CD38" i="16" a="1"/>
  <c r="CD38" i="16" s="1"/>
  <c r="CD39" i="16" a="1"/>
  <c r="CD39" i="16" s="1"/>
  <c r="CD40" i="16" a="1"/>
  <c r="CD40" i="16" s="1"/>
  <c r="CD41" i="16" a="1"/>
  <c r="CD41" i="16" s="1"/>
  <c r="CF18" i="16" a="1"/>
  <c r="CF18" i="16" s="1"/>
  <c r="CF19" i="16" a="1"/>
  <c r="CF19" i="16" s="1"/>
  <c r="CF20" i="16" a="1"/>
  <c r="CF20" i="16" s="1"/>
  <c r="CF21" i="16" a="1"/>
  <c r="CF21" i="16" s="1"/>
  <c r="CF22" i="16" a="1"/>
  <c r="CF22" i="16" s="1"/>
  <c r="CF23" i="16" a="1"/>
  <c r="CF23" i="16" s="1"/>
  <c r="CF24" i="16" a="1"/>
  <c r="CF24" i="16" s="1"/>
  <c r="CF25" i="16" a="1"/>
  <c r="CF25" i="16" s="1"/>
  <c r="CF26" i="16" a="1"/>
  <c r="CF26" i="16" s="1"/>
  <c r="CF27" i="16" a="1"/>
  <c r="CF27" i="16" s="1"/>
  <c r="CF28" i="16" a="1"/>
  <c r="CF28" i="16" s="1"/>
  <c r="CF29" i="16" a="1"/>
  <c r="CF29" i="16" s="1"/>
  <c r="CF30" i="16" a="1"/>
  <c r="CF30" i="16" s="1"/>
  <c r="CF31" i="16" a="1"/>
  <c r="CF31" i="16" s="1"/>
  <c r="CF32" i="16" a="1"/>
  <c r="CF32" i="16" s="1"/>
  <c r="CF33" i="16" a="1"/>
  <c r="CF33" i="16" s="1"/>
  <c r="CF34" i="16" a="1"/>
  <c r="CF34" i="16" s="1"/>
  <c r="CF35" i="16" a="1"/>
  <c r="CF35" i="16" s="1"/>
  <c r="CF36" i="16" a="1"/>
  <c r="CF36" i="16" s="1"/>
  <c r="CF37" i="16" a="1"/>
  <c r="CF37" i="16" s="1"/>
  <c r="CF38" i="16" a="1"/>
  <c r="CF38" i="16" s="1"/>
  <c r="CF39" i="16" a="1"/>
  <c r="CF39" i="16" s="1"/>
  <c r="CF40" i="16" a="1"/>
  <c r="CF40" i="16" s="1"/>
  <c r="CF41" i="16" a="1"/>
  <c r="CF41" i="16" s="1"/>
  <c r="CH18" i="16" a="1"/>
  <c r="CH18" i="16" s="1"/>
  <c r="CH19" i="16" a="1"/>
  <c r="CH19" i="16" s="1"/>
  <c r="CH20" i="16" a="1"/>
  <c r="CH20" i="16" s="1"/>
  <c r="CH21" i="16" a="1"/>
  <c r="CH21" i="16" s="1"/>
  <c r="CH22" i="16" a="1"/>
  <c r="CH22" i="16" s="1"/>
  <c r="CH23" i="16" a="1"/>
  <c r="CH23" i="16" s="1"/>
  <c r="CH24" i="16" a="1"/>
  <c r="CH24" i="16" s="1"/>
  <c r="CH25" i="16" a="1"/>
  <c r="CH25" i="16" s="1"/>
  <c r="CH26" i="16" a="1"/>
  <c r="CH26" i="16" s="1"/>
  <c r="CH27" i="16" a="1"/>
  <c r="CH27" i="16" s="1"/>
  <c r="CH28" i="16" a="1"/>
  <c r="CH28" i="16" s="1"/>
  <c r="CH29" i="16" a="1"/>
  <c r="CH29" i="16" s="1"/>
  <c r="CH30" i="16" a="1"/>
  <c r="CH30" i="16" s="1"/>
  <c r="CH31" i="16" a="1"/>
  <c r="CH31" i="16" s="1"/>
  <c r="CH32" i="16" a="1"/>
  <c r="CH32" i="16" s="1"/>
  <c r="CH33" i="16" a="1"/>
  <c r="CH33" i="16" s="1"/>
  <c r="CH34" i="16" a="1"/>
  <c r="CH34" i="16" s="1"/>
  <c r="CH35" i="16" a="1"/>
  <c r="CH35" i="16" s="1"/>
  <c r="CH36" i="16" a="1"/>
  <c r="CH36" i="16" s="1"/>
  <c r="CH37" i="16" a="1"/>
  <c r="CH37" i="16" s="1"/>
  <c r="CH38" i="16" a="1"/>
  <c r="CH38" i="16" s="1"/>
  <c r="CH39" i="16" a="1"/>
  <c r="CH39" i="16" s="1"/>
  <c r="CH40" i="16" a="1"/>
  <c r="CH40" i="16" s="1"/>
  <c r="CH41" i="16" a="1"/>
  <c r="CH41" i="16" s="1"/>
  <c r="CJ18" i="16" a="1"/>
  <c r="CJ18" i="16" s="1"/>
  <c r="CJ19" i="16" a="1"/>
  <c r="CJ19" i="16" s="1"/>
  <c r="CJ20" i="16" a="1"/>
  <c r="CJ20" i="16" s="1"/>
  <c r="CJ21" i="16" a="1"/>
  <c r="CJ21" i="16" s="1"/>
  <c r="CJ22" i="16" a="1"/>
  <c r="CJ22" i="16" s="1"/>
  <c r="CJ23" i="16" a="1"/>
  <c r="CJ23" i="16" s="1"/>
  <c r="CJ24" i="16" a="1"/>
  <c r="CJ24" i="16" s="1"/>
  <c r="CJ25" i="16" a="1"/>
  <c r="CJ25" i="16" s="1"/>
  <c r="CJ26" i="16" a="1"/>
  <c r="CJ26" i="16" s="1"/>
  <c r="CJ27" i="16" a="1"/>
  <c r="CJ27" i="16" s="1"/>
  <c r="CJ28" i="16" a="1"/>
  <c r="CJ28" i="16" s="1"/>
  <c r="CJ29" i="16" a="1"/>
  <c r="CJ29" i="16" s="1"/>
  <c r="CJ30" i="16" a="1"/>
  <c r="CJ30" i="16" s="1"/>
  <c r="CJ31" i="16" a="1"/>
  <c r="CJ31" i="16" s="1"/>
  <c r="CJ32" i="16" a="1"/>
  <c r="CJ32" i="16" s="1"/>
  <c r="CJ33" i="16" a="1"/>
  <c r="CJ33" i="16" s="1"/>
  <c r="CJ34" i="16" a="1"/>
  <c r="CJ34" i="16" s="1"/>
  <c r="CJ35" i="16" a="1"/>
  <c r="CJ35" i="16" s="1"/>
  <c r="CJ36" i="16" a="1"/>
  <c r="CJ36" i="16" s="1"/>
  <c r="CJ37" i="16" a="1"/>
  <c r="CJ37" i="16" s="1"/>
  <c r="CJ38" i="16" a="1"/>
  <c r="CJ38" i="16" s="1"/>
  <c r="CJ39" i="16" a="1"/>
  <c r="CJ39" i="16" s="1"/>
  <c r="CJ40" i="16" a="1"/>
  <c r="CJ40" i="16" s="1"/>
  <c r="CJ41" i="16" a="1"/>
  <c r="CJ41" i="16" s="1"/>
  <c r="CL18" i="16" a="1"/>
  <c r="CL18" i="16" s="1"/>
  <c r="CL19" i="16" a="1"/>
  <c r="CL19" i="16" s="1"/>
  <c r="CL20" i="16" a="1"/>
  <c r="CL20" i="16" s="1"/>
  <c r="CL21" i="16" a="1"/>
  <c r="CL21" i="16" s="1"/>
  <c r="CL22" i="16" a="1"/>
  <c r="CL22" i="16" s="1"/>
  <c r="CL23" i="16" a="1"/>
  <c r="CL23" i="16" s="1"/>
  <c r="CL24" i="16" a="1"/>
  <c r="CL24" i="16" s="1"/>
  <c r="CL25" i="16" a="1"/>
  <c r="CL25" i="16" s="1"/>
  <c r="CL26" i="16" a="1"/>
  <c r="CL26" i="16" s="1"/>
  <c r="CL27" i="16" a="1"/>
  <c r="CL27" i="16" s="1"/>
  <c r="CL28" i="16" a="1"/>
  <c r="CL28" i="16" s="1"/>
  <c r="CL29" i="16" a="1"/>
  <c r="CL29" i="16" s="1"/>
  <c r="CL30" i="16" a="1"/>
  <c r="CL30" i="16" s="1"/>
  <c r="CL31" i="16" a="1"/>
  <c r="CL31" i="16" s="1"/>
  <c r="CL32" i="16" a="1"/>
  <c r="CL32" i="16" s="1"/>
  <c r="CL33" i="16" a="1"/>
  <c r="CL33" i="16" s="1"/>
  <c r="CL34" i="16" a="1"/>
  <c r="CL34" i="16" s="1"/>
  <c r="CL35" i="16" a="1"/>
  <c r="CL35" i="16" s="1"/>
  <c r="CL36" i="16" a="1"/>
  <c r="CL36" i="16" s="1"/>
  <c r="CL37" i="16" a="1"/>
  <c r="CL37" i="16" s="1"/>
  <c r="CL38" i="16" a="1"/>
  <c r="CL38" i="16" s="1"/>
  <c r="CL39" i="16" a="1"/>
  <c r="CL39" i="16" s="1"/>
  <c r="CL40" i="16" a="1"/>
  <c r="CL40" i="16" s="1"/>
  <c r="CL41" i="16" a="1"/>
  <c r="CL41" i="16" s="1"/>
  <c r="CN18" i="16" a="1"/>
  <c r="CN18" i="16" s="1"/>
  <c r="CN19" i="16" a="1"/>
  <c r="CN19" i="16" s="1"/>
  <c r="CN20" i="16" a="1"/>
  <c r="CN20" i="16" s="1"/>
  <c r="CN21" i="16" a="1"/>
  <c r="CN21" i="16" s="1"/>
  <c r="CN22" i="16" a="1"/>
  <c r="CN22" i="16" s="1"/>
  <c r="CN23" i="16" a="1"/>
  <c r="CN23" i="16" s="1"/>
  <c r="CN24" i="16" a="1"/>
  <c r="CN24" i="16" s="1"/>
  <c r="CN25" i="16" a="1"/>
  <c r="CN25" i="16" s="1"/>
  <c r="CN26" i="16" a="1"/>
  <c r="CN26" i="16" s="1"/>
  <c r="CN27" i="16" a="1"/>
  <c r="CN27" i="16" s="1"/>
  <c r="CN28" i="16" a="1"/>
  <c r="CN28" i="16" s="1"/>
  <c r="CN29" i="16" a="1"/>
  <c r="CN29" i="16" s="1"/>
  <c r="CN30" i="16" a="1"/>
  <c r="CN30" i="16" s="1"/>
  <c r="CN31" i="16" a="1"/>
  <c r="CN31" i="16" s="1"/>
  <c r="CN32" i="16" a="1"/>
  <c r="CN32" i="16" s="1"/>
  <c r="CN33" i="16" a="1"/>
  <c r="CN33" i="16" s="1"/>
  <c r="CN34" i="16" a="1"/>
  <c r="CN34" i="16" s="1"/>
  <c r="CN35" i="16" a="1"/>
  <c r="CN35" i="16" s="1"/>
  <c r="CN36" i="16" a="1"/>
  <c r="CN36" i="16" s="1"/>
  <c r="CN37" i="16" a="1"/>
  <c r="CN37" i="16" s="1"/>
  <c r="CN38" i="16" a="1"/>
  <c r="CN38" i="16" s="1"/>
  <c r="CN39" i="16" a="1"/>
  <c r="CN39" i="16" s="1"/>
  <c r="CN40" i="16" a="1"/>
  <c r="CN40" i="16" s="1"/>
  <c r="CN41" i="16" a="1"/>
  <c r="CN41" i="16" s="1"/>
  <c r="CP18" i="16" a="1"/>
  <c r="CP18" i="16" s="1"/>
  <c r="CP19" i="16" a="1"/>
  <c r="CP19" i="16" s="1"/>
  <c r="CP20" i="16" a="1"/>
  <c r="CP20" i="16" s="1"/>
  <c r="CP21" i="16" a="1"/>
  <c r="CP21" i="16" s="1"/>
  <c r="CP22" i="16" a="1"/>
  <c r="CP22" i="16" s="1"/>
  <c r="CP23" i="16" a="1"/>
  <c r="CP23" i="16" s="1"/>
  <c r="CP24" i="16" a="1"/>
  <c r="CP24" i="16" s="1"/>
  <c r="CP25" i="16" a="1"/>
  <c r="CP25" i="16" s="1"/>
  <c r="CP26" i="16" a="1"/>
  <c r="CP26" i="16" s="1"/>
  <c r="CP27" i="16" a="1"/>
  <c r="CP27" i="16" s="1"/>
  <c r="CP28" i="16" a="1"/>
  <c r="CP28" i="16" s="1"/>
  <c r="CP29" i="16" a="1"/>
  <c r="CP29" i="16" s="1"/>
  <c r="CP30" i="16" a="1"/>
  <c r="CP30" i="16" s="1"/>
  <c r="CP31" i="16" a="1"/>
  <c r="CP31" i="16" s="1"/>
  <c r="CP32" i="16" a="1"/>
  <c r="CP32" i="16" s="1"/>
  <c r="CP33" i="16" a="1"/>
  <c r="CP33" i="16" s="1"/>
  <c r="CP34" i="16" a="1"/>
  <c r="CP34" i="16" s="1"/>
  <c r="CP35" i="16" a="1"/>
  <c r="CP35" i="16" s="1"/>
  <c r="CP36" i="16" a="1"/>
  <c r="CP36" i="16" s="1"/>
  <c r="CP37" i="16" a="1"/>
  <c r="CP37" i="16" s="1"/>
  <c r="CP38" i="16" a="1"/>
  <c r="CP38" i="16" s="1"/>
  <c r="CP39" i="16" a="1"/>
  <c r="CP39" i="16" s="1"/>
  <c r="CP40" i="16" a="1"/>
  <c r="CP40" i="16" s="1"/>
  <c r="CP41" i="16" a="1"/>
  <c r="CP41" i="16" s="1"/>
  <c r="CR18" i="16" a="1"/>
  <c r="CR18" i="16" s="1"/>
  <c r="CR19" i="16" a="1"/>
  <c r="CR19" i="16" s="1"/>
  <c r="CR20" i="16" a="1"/>
  <c r="CR20" i="16" s="1"/>
  <c r="CR21" i="16" a="1"/>
  <c r="CR21" i="16" s="1"/>
  <c r="CR22" i="16" a="1"/>
  <c r="CR22" i="16" s="1"/>
  <c r="CR23" i="16" a="1"/>
  <c r="CR23" i="16" s="1"/>
  <c r="CR24" i="16" a="1"/>
  <c r="CR24" i="16" s="1"/>
  <c r="CR25" i="16" a="1"/>
  <c r="CR25" i="16" s="1"/>
  <c r="CR26" i="16" a="1"/>
  <c r="CR26" i="16" s="1"/>
  <c r="CR27" i="16" a="1"/>
  <c r="CR27" i="16" s="1"/>
  <c r="CR28" i="16" a="1"/>
  <c r="CR28" i="16" s="1"/>
  <c r="CR29" i="16" a="1"/>
  <c r="CR29" i="16" s="1"/>
  <c r="CR30" i="16" a="1"/>
  <c r="CR30" i="16" s="1"/>
  <c r="CR31" i="16" a="1"/>
  <c r="CR31" i="16" s="1"/>
  <c r="CR32" i="16" a="1"/>
  <c r="CR32" i="16" s="1"/>
  <c r="CR33" i="16" a="1"/>
  <c r="CR33" i="16" s="1"/>
  <c r="CR34" i="16" a="1"/>
  <c r="CR34" i="16" s="1"/>
  <c r="CR35" i="16" a="1"/>
  <c r="CR35" i="16" s="1"/>
  <c r="CR36" i="16" a="1"/>
  <c r="CR36" i="16" s="1"/>
  <c r="CR37" i="16" a="1"/>
  <c r="CR37" i="16" s="1"/>
  <c r="CR38" i="16" a="1"/>
  <c r="CR38" i="16" s="1"/>
  <c r="CR39" i="16" a="1"/>
  <c r="CR39" i="16" s="1"/>
  <c r="CR40" i="16" a="1"/>
  <c r="CR40" i="16" s="1"/>
  <c r="CR41" i="16" a="1"/>
  <c r="CR41" i="16" s="1"/>
  <c r="CT18" i="16" a="1"/>
  <c r="CT18" i="16" s="1"/>
  <c r="CT19" i="16" a="1"/>
  <c r="CT19" i="16" s="1"/>
  <c r="CT20" i="16" a="1"/>
  <c r="CT20" i="16" s="1"/>
  <c r="CT21" i="16" a="1"/>
  <c r="CT21" i="16" s="1"/>
  <c r="CT22" i="16" a="1"/>
  <c r="CT22" i="16" s="1"/>
  <c r="CT23" i="16" a="1"/>
  <c r="CT23" i="16" s="1"/>
  <c r="CT24" i="16" a="1"/>
  <c r="CT24" i="16" s="1"/>
  <c r="CT25" i="16" a="1"/>
  <c r="CT25" i="16" s="1"/>
  <c r="CT26" i="16" a="1"/>
  <c r="CT26" i="16" s="1"/>
  <c r="CT27" i="16" a="1"/>
  <c r="CT27" i="16" s="1"/>
  <c r="CT28" i="16" a="1"/>
  <c r="CT28" i="16" s="1"/>
  <c r="CT29" i="16" a="1"/>
  <c r="CT29" i="16" s="1"/>
  <c r="CT30" i="16" a="1"/>
  <c r="CT30" i="16" s="1"/>
  <c r="CT31" i="16" a="1"/>
  <c r="CT31" i="16" s="1"/>
  <c r="CT32" i="16" a="1"/>
  <c r="CT32" i="16" s="1"/>
  <c r="CT33" i="16" a="1"/>
  <c r="CT33" i="16" s="1"/>
  <c r="CT34" i="16" a="1"/>
  <c r="CT34" i="16" s="1"/>
  <c r="CT35" i="16" a="1"/>
  <c r="CT35" i="16" s="1"/>
  <c r="CT36" i="16" a="1"/>
  <c r="CT36" i="16" s="1"/>
  <c r="CT37" i="16" a="1"/>
  <c r="CT37" i="16" s="1"/>
  <c r="CT38" i="16" a="1"/>
  <c r="CT38" i="16" s="1"/>
  <c r="CT39" i="16" a="1"/>
  <c r="CT39" i="16" s="1"/>
  <c r="CT40" i="16" a="1"/>
  <c r="CT40" i="16" s="1"/>
  <c r="CT41" i="16" a="1"/>
  <c r="CT41" i="16" s="1"/>
  <c r="CV18" i="16" a="1"/>
  <c r="CV18" i="16" s="1"/>
  <c r="CV19" i="16" a="1"/>
  <c r="CV19" i="16" s="1"/>
  <c r="CV20" i="16" a="1"/>
  <c r="CV20" i="16" s="1"/>
  <c r="CV21" i="16" a="1"/>
  <c r="CV21" i="16" s="1"/>
  <c r="CV22" i="16" a="1"/>
  <c r="CV22" i="16" s="1"/>
  <c r="CV23" i="16" a="1"/>
  <c r="CV23" i="16" s="1"/>
  <c r="CV24" i="16" a="1"/>
  <c r="CV24" i="16" s="1"/>
  <c r="CV25" i="16" a="1"/>
  <c r="CV25" i="16" s="1"/>
  <c r="CV26" i="16" a="1"/>
  <c r="CV26" i="16" s="1"/>
  <c r="CV27" i="16" a="1"/>
  <c r="CV27" i="16" s="1"/>
  <c r="CV28" i="16" a="1"/>
  <c r="CV28" i="16" s="1"/>
  <c r="CV29" i="16" a="1"/>
  <c r="CV29" i="16" s="1"/>
  <c r="CV30" i="16" a="1"/>
  <c r="CV30" i="16" s="1"/>
  <c r="CV31" i="16" a="1"/>
  <c r="CV31" i="16" s="1"/>
  <c r="CV32" i="16" a="1"/>
  <c r="CV32" i="16" s="1"/>
  <c r="CV33" i="16" a="1"/>
  <c r="CV33" i="16" s="1"/>
  <c r="CV34" i="16" a="1"/>
  <c r="CV34" i="16" s="1"/>
  <c r="CV35" i="16" a="1"/>
  <c r="CV35" i="16" s="1"/>
  <c r="CV36" i="16" a="1"/>
  <c r="CV36" i="16" s="1"/>
  <c r="CV37" i="16" a="1"/>
  <c r="CV37" i="16" s="1"/>
  <c r="CV38" i="16" a="1"/>
  <c r="CV38" i="16" s="1"/>
  <c r="CV39" i="16" a="1"/>
  <c r="CV39" i="16" s="1"/>
  <c r="CV40" i="16" a="1"/>
  <c r="CV40" i="16" s="1"/>
  <c r="CV41" i="16" a="1"/>
  <c r="CV41" i="16" s="1"/>
  <c r="CX18" i="16" a="1"/>
  <c r="CX18" i="16" s="1"/>
  <c r="CX19" i="16" a="1"/>
  <c r="CX19" i="16" s="1"/>
  <c r="CX20" i="16" a="1"/>
  <c r="CX20" i="16" s="1"/>
  <c r="CX21" i="16" a="1"/>
  <c r="CX21" i="16" s="1"/>
  <c r="CX22" i="16" a="1"/>
  <c r="CX22" i="16" s="1"/>
  <c r="CX23" i="16" a="1"/>
  <c r="CX23" i="16" s="1"/>
  <c r="CX24" i="16" a="1"/>
  <c r="CX24" i="16" s="1"/>
  <c r="CX25" i="16" a="1"/>
  <c r="CX25" i="16" s="1"/>
  <c r="CX26" i="16" a="1"/>
  <c r="CX26" i="16" s="1"/>
  <c r="CX27" i="16" a="1"/>
  <c r="CX27" i="16" s="1"/>
  <c r="CX28" i="16" a="1"/>
  <c r="CX28" i="16" s="1"/>
  <c r="CX29" i="16" a="1"/>
  <c r="CX29" i="16" s="1"/>
  <c r="CX30" i="16" a="1"/>
  <c r="CX30" i="16" s="1"/>
  <c r="CX31" i="16" a="1"/>
  <c r="CX31" i="16" s="1"/>
  <c r="CX32" i="16" a="1"/>
  <c r="CX32" i="16" s="1"/>
  <c r="CX33" i="16" a="1"/>
  <c r="CX33" i="16" s="1"/>
  <c r="CX34" i="16" a="1"/>
  <c r="CX34" i="16" s="1"/>
  <c r="CX35" i="16" a="1"/>
  <c r="CX35" i="16" s="1"/>
  <c r="CX36" i="16" a="1"/>
  <c r="CX36" i="16" s="1"/>
  <c r="CX37" i="16" a="1"/>
  <c r="CX37" i="16" s="1"/>
  <c r="CX38" i="16" a="1"/>
  <c r="CX38" i="16" s="1"/>
  <c r="CX39" i="16" a="1"/>
  <c r="CX39" i="16" s="1"/>
  <c r="CX40" i="16" a="1"/>
  <c r="CX40" i="16" s="1"/>
  <c r="CX41" i="16" a="1"/>
  <c r="CX41" i="16" s="1"/>
  <c r="CZ18" i="16" a="1"/>
  <c r="CZ18" i="16" s="1"/>
  <c r="CZ19" i="16" a="1"/>
  <c r="CZ19" i="16" s="1"/>
  <c r="CZ20" i="16" a="1"/>
  <c r="CZ20" i="16" s="1"/>
  <c r="CZ21" i="16" a="1"/>
  <c r="CZ21" i="16" s="1"/>
  <c r="CZ22" i="16" a="1"/>
  <c r="CZ22" i="16" s="1"/>
  <c r="CZ23" i="16" a="1"/>
  <c r="CZ23" i="16" s="1"/>
  <c r="CZ24" i="16" a="1"/>
  <c r="CZ24" i="16" s="1"/>
  <c r="CZ25" i="16" a="1"/>
  <c r="CZ25" i="16" s="1"/>
  <c r="CZ26" i="16" a="1"/>
  <c r="CZ26" i="16" s="1"/>
  <c r="CZ27" i="16" a="1"/>
  <c r="CZ27" i="16" s="1"/>
  <c r="CZ28" i="16" a="1"/>
  <c r="CZ28" i="16" s="1"/>
  <c r="CZ29" i="16" a="1"/>
  <c r="CZ29" i="16" s="1"/>
  <c r="CZ30" i="16" a="1"/>
  <c r="CZ30" i="16" s="1"/>
  <c r="CZ31" i="16" a="1"/>
  <c r="CZ31" i="16" s="1"/>
  <c r="CZ32" i="16" a="1"/>
  <c r="CZ32" i="16" s="1"/>
  <c r="CZ33" i="16" a="1"/>
  <c r="CZ33" i="16" s="1"/>
  <c r="CZ34" i="16" a="1"/>
  <c r="CZ34" i="16" s="1"/>
  <c r="CZ35" i="16" a="1"/>
  <c r="CZ35" i="16" s="1"/>
  <c r="CZ36" i="16" a="1"/>
  <c r="CZ36" i="16" s="1"/>
  <c r="CZ37" i="16" a="1"/>
  <c r="CZ37" i="16" s="1"/>
  <c r="CZ38" i="16" a="1"/>
  <c r="CZ38" i="16" s="1"/>
  <c r="CZ39" i="16" a="1"/>
  <c r="CZ39" i="16" s="1"/>
  <c r="CZ40" i="16" a="1"/>
  <c r="CZ40" i="16" s="1"/>
  <c r="CZ41" i="16" a="1"/>
  <c r="CZ41" i="16" s="1"/>
  <c r="DB18" i="16" a="1"/>
  <c r="DB18" i="16" s="1"/>
  <c r="DB19" i="16" a="1"/>
  <c r="DB19" i="16" s="1"/>
  <c r="DB20" i="16" a="1"/>
  <c r="DB20" i="16" s="1"/>
  <c r="DB21" i="16" a="1"/>
  <c r="DB21" i="16" s="1"/>
  <c r="DB22" i="16" a="1"/>
  <c r="DB22" i="16" s="1"/>
  <c r="DB23" i="16" a="1"/>
  <c r="DB23" i="16" s="1"/>
  <c r="DB24" i="16" a="1"/>
  <c r="DB24" i="16" s="1"/>
  <c r="DB25" i="16" a="1"/>
  <c r="DB25" i="16" s="1"/>
  <c r="DB26" i="16" a="1"/>
  <c r="DB26" i="16" s="1"/>
  <c r="DB27" i="16" a="1"/>
  <c r="DB27" i="16" s="1"/>
  <c r="DB28" i="16" a="1"/>
  <c r="DB28" i="16" s="1"/>
  <c r="DB29" i="16" a="1"/>
  <c r="DB29" i="16" s="1"/>
  <c r="DB30" i="16" a="1"/>
  <c r="DB30" i="16" s="1"/>
  <c r="DB31" i="16" a="1"/>
  <c r="DB31" i="16" s="1"/>
  <c r="DB32" i="16" a="1"/>
  <c r="DB32" i="16" s="1"/>
  <c r="DB33" i="16" a="1"/>
  <c r="DB33" i="16" s="1"/>
  <c r="DB34" i="16" a="1"/>
  <c r="DB34" i="16" s="1"/>
  <c r="DB35" i="16" a="1"/>
  <c r="DB35" i="16" s="1"/>
  <c r="DB36" i="16" a="1"/>
  <c r="DB36" i="16" s="1"/>
  <c r="DB37" i="16" a="1"/>
  <c r="DB37" i="16" s="1"/>
  <c r="DB38" i="16" a="1"/>
  <c r="DB38" i="16" s="1"/>
  <c r="DB39" i="16" a="1"/>
  <c r="DB39" i="16" s="1"/>
  <c r="DB40" i="16" a="1"/>
  <c r="DB40" i="16" s="1"/>
  <c r="DB41" i="16" a="1"/>
  <c r="DB41" i="16" s="1"/>
  <c r="DD18" i="16" a="1"/>
  <c r="DD18" i="16" s="1"/>
  <c r="DD19" i="16" a="1"/>
  <c r="DD19" i="16" s="1"/>
  <c r="DD20" i="16" a="1"/>
  <c r="DD20" i="16" s="1"/>
  <c r="DD21" i="16" a="1"/>
  <c r="DD21" i="16" s="1"/>
  <c r="DD22" i="16" a="1"/>
  <c r="DD22" i="16" s="1"/>
  <c r="DD23" i="16" a="1"/>
  <c r="DD23" i="16" s="1"/>
  <c r="DD24" i="16" a="1"/>
  <c r="DD24" i="16" s="1"/>
  <c r="DD25" i="16" a="1"/>
  <c r="DD25" i="16" s="1"/>
  <c r="DD26" i="16" a="1"/>
  <c r="DD26" i="16" s="1"/>
  <c r="DD27" i="16" a="1"/>
  <c r="DD27" i="16" s="1"/>
  <c r="DD28" i="16" a="1"/>
  <c r="DD28" i="16" s="1"/>
  <c r="DD29" i="16" a="1"/>
  <c r="DD29" i="16" s="1"/>
  <c r="DD30" i="16" a="1"/>
  <c r="DD30" i="16" s="1"/>
  <c r="DD31" i="16" a="1"/>
  <c r="DD31" i="16" s="1"/>
  <c r="DD32" i="16" a="1"/>
  <c r="DD32" i="16" s="1"/>
  <c r="DD33" i="16" a="1"/>
  <c r="DD33" i="16" s="1"/>
  <c r="DD34" i="16" a="1"/>
  <c r="DD34" i="16" s="1"/>
  <c r="DD35" i="16" a="1"/>
  <c r="DD35" i="16" s="1"/>
  <c r="DD36" i="16" a="1"/>
  <c r="DD36" i="16" s="1"/>
  <c r="DD37" i="16" a="1"/>
  <c r="DD37" i="16" s="1"/>
  <c r="DD38" i="16" a="1"/>
  <c r="DD38" i="16" s="1"/>
  <c r="DD39" i="16" a="1"/>
  <c r="DD39" i="16" s="1"/>
  <c r="DD40" i="16" a="1"/>
  <c r="DD40" i="16" s="1"/>
  <c r="DD41" i="16" a="1"/>
  <c r="DD41" i="16" s="1"/>
  <c r="DF18" i="16" a="1"/>
  <c r="DF18" i="16" s="1"/>
  <c r="DF19" i="16" a="1"/>
  <c r="DF19" i="16" s="1"/>
  <c r="DF20" i="16" a="1"/>
  <c r="DF20" i="16" s="1"/>
  <c r="DF21" i="16" a="1"/>
  <c r="DF21" i="16" s="1"/>
  <c r="DF22" i="16" a="1"/>
  <c r="DF22" i="16" s="1"/>
  <c r="DF23" i="16" a="1"/>
  <c r="DF23" i="16" s="1"/>
  <c r="DF24" i="16" a="1"/>
  <c r="DF24" i="16" s="1"/>
  <c r="DF25" i="16" a="1"/>
  <c r="DF25" i="16" s="1"/>
  <c r="DF26" i="16" a="1"/>
  <c r="DF26" i="16" s="1"/>
  <c r="DF27" i="16" a="1"/>
  <c r="DF27" i="16" s="1"/>
  <c r="DF28" i="16" a="1"/>
  <c r="DF28" i="16" s="1"/>
  <c r="DF29" i="16" a="1"/>
  <c r="DF29" i="16" s="1"/>
  <c r="DF30" i="16" a="1"/>
  <c r="DF30" i="16" s="1"/>
  <c r="DF31" i="16" a="1"/>
  <c r="DF31" i="16" s="1"/>
  <c r="DF32" i="16" a="1"/>
  <c r="DF32" i="16" s="1"/>
  <c r="DF33" i="16" a="1"/>
  <c r="DF33" i="16" s="1"/>
  <c r="DF34" i="16" a="1"/>
  <c r="DF34" i="16" s="1"/>
  <c r="DF35" i="16" a="1"/>
  <c r="DF35" i="16" s="1"/>
  <c r="DF36" i="16" a="1"/>
  <c r="DF36" i="16" s="1"/>
  <c r="DF37" i="16" a="1"/>
  <c r="DF37" i="16" s="1"/>
  <c r="DF38" i="16" a="1"/>
  <c r="DF38" i="16" s="1"/>
  <c r="DF39" i="16" a="1"/>
  <c r="DF39" i="16" s="1"/>
  <c r="DF40" i="16" a="1"/>
  <c r="DF40" i="16" s="1"/>
  <c r="DF41" i="16" a="1"/>
  <c r="DF41" i="16" s="1"/>
  <c r="DH18" i="16" a="1"/>
  <c r="DH18" i="16" s="1"/>
  <c r="DH19" i="16" a="1"/>
  <c r="DH19" i="16" s="1"/>
  <c r="DH20" i="16" a="1"/>
  <c r="DH20" i="16" s="1"/>
  <c r="DH21" i="16" a="1"/>
  <c r="DH21" i="16" s="1"/>
  <c r="DH22" i="16" a="1"/>
  <c r="DH22" i="16" s="1"/>
  <c r="DH23" i="16" a="1"/>
  <c r="DH23" i="16" s="1"/>
  <c r="DH24" i="16" a="1"/>
  <c r="DH24" i="16" s="1"/>
  <c r="DH25" i="16" a="1"/>
  <c r="DH25" i="16" s="1"/>
  <c r="DH26" i="16" a="1"/>
  <c r="DH26" i="16" s="1"/>
  <c r="DH27" i="16" a="1"/>
  <c r="DH27" i="16" s="1"/>
  <c r="DH28" i="16" a="1"/>
  <c r="DH28" i="16" s="1"/>
  <c r="DH29" i="16" a="1"/>
  <c r="DH29" i="16" s="1"/>
  <c r="DH30" i="16" a="1"/>
  <c r="DH30" i="16" s="1"/>
  <c r="DH31" i="16" a="1"/>
  <c r="DH31" i="16" s="1"/>
  <c r="DH32" i="16" a="1"/>
  <c r="DH32" i="16" s="1"/>
  <c r="DH33" i="16" a="1"/>
  <c r="DH33" i="16" s="1"/>
  <c r="DH34" i="16" a="1"/>
  <c r="DH34" i="16" s="1"/>
  <c r="DH35" i="16" a="1"/>
  <c r="DH35" i="16" s="1"/>
  <c r="DH36" i="16" a="1"/>
  <c r="DH36" i="16" s="1"/>
  <c r="DH37" i="16" a="1"/>
  <c r="DH37" i="16" s="1"/>
  <c r="DH38" i="16" a="1"/>
  <c r="DH38" i="16" s="1"/>
  <c r="DH39" i="16" a="1"/>
  <c r="DH39" i="16" s="1"/>
  <c r="DH40" i="16" a="1"/>
  <c r="DH40" i="16" s="1"/>
  <c r="DH41" i="16" a="1"/>
  <c r="DH41" i="16" s="1"/>
  <c r="DJ6" i="16" a="1"/>
  <c r="DJ6" i="16" s="1"/>
  <c r="DJ7" i="16" a="1"/>
  <c r="DJ7" i="16" s="1"/>
  <c r="DJ8" i="16" a="1"/>
  <c r="DJ8" i="16" s="1"/>
  <c r="DJ9" i="16" a="1"/>
  <c r="DJ9" i="16" s="1"/>
  <c r="DJ10" i="16" a="1"/>
  <c r="DJ10" i="16" s="1"/>
  <c r="DJ11" i="16" a="1"/>
  <c r="DJ11" i="16" s="1"/>
  <c r="DJ12" i="16" a="1"/>
  <c r="DJ12" i="16" s="1"/>
  <c r="DJ13" i="16" a="1"/>
  <c r="DJ13" i="16" s="1"/>
  <c r="DJ14" i="16" a="1"/>
  <c r="DJ14" i="16" s="1"/>
  <c r="DJ15" i="16" a="1"/>
  <c r="DJ15" i="16" s="1"/>
  <c r="DJ16" i="16" a="1"/>
  <c r="DJ16" i="16" s="1"/>
  <c r="DJ17" i="16" a="1"/>
  <c r="DJ17" i="16" s="1"/>
  <c r="DJ18" i="16" a="1"/>
  <c r="DJ18" i="16" s="1"/>
  <c r="DJ19" i="16" a="1"/>
  <c r="DJ19" i="16" s="1"/>
  <c r="DJ20" i="16" a="1"/>
  <c r="DJ20" i="16" s="1"/>
  <c r="DJ21" i="16" a="1"/>
  <c r="DJ21" i="16" s="1"/>
  <c r="DJ22" i="16" a="1"/>
  <c r="DJ22" i="16" s="1"/>
  <c r="DJ23" i="16" a="1"/>
  <c r="DJ23" i="16" s="1"/>
  <c r="DJ24" i="16" a="1"/>
  <c r="DJ24" i="16" s="1"/>
  <c r="DJ25" i="16" a="1"/>
  <c r="DJ25" i="16" s="1"/>
  <c r="DJ26" i="16" a="1"/>
  <c r="DJ26" i="16" s="1"/>
  <c r="DJ27" i="16" a="1"/>
  <c r="DJ27" i="16" s="1"/>
  <c r="DJ28" i="16" a="1"/>
  <c r="DJ28" i="16" s="1"/>
  <c r="DJ29" i="16" a="1"/>
  <c r="DJ29" i="16" s="1"/>
  <c r="DJ30" i="16" a="1"/>
  <c r="DJ30" i="16" s="1"/>
  <c r="DJ31" i="16" a="1"/>
  <c r="DJ31" i="16" s="1"/>
  <c r="DJ32" i="16" a="1"/>
  <c r="DJ32" i="16" s="1"/>
  <c r="DJ33" i="16" a="1"/>
  <c r="DJ33" i="16" s="1"/>
  <c r="DJ34" i="16" a="1"/>
  <c r="DJ34" i="16" s="1"/>
  <c r="DJ35" i="16" a="1"/>
  <c r="DJ35" i="16" s="1"/>
  <c r="DJ36" i="16" a="1"/>
  <c r="DJ36" i="16" s="1"/>
  <c r="DJ37" i="16" a="1"/>
  <c r="DJ37" i="16" s="1"/>
  <c r="DJ38" i="16" a="1"/>
  <c r="DJ38" i="16" s="1"/>
  <c r="DJ39" i="16" a="1"/>
  <c r="DJ39" i="16" s="1"/>
  <c r="DJ40" i="16" a="1"/>
  <c r="DJ40" i="16" s="1"/>
  <c r="DJ41" i="16" a="1"/>
  <c r="DJ41" i="16" s="1"/>
  <c r="DL6" i="16" a="1"/>
  <c r="DL6" i="16" s="1"/>
  <c r="DL7" i="16" a="1"/>
  <c r="DL7" i="16" s="1"/>
  <c r="DL8" i="16" a="1"/>
  <c r="DL8" i="16" s="1"/>
  <c r="DL9" i="16" a="1"/>
  <c r="DL9" i="16" s="1"/>
  <c r="DL10" i="16" a="1"/>
  <c r="DL10" i="16" s="1"/>
  <c r="DL11" i="16" a="1"/>
  <c r="DL11" i="16" s="1"/>
  <c r="DL12" i="16" a="1"/>
  <c r="DL12" i="16" s="1"/>
  <c r="DL13" i="16" a="1"/>
  <c r="DL13" i="16" s="1"/>
  <c r="DL14" i="16" a="1"/>
  <c r="DL14" i="16" s="1"/>
  <c r="DL15" i="16" a="1"/>
  <c r="DL15" i="16" s="1"/>
  <c r="DL16" i="16" a="1"/>
  <c r="DL16" i="16" s="1"/>
  <c r="DL17" i="16" a="1"/>
  <c r="DL17" i="16" s="1"/>
  <c r="DL18" i="16" a="1"/>
  <c r="DL18" i="16" s="1"/>
  <c r="DL19" i="16" a="1"/>
  <c r="DL19" i="16" s="1"/>
  <c r="DL20" i="16" a="1"/>
  <c r="DL20" i="16" s="1"/>
  <c r="DL21" i="16" a="1"/>
  <c r="DL21" i="16" s="1"/>
  <c r="DL22" i="16" a="1"/>
  <c r="DL22" i="16" s="1"/>
  <c r="DL23" i="16" a="1"/>
  <c r="DL23" i="16" s="1"/>
  <c r="DL24" i="16" a="1"/>
  <c r="DL24" i="16" s="1"/>
  <c r="DL25" i="16" a="1"/>
  <c r="DL25" i="16" s="1"/>
  <c r="DL26" i="16" a="1"/>
  <c r="DL26" i="16" s="1"/>
  <c r="DL27" i="16" a="1"/>
  <c r="DL27" i="16" s="1"/>
  <c r="DL28" i="16" a="1"/>
  <c r="DL28" i="16" s="1"/>
  <c r="DL29" i="16" a="1"/>
  <c r="DL29" i="16" s="1"/>
  <c r="DL30" i="16" a="1"/>
  <c r="DL30" i="16" s="1"/>
  <c r="DL31" i="16" a="1"/>
  <c r="DL31" i="16" s="1"/>
  <c r="DL32" i="16" a="1"/>
  <c r="DL32" i="16" s="1"/>
  <c r="DL33" i="16" a="1"/>
  <c r="DL33" i="16" s="1"/>
  <c r="DL34" i="16" a="1"/>
  <c r="DL34" i="16" s="1"/>
  <c r="DL35" i="16" a="1"/>
  <c r="DL35" i="16" s="1"/>
  <c r="DL36" i="16" a="1"/>
  <c r="DL36" i="16" s="1"/>
  <c r="DL37" i="16" a="1"/>
  <c r="DL37" i="16" s="1"/>
  <c r="DL38" i="16" a="1"/>
  <c r="DL38" i="16" s="1"/>
  <c r="DL39" i="16" a="1"/>
  <c r="DL39" i="16" s="1"/>
  <c r="DL40" i="16" a="1"/>
  <c r="DL40" i="16" s="1"/>
  <c r="DL41" i="16" a="1"/>
  <c r="DL41" i="16" s="1"/>
  <c r="DN6" i="16" a="1"/>
  <c r="DN6" i="16" s="1"/>
  <c r="DN7" i="16" a="1"/>
  <c r="DN7" i="16" s="1"/>
  <c r="DN8" i="16" a="1"/>
  <c r="DN8" i="16" s="1"/>
  <c r="DN9" i="16" a="1"/>
  <c r="DN9" i="16" s="1"/>
  <c r="DN10" i="16" a="1"/>
  <c r="DN10" i="16" s="1"/>
  <c r="DN11" i="16" a="1"/>
  <c r="DN11" i="16" s="1"/>
  <c r="DN12" i="16" a="1"/>
  <c r="DN12" i="16" s="1"/>
  <c r="DN13" i="16" a="1"/>
  <c r="DN13" i="16" s="1"/>
  <c r="DN14" i="16" a="1"/>
  <c r="DN14" i="16" s="1"/>
  <c r="DN15" i="16" a="1"/>
  <c r="DN15" i="16" s="1"/>
  <c r="DN16" i="16" a="1"/>
  <c r="DN16" i="16" s="1"/>
  <c r="DN17" i="16" a="1"/>
  <c r="DN17" i="16" s="1"/>
  <c r="DN18" i="16" a="1"/>
  <c r="DN18" i="16" s="1"/>
  <c r="DN19" i="16" a="1"/>
  <c r="DN19" i="16" s="1"/>
  <c r="DN20" i="16" a="1"/>
  <c r="DN20" i="16" s="1"/>
  <c r="DN21" i="16" a="1"/>
  <c r="DN21" i="16" s="1"/>
  <c r="DN22" i="16" a="1"/>
  <c r="DN22" i="16" s="1"/>
  <c r="DN23" i="16" a="1"/>
  <c r="DN23" i="16" s="1"/>
  <c r="DN24" i="16" a="1"/>
  <c r="DN24" i="16" s="1"/>
  <c r="DN25" i="16" a="1"/>
  <c r="DN25" i="16" s="1"/>
  <c r="DN26" i="16" a="1"/>
  <c r="DN26" i="16" s="1"/>
  <c r="DN27" i="16" a="1"/>
  <c r="DN27" i="16" s="1"/>
  <c r="DN28" i="16" a="1"/>
  <c r="DN28" i="16" s="1"/>
  <c r="DN29" i="16" a="1"/>
  <c r="DN29" i="16" s="1"/>
  <c r="DN30" i="16" a="1"/>
  <c r="DN30" i="16" s="1"/>
  <c r="DN31" i="16" a="1"/>
  <c r="DN31" i="16" s="1"/>
  <c r="DN32" i="16" a="1"/>
  <c r="DN32" i="16" s="1"/>
  <c r="DN33" i="16" a="1"/>
  <c r="DN33" i="16" s="1"/>
  <c r="DN34" i="16" a="1"/>
  <c r="DN34" i="16" s="1"/>
  <c r="DN35" i="16" a="1"/>
  <c r="DN35" i="16" s="1"/>
  <c r="DN36" i="16" a="1"/>
  <c r="DN36" i="16" s="1"/>
  <c r="DN37" i="16" a="1"/>
  <c r="DN37" i="16" s="1"/>
  <c r="DN38" i="16" a="1"/>
  <c r="DN38" i="16" s="1"/>
  <c r="DN39" i="16" a="1"/>
  <c r="DN39" i="16" s="1"/>
  <c r="DN40" i="16" a="1"/>
  <c r="DN40" i="16" s="1"/>
  <c r="DN41" i="16" a="1"/>
  <c r="DN41" i="16" s="1"/>
  <c r="DP6" i="16" a="1"/>
  <c r="DP6" i="16" s="1"/>
  <c r="DP7" i="16" a="1"/>
  <c r="DP7" i="16" s="1"/>
  <c r="DP8" i="16" a="1"/>
  <c r="DP8" i="16" s="1"/>
  <c r="DP9" i="16" a="1"/>
  <c r="DP9" i="16" s="1"/>
  <c r="DP10" i="16" a="1"/>
  <c r="DP10" i="16" s="1"/>
  <c r="DP11" i="16" a="1"/>
  <c r="DP11" i="16" s="1"/>
  <c r="DP12" i="16" a="1"/>
  <c r="DP12" i="16" s="1"/>
  <c r="DP13" i="16" a="1"/>
  <c r="DP13" i="16" s="1"/>
  <c r="DP14" i="16" a="1"/>
  <c r="DP14" i="16" s="1"/>
  <c r="DP15" i="16" a="1"/>
  <c r="DP15" i="16" s="1"/>
  <c r="DP16" i="16" a="1"/>
  <c r="DP16" i="16" s="1"/>
  <c r="DP17" i="16" a="1"/>
  <c r="DP17" i="16" s="1"/>
  <c r="DP18" i="16" a="1"/>
  <c r="DP18" i="16" s="1"/>
  <c r="DP19" i="16" a="1"/>
  <c r="DP19" i="16" s="1"/>
  <c r="DP20" i="16" a="1"/>
  <c r="DP20" i="16" s="1"/>
  <c r="DP21" i="16" a="1"/>
  <c r="DP21" i="16" s="1"/>
  <c r="DP22" i="16" a="1"/>
  <c r="DP22" i="16" s="1"/>
  <c r="DP23" i="16" a="1"/>
  <c r="DP23" i="16" s="1"/>
  <c r="DP24" i="16" a="1"/>
  <c r="DP24" i="16" s="1"/>
  <c r="DP25" i="16" a="1"/>
  <c r="DP25" i="16" s="1"/>
  <c r="DP26" i="16" a="1"/>
  <c r="DP26" i="16" s="1"/>
  <c r="DP27" i="16" a="1"/>
  <c r="DP27" i="16" s="1"/>
  <c r="DP28" i="16" a="1"/>
  <c r="DP28" i="16" s="1"/>
  <c r="DP29" i="16" a="1"/>
  <c r="DP29" i="16" s="1"/>
  <c r="DP30" i="16" a="1"/>
  <c r="DP30" i="16" s="1"/>
  <c r="DP31" i="16" a="1"/>
  <c r="DP31" i="16" s="1"/>
  <c r="DP32" i="16" a="1"/>
  <c r="DP32" i="16" s="1"/>
  <c r="DP33" i="16" a="1"/>
  <c r="DP33" i="16" s="1"/>
  <c r="DP34" i="16" a="1"/>
  <c r="DP34" i="16" s="1"/>
  <c r="DP35" i="16" a="1"/>
  <c r="DP35" i="16" s="1"/>
  <c r="DP36" i="16" a="1"/>
  <c r="DP36" i="16" s="1"/>
  <c r="DP37" i="16" a="1"/>
  <c r="DP37" i="16" s="1"/>
  <c r="DP38" i="16" a="1"/>
  <c r="DP38" i="16" s="1"/>
  <c r="DP39" i="16" a="1"/>
  <c r="DP39" i="16" s="1"/>
  <c r="DP40" i="16" a="1"/>
  <c r="DP40" i="16" s="1"/>
  <c r="DP41" i="16" a="1"/>
  <c r="DP41" i="16" s="1"/>
  <c r="DR6" i="16" a="1"/>
  <c r="DR6" i="16" s="1"/>
  <c r="DR7" i="16" a="1"/>
  <c r="DR7" i="16" s="1"/>
  <c r="DR8" i="16" a="1"/>
  <c r="DR8" i="16" s="1"/>
  <c r="DR9" i="16" a="1"/>
  <c r="DR9" i="16" s="1"/>
  <c r="DR10" i="16" a="1"/>
  <c r="DR10" i="16" s="1"/>
  <c r="DR11" i="16" a="1"/>
  <c r="DR11" i="16" s="1"/>
  <c r="DR12" i="16" a="1"/>
  <c r="DR12" i="16" s="1"/>
  <c r="DR13" i="16" a="1"/>
  <c r="DR13" i="16" s="1"/>
  <c r="DR14" i="16" a="1"/>
  <c r="DR14" i="16" s="1"/>
  <c r="DR15" i="16" a="1"/>
  <c r="DR15" i="16" s="1"/>
  <c r="DR16" i="16" a="1"/>
  <c r="DR16" i="16" s="1"/>
  <c r="DR17" i="16" a="1"/>
  <c r="DR17" i="16" s="1"/>
  <c r="DR18" i="16" a="1"/>
  <c r="DR18" i="16" s="1"/>
  <c r="DR19" i="16" a="1"/>
  <c r="DR19" i="16" s="1"/>
  <c r="DR20" i="16" a="1"/>
  <c r="DR20" i="16" s="1"/>
  <c r="DR21" i="16" a="1"/>
  <c r="DR21" i="16" s="1"/>
  <c r="DR22" i="16" a="1"/>
  <c r="DR22" i="16" s="1"/>
  <c r="DR23" i="16" a="1"/>
  <c r="DR23" i="16" s="1"/>
  <c r="DR24" i="16" a="1"/>
  <c r="DR24" i="16" s="1"/>
  <c r="DR25" i="16" a="1"/>
  <c r="DR25" i="16" s="1"/>
  <c r="DR26" i="16" a="1"/>
  <c r="DR26" i="16" s="1"/>
  <c r="DR27" i="16" a="1"/>
  <c r="DR27" i="16" s="1"/>
  <c r="DR28" i="16" a="1"/>
  <c r="DR28" i="16" s="1"/>
  <c r="DR29" i="16" a="1"/>
  <c r="DR29" i="16" s="1"/>
  <c r="DR30" i="16" a="1"/>
  <c r="DR30" i="16" s="1"/>
  <c r="DR31" i="16" a="1"/>
  <c r="DR31" i="16" s="1"/>
  <c r="DR32" i="16" a="1"/>
  <c r="DR32" i="16" s="1"/>
  <c r="DR33" i="16" a="1"/>
  <c r="DR33" i="16" s="1"/>
  <c r="DR34" i="16" a="1"/>
  <c r="DR34" i="16" s="1"/>
  <c r="DR35" i="16" a="1"/>
  <c r="DR35" i="16" s="1"/>
  <c r="DR36" i="16" a="1"/>
  <c r="DR36" i="16" s="1"/>
  <c r="DR37" i="16" a="1"/>
  <c r="DR37" i="16" s="1"/>
  <c r="DR38" i="16" a="1"/>
  <c r="DR38" i="16" s="1"/>
  <c r="DR39" i="16" a="1"/>
  <c r="DR39" i="16" s="1"/>
  <c r="DR40" i="16" a="1"/>
  <c r="DR40" i="16" s="1"/>
  <c r="DR41" i="16" a="1"/>
  <c r="DR41" i="16" s="1"/>
  <c r="H6" i="16" a="1"/>
  <c r="H6" i="16" s="1"/>
  <c r="H7" i="16" a="1"/>
  <c r="H7" i="16" s="1"/>
  <c r="H8" i="16" a="1"/>
  <c r="H8" i="16" s="1"/>
  <c r="H9" i="16" a="1"/>
  <c r="H9" i="16" s="1"/>
  <c r="H10" i="16" a="1"/>
  <c r="H10" i="16" s="1"/>
  <c r="H11" i="16" a="1"/>
  <c r="H11" i="16" s="1"/>
  <c r="H12" i="16" a="1"/>
  <c r="H12" i="16" s="1"/>
  <c r="H13" i="16" a="1"/>
  <c r="H13" i="16" s="1"/>
  <c r="H14" i="16" a="1"/>
  <c r="H14" i="16" s="1"/>
  <c r="H15" i="16" a="1"/>
  <c r="H15" i="16" s="1"/>
  <c r="H16" i="16" a="1"/>
  <c r="H16" i="16" s="1"/>
  <c r="H17" i="16" a="1"/>
  <c r="H17" i="16" s="1"/>
  <c r="H18" i="16" a="1"/>
  <c r="H18" i="16" s="1"/>
  <c r="H19" i="16" a="1"/>
  <c r="H19" i="16" s="1"/>
  <c r="H20" i="16" a="1"/>
  <c r="H20" i="16" s="1"/>
  <c r="H21" i="16" a="1"/>
  <c r="H21" i="16" s="1"/>
  <c r="H22" i="16" a="1"/>
  <c r="H22" i="16" s="1"/>
  <c r="H23" i="16" a="1"/>
  <c r="H23" i="16" s="1"/>
  <c r="H24" i="16" a="1"/>
  <c r="H24" i="16" s="1"/>
  <c r="H25" i="16" a="1"/>
  <c r="H25" i="16" s="1"/>
  <c r="H26" i="16" a="1"/>
  <c r="H26" i="16" s="1"/>
  <c r="H27" i="16" a="1"/>
  <c r="H27" i="16" s="1"/>
  <c r="H28" i="16" a="1"/>
  <c r="H28" i="16" s="1"/>
  <c r="H29" i="16" a="1"/>
  <c r="H29" i="16" s="1"/>
  <c r="H30" i="16" a="1"/>
  <c r="H30" i="16" s="1"/>
  <c r="H31" i="16" a="1"/>
  <c r="H31" i="16" s="1"/>
  <c r="H32" i="16" a="1"/>
  <c r="H32" i="16" s="1"/>
  <c r="H33" i="16" a="1"/>
  <c r="H33" i="16" s="1"/>
  <c r="H34" i="16" a="1"/>
  <c r="H34" i="16" s="1"/>
  <c r="H35" i="16" a="1"/>
  <c r="H35" i="16" s="1"/>
  <c r="H36" i="16" a="1"/>
  <c r="H36" i="16" s="1"/>
  <c r="H37" i="16" a="1"/>
  <c r="H37" i="16" s="1"/>
  <c r="H38" i="16" a="1"/>
  <c r="H38" i="16" s="1"/>
  <c r="H39" i="16" a="1"/>
  <c r="H39" i="16" s="1"/>
  <c r="H40" i="16" a="1"/>
  <c r="H40" i="16" s="1"/>
  <c r="H41" i="16" a="1"/>
  <c r="H41" i="16" s="1"/>
  <c r="F6" i="16" a="1"/>
  <c r="F6" i="16" s="1"/>
  <c r="F7" i="16" a="1"/>
  <c r="F7" i="16" s="1"/>
  <c r="F8" i="16" a="1"/>
  <c r="F8" i="16" s="1"/>
  <c r="F9" i="16" a="1"/>
  <c r="F9" i="16" s="1"/>
  <c r="F10" i="16" a="1"/>
  <c r="F10" i="16" s="1"/>
  <c r="F11" i="16" a="1"/>
  <c r="F11" i="16" s="1"/>
  <c r="F12" i="16" a="1"/>
  <c r="F12" i="16" s="1"/>
  <c r="F13" i="16" a="1"/>
  <c r="F13" i="16" s="1"/>
  <c r="F14" i="16" a="1"/>
  <c r="F14" i="16" s="1"/>
  <c r="F15" i="16" a="1"/>
  <c r="F15" i="16" s="1"/>
  <c r="F16" i="16" a="1"/>
  <c r="F16" i="16" s="1"/>
  <c r="F17" i="16" a="1"/>
  <c r="F17" i="16" s="1"/>
  <c r="F18" i="16" a="1"/>
  <c r="F18" i="16" s="1"/>
  <c r="F19" i="16" a="1"/>
  <c r="F19" i="16" s="1"/>
  <c r="F20" i="16" a="1"/>
  <c r="F20" i="16" s="1"/>
  <c r="F21" i="16" a="1"/>
  <c r="F21" i="16" s="1"/>
  <c r="F22" i="16" a="1"/>
  <c r="F22" i="16" s="1"/>
  <c r="F23" i="16" a="1"/>
  <c r="F23" i="16" s="1"/>
  <c r="F24" i="16" a="1"/>
  <c r="F24" i="16" s="1"/>
  <c r="F25" i="16" a="1"/>
  <c r="F25" i="16" s="1"/>
  <c r="F26" i="16" a="1"/>
  <c r="F26" i="16" s="1"/>
  <c r="F27" i="16" a="1"/>
  <c r="F27" i="16" s="1"/>
  <c r="F28" i="16" a="1"/>
  <c r="F28" i="16" s="1"/>
  <c r="F29" i="16" a="1"/>
  <c r="F29" i="16" s="1"/>
  <c r="F30" i="16" a="1"/>
  <c r="F30" i="16" s="1"/>
  <c r="F31" i="16" a="1"/>
  <c r="F31" i="16" s="1"/>
  <c r="F32" i="16" a="1"/>
  <c r="F32" i="16" s="1"/>
  <c r="F33" i="16" a="1"/>
  <c r="F33" i="16" s="1"/>
  <c r="F34" i="16" a="1"/>
  <c r="F34" i="16" s="1"/>
  <c r="F35" i="16" a="1"/>
  <c r="F35" i="16" s="1"/>
  <c r="F36" i="16" a="1"/>
  <c r="F36" i="16" s="1"/>
  <c r="F37" i="16" a="1"/>
  <c r="F37" i="16" s="1"/>
  <c r="F38" i="16" a="1"/>
  <c r="F38" i="16" s="1"/>
  <c r="F39" i="16" a="1"/>
  <c r="F39" i="16" s="1"/>
  <c r="F40" i="16" a="1"/>
  <c r="F40" i="16" s="1"/>
  <c r="F41" i="16" a="1"/>
  <c r="F41" i="16" s="1"/>
  <c r="D6" i="16" a="1"/>
  <c r="D6" i="16" s="1"/>
  <c r="D7" i="16" a="1"/>
  <c r="D7" i="16" s="1"/>
  <c r="D8" i="16" a="1"/>
  <c r="D8" i="16" s="1"/>
  <c r="D9" i="16" a="1"/>
  <c r="D9" i="16" s="1"/>
  <c r="D10" i="16" a="1"/>
  <c r="D10" i="16" s="1"/>
  <c r="D11" i="16" a="1"/>
  <c r="D11" i="16" s="1"/>
  <c r="D12" i="16" a="1"/>
  <c r="D12" i="16" s="1"/>
  <c r="D13" i="16" a="1"/>
  <c r="D13" i="16" s="1"/>
  <c r="D14" i="16" a="1"/>
  <c r="D14" i="16" s="1"/>
  <c r="D15" i="16" a="1"/>
  <c r="D15" i="16" s="1"/>
  <c r="D16" i="16" a="1"/>
  <c r="D16" i="16" s="1"/>
  <c r="D17" i="16" a="1"/>
  <c r="D17" i="16" s="1"/>
  <c r="D18" i="16" a="1"/>
  <c r="D18" i="16" s="1"/>
  <c r="D19" i="16" a="1"/>
  <c r="D19" i="16" s="1"/>
  <c r="D20" i="16" a="1"/>
  <c r="D20" i="16" s="1"/>
  <c r="D21" i="16" a="1"/>
  <c r="D21" i="16" s="1"/>
  <c r="D22" i="16" a="1"/>
  <c r="D22" i="16" s="1"/>
  <c r="D23" i="16" a="1"/>
  <c r="D23" i="16" s="1"/>
  <c r="D24" i="16" a="1"/>
  <c r="D24" i="16" s="1"/>
  <c r="D25" i="16" a="1"/>
  <c r="D25" i="16" s="1"/>
  <c r="D26" i="16" a="1"/>
  <c r="D26" i="16" s="1"/>
  <c r="D27" i="16" a="1"/>
  <c r="D27" i="16" s="1"/>
  <c r="D28" i="16" a="1"/>
  <c r="D28" i="16" s="1"/>
  <c r="D29" i="16" a="1"/>
  <c r="D29" i="16" s="1"/>
  <c r="D30" i="16" a="1"/>
  <c r="D30" i="16" s="1"/>
  <c r="D31" i="16" a="1"/>
  <c r="D31" i="16" s="1"/>
  <c r="D32" i="16" a="1"/>
  <c r="D32" i="16" s="1"/>
  <c r="D33" i="16" a="1"/>
  <c r="D33" i="16" s="1"/>
  <c r="D34" i="16" a="1"/>
  <c r="D34" i="16" s="1"/>
  <c r="D35" i="16" a="1"/>
  <c r="D35" i="16" s="1"/>
  <c r="D36" i="16" a="1"/>
  <c r="D36" i="16" s="1"/>
  <c r="D37" i="16" a="1"/>
  <c r="D37" i="16" s="1"/>
  <c r="D38" i="16" a="1"/>
  <c r="D38" i="16" s="1"/>
  <c r="D39" i="16" a="1"/>
  <c r="D39" i="16" s="1"/>
  <c r="D40" i="16" a="1"/>
  <c r="D40" i="16" s="1"/>
  <c r="D41" i="16" a="1"/>
  <c r="D41" i="16" s="1"/>
  <c r="DB6" i="16" a="1"/>
  <c r="DB6" i="16" s="1"/>
  <c r="DB7" i="16" a="1"/>
  <c r="DB7" i="16" s="1"/>
  <c r="DB8" i="16" a="1"/>
  <c r="DB8" i="16" s="1"/>
  <c r="DB9" i="16" a="1"/>
  <c r="DB9" i="16" s="1"/>
  <c r="DB10" i="16" a="1"/>
  <c r="DB10" i="16" s="1"/>
  <c r="DB11" i="16" a="1"/>
  <c r="DB11" i="16" s="1"/>
  <c r="DB12" i="16" a="1"/>
  <c r="DB12" i="16" s="1"/>
  <c r="DB13" i="16" a="1"/>
  <c r="DB13" i="16" s="1"/>
  <c r="DB14" i="16" a="1"/>
  <c r="DB14" i="16" s="1"/>
  <c r="DB15" i="16" a="1"/>
  <c r="DB15" i="16" s="1"/>
  <c r="DB16" i="16" a="1"/>
  <c r="DB16" i="16" s="1"/>
  <c r="DB17" i="16" a="1"/>
  <c r="DB17" i="16" s="1"/>
  <c r="DR5" i="16" a="1"/>
  <c r="DR5" i="16" s="1"/>
  <c r="D5" i="16" a="1"/>
  <c r="D5" i="16" s="1"/>
  <c r="DP5" i="16" a="1"/>
  <c r="DP5" i="16" s="1"/>
  <c r="DN5" i="16" a="1"/>
  <c r="DN5" i="16" s="1"/>
  <c r="DL5" i="16" a="1"/>
  <c r="DL5" i="16" s="1"/>
  <c r="DJ5" i="16" a="1"/>
  <c r="DJ5" i="16" s="1"/>
  <c r="DH17" i="16" a="1"/>
  <c r="DH17" i="16" s="1"/>
  <c r="DH16" i="16" a="1"/>
  <c r="DH16" i="16" s="1"/>
  <c r="DH15" i="16" a="1"/>
  <c r="DH15" i="16" s="1"/>
  <c r="DH14" i="16" a="1"/>
  <c r="DH14" i="16" s="1"/>
  <c r="DH13" i="16" a="1"/>
  <c r="DH13" i="16" s="1"/>
  <c r="DH12" i="16" a="1"/>
  <c r="DH12" i="16" s="1"/>
  <c r="DH11" i="16" a="1"/>
  <c r="DH11" i="16" s="1"/>
  <c r="DH10" i="16" a="1"/>
  <c r="DH10" i="16" s="1"/>
  <c r="DH9" i="16" a="1"/>
  <c r="DH9" i="16" s="1"/>
  <c r="DH8" i="16" a="1"/>
  <c r="DH8" i="16" s="1"/>
  <c r="DH7" i="16" a="1"/>
  <c r="DH7" i="16" s="1"/>
  <c r="DH6" i="16" a="1"/>
  <c r="DH6" i="16" s="1"/>
  <c r="DH5" i="16" a="1"/>
  <c r="DH5" i="16" s="1"/>
  <c r="DF17" i="16" a="1"/>
  <c r="DF17" i="16" s="1"/>
  <c r="DF16" i="16" a="1"/>
  <c r="DF16" i="16" s="1"/>
  <c r="DF15" i="16" a="1"/>
  <c r="DF15" i="16" s="1"/>
  <c r="DF14" i="16" a="1"/>
  <c r="DF14" i="16" s="1"/>
  <c r="DF13" i="16" a="1"/>
  <c r="DF13" i="16" s="1"/>
  <c r="DF12" i="16" a="1"/>
  <c r="DF12" i="16" s="1"/>
  <c r="DF11" i="16" a="1"/>
  <c r="DF11" i="16" s="1"/>
  <c r="DF10" i="16" a="1"/>
  <c r="DF10" i="16" s="1"/>
  <c r="DF9" i="16" a="1"/>
  <c r="DF9" i="16" s="1"/>
  <c r="DF8" i="16" a="1"/>
  <c r="DF8" i="16" s="1"/>
  <c r="DF7" i="16" a="1"/>
  <c r="DF7" i="16" s="1"/>
  <c r="DF6" i="16" a="1"/>
  <c r="DF6" i="16" s="1"/>
  <c r="DF5" i="16" a="1"/>
  <c r="DF5" i="16" s="1"/>
  <c r="DD17" i="16" a="1"/>
  <c r="DD17" i="16" s="1"/>
  <c r="DD16" i="16" a="1"/>
  <c r="DD16" i="16" s="1"/>
  <c r="DD15" i="16" a="1"/>
  <c r="DD15" i="16" s="1"/>
  <c r="DD14" i="16" a="1"/>
  <c r="DD14" i="16" s="1"/>
  <c r="DD13" i="16" a="1"/>
  <c r="DD13" i="16" s="1"/>
  <c r="DD12" i="16" a="1"/>
  <c r="DD12" i="16" s="1"/>
  <c r="DD11" i="16" a="1"/>
  <c r="DD11" i="16" s="1"/>
  <c r="DD10" i="16" a="1"/>
  <c r="DD10" i="16" s="1"/>
  <c r="DD9" i="16" a="1"/>
  <c r="DD9" i="16" s="1"/>
  <c r="DD8" i="16" a="1"/>
  <c r="DD8" i="16" s="1"/>
  <c r="DD7" i="16" a="1"/>
  <c r="DD7" i="16" s="1"/>
  <c r="DD6" i="16" a="1"/>
  <c r="DD6" i="16" s="1"/>
  <c r="DD5" i="16" a="1"/>
  <c r="DD5" i="16" s="1"/>
  <c r="DB5" i="16" a="1"/>
  <c r="DB5" i="16" s="1"/>
  <c r="CZ17" i="16" a="1"/>
  <c r="CZ17" i="16" s="1"/>
  <c r="CZ16" i="16" a="1"/>
  <c r="CZ16" i="16" s="1"/>
  <c r="CZ15" i="16" a="1"/>
  <c r="CZ15" i="16" s="1"/>
  <c r="CZ14" i="16" a="1"/>
  <c r="CZ14" i="16" s="1"/>
  <c r="CZ13" i="16" a="1"/>
  <c r="CZ13" i="16" s="1"/>
  <c r="CZ12" i="16" a="1"/>
  <c r="CZ12" i="16" s="1"/>
  <c r="CZ11" i="16" a="1"/>
  <c r="CZ11" i="16" s="1"/>
  <c r="CZ10" i="16" a="1"/>
  <c r="CZ10" i="16" s="1"/>
  <c r="CZ9" i="16" a="1"/>
  <c r="CZ9" i="16" s="1"/>
  <c r="CZ8" i="16" a="1"/>
  <c r="CZ8" i="16" s="1"/>
  <c r="CZ7" i="16" a="1"/>
  <c r="CZ7" i="16" s="1"/>
  <c r="CZ6" i="16" a="1"/>
  <c r="CZ6" i="16" s="1"/>
  <c r="CZ5" i="16" a="1"/>
  <c r="CZ5" i="16" s="1"/>
  <c r="CX17" i="16" a="1"/>
  <c r="CX17" i="16" s="1"/>
  <c r="CX16" i="16" a="1"/>
  <c r="CX16" i="16" s="1"/>
  <c r="CX15" i="16" a="1"/>
  <c r="CX15" i="16" s="1"/>
  <c r="CX14" i="16" a="1"/>
  <c r="CX14" i="16" s="1"/>
  <c r="CX13" i="16" a="1"/>
  <c r="CX13" i="16" s="1"/>
  <c r="CX12" i="16" a="1"/>
  <c r="CX12" i="16" s="1"/>
  <c r="CX11" i="16" a="1"/>
  <c r="CX11" i="16" s="1"/>
  <c r="CX10" i="16" a="1"/>
  <c r="CX10" i="16" s="1"/>
  <c r="CX9" i="16" a="1"/>
  <c r="CX9" i="16" s="1"/>
  <c r="CX8" i="16" a="1"/>
  <c r="CX8" i="16" s="1"/>
  <c r="CX7" i="16" a="1"/>
  <c r="CX7" i="16" s="1"/>
  <c r="CX6" i="16" a="1"/>
  <c r="CX6" i="16" s="1"/>
  <c r="CX5" i="16" a="1"/>
  <c r="CX5" i="16" s="1"/>
  <c r="CV17" i="16" a="1"/>
  <c r="CV17" i="16" s="1"/>
  <c r="CV16" i="16" a="1"/>
  <c r="CV16" i="16" s="1"/>
  <c r="CV15" i="16" a="1"/>
  <c r="CV15" i="16" s="1"/>
  <c r="CV14" i="16" a="1"/>
  <c r="CV14" i="16" s="1"/>
  <c r="CV13" i="16" a="1"/>
  <c r="CV13" i="16" s="1"/>
  <c r="CV12" i="16" a="1"/>
  <c r="CV12" i="16" s="1"/>
  <c r="CV11" i="16" a="1"/>
  <c r="CV11" i="16" s="1"/>
  <c r="CV10" i="16" a="1"/>
  <c r="CV10" i="16" s="1"/>
  <c r="CV9" i="16" a="1"/>
  <c r="CV9" i="16" s="1"/>
  <c r="CV8" i="16" a="1"/>
  <c r="CV8" i="16" s="1"/>
  <c r="CV7" i="16" a="1"/>
  <c r="CV7" i="16" s="1"/>
  <c r="CV6" i="16" a="1"/>
  <c r="CV6" i="16" s="1"/>
  <c r="CV5" i="16" a="1"/>
  <c r="CV5" i="16" s="1"/>
  <c r="CT17" i="16" a="1"/>
  <c r="CT17" i="16" s="1"/>
  <c r="CT16" i="16" a="1"/>
  <c r="CT16" i="16" s="1"/>
  <c r="CT15" i="16" a="1"/>
  <c r="CT15" i="16" s="1"/>
  <c r="CT14" i="16" a="1"/>
  <c r="CT14" i="16" s="1"/>
  <c r="CT13" i="16" a="1"/>
  <c r="CT13" i="16" s="1"/>
  <c r="CT12" i="16" a="1"/>
  <c r="CT12" i="16" s="1"/>
  <c r="CT11" i="16" a="1"/>
  <c r="CT11" i="16" s="1"/>
  <c r="CT10" i="16" a="1"/>
  <c r="CT10" i="16" s="1"/>
  <c r="CT9" i="16" a="1"/>
  <c r="CT9" i="16" s="1"/>
  <c r="CT8" i="16" a="1"/>
  <c r="CT8" i="16" s="1"/>
  <c r="CT7" i="16" a="1"/>
  <c r="CT7" i="16" s="1"/>
  <c r="CT6" i="16" a="1"/>
  <c r="CT6" i="16" s="1"/>
  <c r="CT5" i="16" a="1"/>
  <c r="CT5" i="16" s="1"/>
  <c r="CR17" i="16" a="1"/>
  <c r="CR17" i="16" s="1"/>
  <c r="CR16" i="16" a="1"/>
  <c r="CR16" i="16" s="1"/>
  <c r="CR15" i="16" a="1"/>
  <c r="CR15" i="16" s="1"/>
  <c r="CR14" i="16" a="1"/>
  <c r="CR14" i="16" s="1"/>
  <c r="CR13" i="16" a="1"/>
  <c r="CR13" i="16" s="1"/>
  <c r="CR12" i="16" a="1"/>
  <c r="CR12" i="16" s="1"/>
  <c r="CR11" i="16" a="1"/>
  <c r="CR11" i="16" s="1"/>
  <c r="CR10" i="16" a="1"/>
  <c r="CR10" i="16" s="1"/>
  <c r="CR9" i="16" a="1"/>
  <c r="CR9" i="16" s="1"/>
  <c r="CR8" i="16" a="1"/>
  <c r="CR8" i="16" s="1"/>
  <c r="CR7" i="16" a="1"/>
  <c r="CR7" i="16" s="1"/>
  <c r="CR6" i="16" a="1"/>
  <c r="CR6" i="16" s="1"/>
  <c r="CR5" i="16" a="1"/>
  <c r="CR5" i="16" s="1"/>
  <c r="CP17" i="16" a="1"/>
  <c r="CP17" i="16" s="1"/>
  <c r="CP16" i="16" a="1"/>
  <c r="CP16" i="16" s="1"/>
  <c r="CP15" i="16" a="1"/>
  <c r="CP15" i="16" s="1"/>
  <c r="CP14" i="16" a="1"/>
  <c r="CP14" i="16" s="1"/>
  <c r="CP13" i="16" a="1"/>
  <c r="CP13" i="16" s="1"/>
  <c r="CP12" i="16" a="1"/>
  <c r="CP12" i="16" s="1"/>
  <c r="CP11" i="16" a="1"/>
  <c r="CP11" i="16" s="1"/>
  <c r="CP10" i="16" a="1"/>
  <c r="CP10" i="16" s="1"/>
  <c r="CP9" i="16" a="1"/>
  <c r="CP9" i="16" s="1"/>
  <c r="CP8" i="16" a="1"/>
  <c r="CP8" i="16" s="1"/>
  <c r="CP7" i="16" a="1"/>
  <c r="CP7" i="16" s="1"/>
  <c r="CP6" i="16" a="1"/>
  <c r="CP6" i="16" s="1"/>
  <c r="CP5" i="16" a="1"/>
  <c r="CP5" i="16" s="1"/>
  <c r="CN17" i="16" a="1"/>
  <c r="CN17" i="16" s="1"/>
  <c r="CN16" i="16" a="1"/>
  <c r="CN16" i="16" s="1"/>
  <c r="CN15" i="16" a="1"/>
  <c r="CN15" i="16" s="1"/>
  <c r="CN14" i="16" a="1"/>
  <c r="CN14" i="16" s="1"/>
  <c r="CN13" i="16" a="1"/>
  <c r="CN13" i="16" s="1"/>
  <c r="CN12" i="16" a="1"/>
  <c r="CN12" i="16" s="1"/>
  <c r="CN11" i="16" a="1"/>
  <c r="CN11" i="16" s="1"/>
  <c r="CN10" i="16" a="1"/>
  <c r="CN10" i="16" s="1"/>
  <c r="CN9" i="16" a="1"/>
  <c r="CN9" i="16" s="1"/>
  <c r="CN8" i="16" a="1"/>
  <c r="CN8" i="16" s="1"/>
  <c r="CN7" i="16" a="1"/>
  <c r="CN7" i="16" s="1"/>
  <c r="CN6" i="16" a="1"/>
  <c r="CN6" i="16" s="1"/>
  <c r="CN5" i="16" a="1"/>
  <c r="CN5" i="16" s="1"/>
  <c r="CL17" i="16" a="1"/>
  <c r="CL17" i="16" s="1"/>
  <c r="CL16" i="16" a="1"/>
  <c r="CL16" i="16" s="1"/>
  <c r="CL15" i="16" a="1"/>
  <c r="CL15" i="16" s="1"/>
  <c r="CL14" i="16" a="1"/>
  <c r="CL14" i="16" s="1"/>
  <c r="CL13" i="16" a="1"/>
  <c r="CL13" i="16" s="1"/>
  <c r="CL12" i="16" a="1"/>
  <c r="CL12" i="16" s="1"/>
  <c r="CL11" i="16" a="1"/>
  <c r="CL11" i="16" s="1"/>
  <c r="CL10" i="16" a="1"/>
  <c r="CL10" i="16" s="1"/>
  <c r="CL9" i="16" a="1"/>
  <c r="CL9" i="16" s="1"/>
  <c r="CL8" i="16" a="1"/>
  <c r="CL8" i="16" s="1"/>
  <c r="CL7" i="16" a="1"/>
  <c r="CL7" i="16" s="1"/>
  <c r="CL6" i="16" a="1"/>
  <c r="CL6" i="16" s="1"/>
  <c r="CL5" i="16" a="1"/>
  <c r="CL5" i="16" s="1"/>
  <c r="CJ17" i="16" a="1"/>
  <c r="CJ17" i="16" s="1"/>
  <c r="CJ16" i="16" a="1"/>
  <c r="CJ16" i="16" s="1"/>
  <c r="CJ15" i="16" a="1"/>
  <c r="CJ15" i="16" s="1"/>
  <c r="CJ14" i="16" a="1"/>
  <c r="CJ14" i="16" s="1"/>
  <c r="CJ13" i="16" a="1"/>
  <c r="CJ13" i="16" s="1"/>
  <c r="CJ12" i="16" a="1"/>
  <c r="CJ12" i="16" s="1"/>
  <c r="CJ11" i="16" a="1"/>
  <c r="CJ11" i="16" s="1"/>
  <c r="CJ10" i="16" a="1"/>
  <c r="CJ10" i="16" s="1"/>
  <c r="CJ9" i="16" a="1"/>
  <c r="CJ9" i="16" s="1"/>
  <c r="CJ8" i="16" a="1"/>
  <c r="CJ8" i="16" s="1"/>
  <c r="CJ7" i="16" a="1"/>
  <c r="CJ7" i="16" s="1"/>
  <c r="CJ6" i="16" a="1"/>
  <c r="CJ6" i="16" s="1"/>
  <c r="CJ5" i="16" a="1"/>
  <c r="CJ5" i="16" s="1"/>
  <c r="CH17" i="16" a="1"/>
  <c r="CH17" i="16" s="1"/>
  <c r="CH16" i="16" a="1"/>
  <c r="CH16" i="16" s="1"/>
  <c r="CH15" i="16" a="1"/>
  <c r="CH15" i="16" s="1"/>
  <c r="CH14" i="16" a="1"/>
  <c r="CH14" i="16" s="1"/>
  <c r="CH13" i="16" a="1"/>
  <c r="CH13" i="16" s="1"/>
  <c r="CH12" i="16" a="1"/>
  <c r="CH12" i="16" s="1"/>
  <c r="CH11" i="16" a="1"/>
  <c r="CH11" i="16" s="1"/>
  <c r="CH10" i="16" a="1"/>
  <c r="CH10" i="16" s="1"/>
  <c r="CH9" i="16" a="1"/>
  <c r="CH9" i="16" s="1"/>
  <c r="CH8" i="16" a="1"/>
  <c r="CH8" i="16" s="1"/>
  <c r="CH7" i="16" a="1"/>
  <c r="CH7" i="16" s="1"/>
  <c r="CH6" i="16" a="1"/>
  <c r="CH6" i="16" s="1"/>
  <c r="CH5" i="16" a="1"/>
  <c r="CH5" i="16" s="1"/>
  <c r="CF17" i="16" a="1"/>
  <c r="CF17" i="16" s="1"/>
  <c r="CF16" i="16" a="1"/>
  <c r="CF16" i="16" s="1"/>
  <c r="CF15" i="16" a="1"/>
  <c r="CF15" i="16" s="1"/>
  <c r="CF14" i="16" a="1"/>
  <c r="CF14" i="16" s="1"/>
  <c r="CF13" i="16" a="1"/>
  <c r="CF13" i="16" s="1"/>
  <c r="CF12" i="16" a="1"/>
  <c r="CF12" i="16" s="1"/>
  <c r="CF11" i="16" a="1"/>
  <c r="CF11" i="16" s="1"/>
  <c r="CF10" i="16" a="1"/>
  <c r="CF10" i="16" s="1"/>
  <c r="CF9" i="16" a="1"/>
  <c r="CF9" i="16" s="1"/>
  <c r="CF8" i="16" a="1"/>
  <c r="CF8" i="16" s="1"/>
  <c r="CF7" i="16" a="1"/>
  <c r="CF7" i="16" s="1"/>
  <c r="CF6" i="16" a="1"/>
  <c r="CF6" i="16" s="1"/>
  <c r="CF5" i="16" a="1"/>
  <c r="CF5" i="16" s="1"/>
  <c r="CD17" i="16" a="1"/>
  <c r="CD17" i="16" s="1"/>
  <c r="CD16" i="16" a="1"/>
  <c r="CD16" i="16" s="1"/>
  <c r="CD15" i="16" a="1"/>
  <c r="CD15" i="16" s="1"/>
  <c r="CD14" i="16" a="1"/>
  <c r="CD14" i="16" s="1"/>
  <c r="CD13" i="16" a="1"/>
  <c r="CD13" i="16" s="1"/>
  <c r="CD12" i="16" a="1"/>
  <c r="CD12" i="16" s="1"/>
  <c r="CD11" i="16" a="1"/>
  <c r="CD11" i="16" s="1"/>
  <c r="CD10" i="16" a="1"/>
  <c r="CD10" i="16" s="1"/>
  <c r="CD9" i="16" a="1"/>
  <c r="CD9" i="16" s="1"/>
  <c r="CD8" i="16" a="1"/>
  <c r="CD8" i="16" s="1"/>
  <c r="CD7" i="16" a="1"/>
  <c r="CD7" i="16" s="1"/>
  <c r="CD6" i="16" a="1"/>
  <c r="CD6" i="16" s="1"/>
  <c r="CD5" i="16" a="1"/>
  <c r="CD5" i="16" s="1"/>
  <c r="CB17" i="16" a="1"/>
  <c r="CB17" i="16" s="1"/>
  <c r="CB16" i="16" a="1"/>
  <c r="CB16" i="16" s="1"/>
  <c r="CB15" i="16" a="1"/>
  <c r="CB15" i="16" s="1"/>
  <c r="CB14" i="16" a="1"/>
  <c r="CB14" i="16" s="1"/>
  <c r="CB13" i="16" a="1"/>
  <c r="CB13" i="16" s="1"/>
  <c r="CB12" i="16" a="1"/>
  <c r="CB12" i="16" s="1"/>
  <c r="CB11" i="16" a="1"/>
  <c r="CB11" i="16" s="1"/>
  <c r="CB10" i="16" a="1"/>
  <c r="CB10" i="16" s="1"/>
  <c r="CB9" i="16" a="1"/>
  <c r="CB9" i="16" s="1"/>
  <c r="CB8" i="16" a="1"/>
  <c r="CB8" i="16" s="1"/>
  <c r="CB7" i="16" a="1"/>
  <c r="CB7" i="16" s="1"/>
  <c r="CB6" i="16" a="1"/>
  <c r="CB6" i="16" s="1"/>
  <c r="CB5" i="16" a="1"/>
  <c r="CB5" i="16" s="1"/>
  <c r="BZ17" i="16" a="1"/>
  <c r="BZ17" i="16" s="1"/>
  <c r="BZ16" i="16" a="1"/>
  <c r="BZ16" i="16" s="1"/>
  <c r="BZ15" i="16" a="1"/>
  <c r="BZ15" i="16" s="1"/>
  <c r="BZ14" i="16" a="1"/>
  <c r="BZ14" i="16" s="1"/>
  <c r="BZ13" i="16" a="1"/>
  <c r="BZ13" i="16" s="1"/>
  <c r="BZ12" i="16" a="1"/>
  <c r="BZ12" i="16" s="1"/>
  <c r="BZ11" i="16" a="1"/>
  <c r="BZ11" i="16" s="1"/>
  <c r="BZ10" i="16" a="1"/>
  <c r="BZ10" i="16" s="1"/>
  <c r="BZ9" i="16" a="1"/>
  <c r="BZ9" i="16" s="1"/>
  <c r="BZ8" i="16" a="1"/>
  <c r="BZ8" i="16" s="1"/>
  <c r="BZ7" i="16" a="1"/>
  <c r="BZ7" i="16" s="1"/>
  <c r="BZ6" i="16" a="1"/>
  <c r="BZ6" i="16" s="1"/>
  <c r="BZ5" i="16" a="1"/>
  <c r="BZ5" i="16" s="1"/>
  <c r="BX17" i="16" a="1"/>
  <c r="BX17" i="16" s="1"/>
  <c r="BX16" i="16" a="1"/>
  <c r="BX16" i="16" s="1"/>
  <c r="BX15" i="16" a="1"/>
  <c r="BX15" i="16" s="1"/>
  <c r="BX14" i="16" a="1"/>
  <c r="BX14" i="16" s="1"/>
  <c r="BX13" i="16" a="1"/>
  <c r="BX13" i="16" s="1"/>
  <c r="BX12" i="16" a="1"/>
  <c r="BX12" i="16" s="1"/>
  <c r="BX11" i="16" a="1"/>
  <c r="BX11" i="16" s="1"/>
  <c r="BX10" i="16" a="1"/>
  <c r="BX10" i="16" s="1"/>
  <c r="BX9" i="16" a="1"/>
  <c r="BX9" i="16" s="1"/>
  <c r="BX8" i="16" a="1"/>
  <c r="BX8" i="16" s="1"/>
  <c r="BX7" i="16" a="1"/>
  <c r="BX7" i="16" s="1"/>
  <c r="BX6" i="16" a="1"/>
  <c r="BX6" i="16" s="1"/>
  <c r="BX5" i="16" a="1"/>
  <c r="BX5" i="16" s="1"/>
  <c r="BV17" i="16" a="1"/>
  <c r="BV17" i="16" s="1"/>
  <c r="BV16" i="16" a="1"/>
  <c r="BV16" i="16" s="1"/>
  <c r="BV15" i="16" a="1"/>
  <c r="BV15" i="16" s="1"/>
  <c r="BV14" i="16" a="1"/>
  <c r="BV14" i="16" s="1"/>
  <c r="BV13" i="16" a="1"/>
  <c r="BV13" i="16" s="1"/>
  <c r="BV12" i="16" a="1"/>
  <c r="BV12" i="16" s="1"/>
  <c r="BV11" i="16" a="1"/>
  <c r="BV11" i="16" s="1"/>
  <c r="BV10" i="16" a="1"/>
  <c r="BV10" i="16" s="1"/>
  <c r="BV9" i="16" a="1"/>
  <c r="BV9" i="16" s="1"/>
  <c r="BV8" i="16" a="1"/>
  <c r="BV8" i="16" s="1"/>
  <c r="BV7" i="16" a="1"/>
  <c r="BV7" i="16" s="1"/>
  <c r="BV6" i="16" a="1"/>
  <c r="BV6" i="16" s="1"/>
  <c r="BV5" i="16" a="1"/>
  <c r="BV5" i="16" s="1"/>
  <c r="BT17" i="16" a="1"/>
  <c r="BT17" i="16" s="1"/>
  <c r="BT16" i="16" a="1"/>
  <c r="BT16" i="16" s="1"/>
  <c r="BT15" i="16" a="1"/>
  <c r="BT15" i="16" s="1"/>
  <c r="BT14" i="16" a="1"/>
  <c r="BT14" i="16" s="1"/>
  <c r="BT13" i="16" a="1"/>
  <c r="BT13" i="16" s="1"/>
  <c r="BT12" i="16" a="1"/>
  <c r="BT12" i="16" s="1"/>
  <c r="BT11" i="16" a="1"/>
  <c r="BT11" i="16" s="1"/>
  <c r="BT10" i="16" a="1"/>
  <c r="BT10" i="16" s="1"/>
  <c r="BT9" i="16" a="1"/>
  <c r="BT9" i="16" s="1"/>
  <c r="BT8" i="16" a="1"/>
  <c r="BT8" i="16" s="1"/>
  <c r="BT7" i="16" a="1"/>
  <c r="BT7" i="16" s="1"/>
  <c r="BT6" i="16" a="1"/>
  <c r="BT6" i="16" s="1"/>
  <c r="BT5" i="16" a="1"/>
  <c r="BT5" i="16" s="1"/>
  <c r="BR16" i="16" a="1"/>
  <c r="BR16" i="16" s="1"/>
  <c r="BR15" i="16" a="1"/>
  <c r="BR15" i="16" s="1"/>
  <c r="BR14" i="16" a="1"/>
  <c r="BR14" i="16" s="1"/>
  <c r="BR13" i="16" a="1"/>
  <c r="BR13" i="16" s="1"/>
  <c r="BR12" i="16" a="1"/>
  <c r="BR12" i="16" s="1"/>
  <c r="BR11" i="16" a="1"/>
  <c r="BR11" i="16" s="1"/>
  <c r="BR10" i="16" a="1"/>
  <c r="BR10" i="16" s="1"/>
  <c r="BR9" i="16" a="1"/>
  <c r="BR9" i="16" s="1"/>
  <c r="BR8" i="16" a="1"/>
  <c r="BR8" i="16" s="1"/>
  <c r="BR7" i="16" a="1"/>
  <c r="BR7" i="16" s="1"/>
  <c r="BR6" i="16" a="1"/>
  <c r="BR6" i="16" s="1"/>
  <c r="BR5" i="16" a="1"/>
  <c r="BR5" i="16" s="1"/>
  <c r="BP16" i="16" a="1"/>
  <c r="BP16" i="16" s="1"/>
  <c r="BP15" i="16" a="1"/>
  <c r="BP15" i="16" s="1"/>
  <c r="BP14" i="16" a="1"/>
  <c r="BP14" i="16" s="1"/>
  <c r="BP13" i="16" a="1"/>
  <c r="BP13" i="16" s="1"/>
  <c r="BP12" i="16" a="1"/>
  <c r="BP12" i="16" s="1"/>
  <c r="BP11" i="16" a="1"/>
  <c r="BP11" i="16" s="1"/>
  <c r="BP10" i="16" a="1"/>
  <c r="BP10" i="16" s="1"/>
  <c r="BP9" i="16" a="1"/>
  <c r="BP9" i="16" s="1"/>
  <c r="BP8" i="16" a="1"/>
  <c r="BP8" i="16" s="1"/>
  <c r="BP7" i="16" a="1"/>
  <c r="BP7" i="16" s="1"/>
  <c r="BP6" i="16" a="1"/>
  <c r="BP6" i="16" s="1"/>
  <c r="BP5" i="16" a="1"/>
  <c r="BP5" i="16" s="1"/>
  <c r="BN16" i="16" a="1"/>
  <c r="BN16" i="16" s="1"/>
  <c r="BN15" i="16" a="1"/>
  <c r="BN15" i="16" s="1"/>
  <c r="BN14" i="16" a="1"/>
  <c r="BN14" i="16" s="1"/>
  <c r="BN13" i="16" a="1"/>
  <c r="BN13" i="16" s="1"/>
  <c r="BN12" i="16" a="1"/>
  <c r="BN12" i="16" s="1"/>
  <c r="BN11" i="16" a="1"/>
  <c r="BN11" i="16" s="1"/>
  <c r="BN10" i="16" a="1"/>
  <c r="BN10" i="16" s="1"/>
  <c r="BN9" i="16" a="1"/>
  <c r="BN9" i="16" s="1"/>
  <c r="BN8" i="16" a="1"/>
  <c r="BN8" i="16" s="1"/>
  <c r="BN7" i="16" a="1"/>
  <c r="BN7" i="16" s="1"/>
  <c r="BN6" i="16" a="1"/>
  <c r="BN6" i="16" s="1"/>
  <c r="BN5" i="16" a="1"/>
  <c r="BN5" i="16" s="1"/>
  <c r="BL16" i="16" a="1"/>
  <c r="BL16" i="16" s="1"/>
  <c r="BL15" i="16" a="1"/>
  <c r="BL15" i="16" s="1"/>
  <c r="BL14" i="16" a="1"/>
  <c r="BL14" i="16" s="1"/>
  <c r="BL13" i="16" a="1"/>
  <c r="BL13" i="16" s="1"/>
  <c r="BL12" i="16" a="1"/>
  <c r="BL12" i="16" s="1"/>
  <c r="BL11" i="16" a="1"/>
  <c r="BL11" i="16" s="1"/>
  <c r="BL10" i="16" a="1"/>
  <c r="BL10" i="16" s="1"/>
  <c r="BL9" i="16" a="1"/>
  <c r="BL9" i="16" s="1"/>
  <c r="BL8" i="16" a="1"/>
  <c r="BL8" i="16" s="1"/>
  <c r="BL7" i="16" a="1"/>
  <c r="BL7" i="16" s="1"/>
  <c r="BL6" i="16" a="1"/>
  <c r="BL6" i="16" s="1"/>
  <c r="BL5" i="16" a="1"/>
  <c r="BL5" i="16" s="1"/>
  <c r="BJ16" i="16" a="1"/>
  <c r="BJ16" i="16" s="1"/>
  <c r="BJ15" i="16" a="1"/>
  <c r="BJ15" i="16" s="1"/>
  <c r="BJ14" i="16" a="1"/>
  <c r="BJ14" i="16" s="1"/>
  <c r="BJ13" i="16" a="1"/>
  <c r="BJ13" i="16" s="1"/>
  <c r="BJ12" i="16" a="1"/>
  <c r="BJ12" i="16" s="1"/>
  <c r="BJ11" i="16" a="1"/>
  <c r="BJ11" i="16" s="1"/>
  <c r="BJ10" i="16" a="1"/>
  <c r="BJ10" i="16" s="1"/>
  <c r="BJ9" i="16" a="1"/>
  <c r="BJ9" i="16" s="1"/>
  <c r="BJ8" i="16" a="1"/>
  <c r="BJ8" i="16" s="1"/>
  <c r="BJ7" i="16" a="1"/>
  <c r="BJ7" i="16" s="1"/>
  <c r="BJ6" i="16" a="1"/>
  <c r="BJ6" i="16" s="1"/>
  <c r="BJ5" i="16" a="1"/>
  <c r="BJ5" i="16" s="1"/>
  <c r="BH16" i="16" a="1"/>
  <c r="BH16" i="16" s="1"/>
  <c r="BH15" i="16" a="1"/>
  <c r="BH15" i="16" s="1"/>
  <c r="BH14" i="16" a="1"/>
  <c r="BH14" i="16" s="1"/>
  <c r="BH13" i="16" a="1"/>
  <c r="BH13" i="16" s="1"/>
  <c r="BH12" i="16" a="1"/>
  <c r="BH12" i="16" s="1"/>
  <c r="BH11" i="16" a="1"/>
  <c r="BH11" i="16" s="1"/>
  <c r="BH10" i="16" a="1"/>
  <c r="BH10" i="16" s="1"/>
  <c r="BH9" i="16" a="1"/>
  <c r="BH9" i="16" s="1"/>
  <c r="BH8" i="16" a="1"/>
  <c r="BH8" i="16" s="1"/>
  <c r="BH7" i="16" a="1"/>
  <c r="BH7" i="16" s="1"/>
  <c r="BH6" i="16" a="1"/>
  <c r="BH6" i="16" s="1"/>
  <c r="BH5" i="16" a="1"/>
  <c r="BH5" i="16" s="1"/>
  <c r="BF16" i="16" a="1"/>
  <c r="BF16" i="16" s="1"/>
  <c r="BF15" i="16" a="1"/>
  <c r="BF15" i="16" s="1"/>
  <c r="BF14" i="16" a="1"/>
  <c r="BF14" i="16" s="1"/>
  <c r="BF13" i="16" a="1"/>
  <c r="BF13" i="16" s="1"/>
  <c r="BF12" i="16" a="1"/>
  <c r="BF12" i="16" s="1"/>
  <c r="BF11" i="16" a="1"/>
  <c r="BF11" i="16" s="1"/>
  <c r="BF10" i="16" a="1"/>
  <c r="BF10" i="16" s="1"/>
  <c r="BF9" i="16" a="1"/>
  <c r="BF9" i="16" s="1"/>
  <c r="BF8" i="16" a="1"/>
  <c r="BF8" i="16" s="1"/>
  <c r="BF7" i="16" a="1"/>
  <c r="BF7" i="16" s="1"/>
  <c r="BF6" i="16" a="1"/>
  <c r="BF6" i="16" s="1"/>
  <c r="BF5" i="16" a="1"/>
  <c r="BF5" i="16" s="1"/>
  <c r="BD16" i="16" a="1"/>
  <c r="BD16" i="16" s="1"/>
  <c r="BD15" i="16" a="1"/>
  <c r="BD15" i="16" s="1"/>
  <c r="BD14" i="16" a="1"/>
  <c r="BD14" i="16" s="1"/>
  <c r="BD13" i="16" a="1"/>
  <c r="BD13" i="16" s="1"/>
  <c r="BD12" i="16" a="1"/>
  <c r="BD12" i="16" s="1"/>
  <c r="BD11" i="16" a="1"/>
  <c r="BD11" i="16" s="1"/>
  <c r="BD10" i="16" a="1"/>
  <c r="BD10" i="16" s="1"/>
  <c r="BD9" i="16" a="1"/>
  <c r="BD9" i="16" s="1"/>
  <c r="BD8" i="16" a="1"/>
  <c r="BD8" i="16" s="1"/>
  <c r="BD7" i="16" a="1"/>
  <c r="BD7" i="16" s="1"/>
  <c r="BD6" i="16" a="1"/>
  <c r="BD6" i="16" s="1"/>
  <c r="BD5" i="16" a="1"/>
  <c r="BD5" i="16" s="1"/>
  <c r="BB16" i="16" a="1"/>
  <c r="BB16" i="16" s="1"/>
  <c r="BB15" i="16" a="1"/>
  <c r="BB15" i="16" s="1"/>
  <c r="BB14" i="16" a="1"/>
  <c r="BB14" i="16" s="1"/>
  <c r="BB13" i="16" a="1"/>
  <c r="BB13" i="16" s="1"/>
  <c r="BB12" i="16" a="1"/>
  <c r="BB12" i="16" s="1"/>
  <c r="BB11" i="16" a="1"/>
  <c r="BB11" i="16" s="1"/>
  <c r="BB10" i="16" a="1"/>
  <c r="BB10" i="16" s="1"/>
  <c r="BB9" i="16" a="1"/>
  <c r="BB9" i="16" s="1"/>
  <c r="BB8" i="16" a="1"/>
  <c r="BB8" i="16" s="1"/>
  <c r="BB7" i="16" a="1"/>
  <c r="BB7" i="16" s="1"/>
  <c r="BB6" i="16" a="1"/>
  <c r="BB6" i="16" s="1"/>
  <c r="BB5" i="16" a="1"/>
  <c r="BB5" i="16" s="1"/>
  <c r="AZ16" i="16" a="1"/>
  <c r="AZ16" i="16" s="1"/>
  <c r="AZ15" i="16" a="1"/>
  <c r="AZ15" i="16" s="1"/>
  <c r="AZ14" i="16" a="1"/>
  <c r="AZ14" i="16" s="1"/>
  <c r="AZ13" i="16" a="1"/>
  <c r="AZ13" i="16" s="1"/>
  <c r="AZ12" i="16" a="1"/>
  <c r="AZ12" i="16" s="1"/>
  <c r="AZ11" i="16" a="1"/>
  <c r="AZ11" i="16" s="1"/>
  <c r="AZ10" i="16" a="1"/>
  <c r="AZ10" i="16" s="1"/>
  <c r="AZ9" i="16" a="1"/>
  <c r="AZ9" i="16" s="1"/>
  <c r="AZ8" i="16" a="1"/>
  <c r="AZ8" i="16" s="1"/>
  <c r="AZ7" i="16" a="1"/>
  <c r="AZ7" i="16" s="1"/>
  <c r="AZ6" i="16" a="1"/>
  <c r="AZ6" i="16" s="1"/>
  <c r="AZ5" i="16" a="1"/>
  <c r="AZ5" i="16" s="1"/>
  <c r="AX16" i="16" a="1"/>
  <c r="AX16" i="16" s="1"/>
  <c r="AX15" i="16" a="1"/>
  <c r="AX15" i="16" s="1"/>
  <c r="AX14" i="16" a="1"/>
  <c r="AX14" i="16" s="1"/>
  <c r="AX13" i="16" a="1"/>
  <c r="AX13" i="16" s="1"/>
  <c r="AX12" i="16" a="1"/>
  <c r="AX12" i="16" s="1"/>
  <c r="AX11" i="16" a="1"/>
  <c r="AX11" i="16" s="1"/>
  <c r="AX10" i="16" a="1"/>
  <c r="AX10" i="16" s="1"/>
  <c r="AX9" i="16" a="1"/>
  <c r="AX9" i="16" s="1"/>
  <c r="AX8" i="16" a="1"/>
  <c r="AX8" i="16" s="1"/>
  <c r="AX7" i="16" a="1"/>
  <c r="AX7" i="16" s="1"/>
  <c r="AX6" i="16" a="1"/>
  <c r="AX6" i="16" s="1"/>
  <c r="AX5" i="16" a="1"/>
  <c r="AX5" i="16" s="1"/>
  <c r="AV16" i="16" a="1"/>
  <c r="AV16" i="16" s="1"/>
  <c r="AV15" i="16" a="1"/>
  <c r="AV15" i="16" s="1"/>
  <c r="AV14" i="16" a="1"/>
  <c r="AV14" i="16" s="1"/>
  <c r="AV13" i="16" a="1"/>
  <c r="AV13" i="16" s="1"/>
  <c r="AV12" i="16" a="1"/>
  <c r="AV12" i="16" s="1"/>
  <c r="AV11" i="16" a="1"/>
  <c r="AV11" i="16" s="1"/>
  <c r="AV10" i="16" a="1"/>
  <c r="AV10" i="16" s="1"/>
  <c r="AV9" i="16" a="1"/>
  <c r="AV9" i="16" s="1"/>
  <c r="AV8" i="16" a="1"/>
  <c r="AV8" i="16" s="1"/>
  <c r="AV7" i="16" a="1"/>
  <c r="AV7" i="16" s="1"/>
  <c r="AV6" i="16" a="1"/>
  <c r="AV6" i="16" s="1"/>
  <c r="AV5" i="16" a="1"/>
  <c r="AV5" i="16" s="1"/>
  <c r="AT17" i="16" a="1"/>
  <c r="AT17" i="16" s="1"/>
  <c r="AT16" i="16" a="1"/>
  <c r="AT16" i="16" s="1"/>
  <c r="AT15" i="16" a="1"/>
  <c r="AT15" i="16" s="1"/>
  <c r="AT14" i="16" a="1"/>
  <c r="AT14" i="16" s="1"/>
  <c r="AT13" i="16" a="1"/>
  <c r="AT13" i="16" s="1"/>
  <c r="AT12" i="16" a="1"/>
  <c r="AT12" i="16" s="1"/>
  <c r="AT11" i="16" a="1"/>
  <c r="AT11" i="16" s="1"/>
  <c r="AT10" i="16" a="1"/>
  <c r="AT10" i="16" s="1"/>
  <c r="AT9" i="16" a="1"/>
  <c r="AT9" i="16" s="1"/>
  <c r="AT8" i="16" a="1"/>
  <c r="AT8" i="16" s="1"/>
  <c r="AT7" i="16" a="1"/>
  <c r="AT7" i="16" s="1"/>
  <c r="AT6" i="16" a="1"/>
  <c r="AT6" i="16" s="1"/>
  <c r="AT5" i="16" a="1"/>
  <c r="AT5" i="16" s="1"/>
  <c r="AR17" i="16" a="1"/>
  <c r="AR17" i="16" s="1"/>
  <c r="AR16" i="16" a="1"/>
  <c r="AR16" i="16" s="1"/>
  <c r="AR15" i="16" a="1"/>
  <c r="AR15" i="16" s="1"/>
  <c r="AR14" i="16" a="1"/>
  <c r="AR14" i="16" s="1"/>
  <c r="AR13" i="16" a="1"/>
  <c r="AR13" i="16" s="1"/>
  <c r="AR12" i="16" a="1"/>
  <c r="AR12" i="16" s="1"/>
  <c r="AR11" i="16" a="1"/>
  <c r="AR11" i="16" s="1"/>
  <c r="AR10" i="16" a="1"/>
  <c r="AR10" i="16" s="1"/>
  <c r="AR9" i="16" a="1"/>
  <c r="AR9" i="16" s="1"/>
  <c r="AR8" i="16" a="1"/>
  <c r="AR8" i="16" s="1"/>
  <c r="AR7" i="16" a="1"/>
  <c r="AR7" i="16" s="1"/>
  <c r="AR6" i="16" a="1"/>
  <c r="AR6" i="16" s="1"/>
  <c r="AR5" i="16" a="1"/>
  <c r="AR5" i="16" s="1"/>
  <c r="AP17" i="16" a="1"/>
  <c r="AP17" i="16" s="1"/>
  <c r="AP16" i="16" a="1"/>
  <c r="AP16" i="16" s="1"/>
  <c r="AP15" i="16" a="1"/>
  <c r="AP15" i="16" s="1"/>
  <c r="AP14" i="16" a="1"/>
  <c r="AP14" i="16" s="1"/>
  <c r="AP13" i="16" a="1"/>
  <c r="AP13" i="16" s="1"/>
  <c r="AP12" i="16" a="1"/>
  <c r="AP12" i="16" s="1"/>
  <c r="AP11" i="16" a="1"/>
  <c r="AP11" i="16" s="1"/>
  <c r="AP10" i="16" a="1"/>
  <c r="AP10" i="16" s="1"/>
  <c r="AP9" i="16" a="1"/>
  <c r="AP9" i="16" s="1"/>
  <c r="AP8" i="16" a="1"/>
  <c r="AP8" i="16" s="1"/>
  <c r="AP7" i="16" a="1"/>
  <c r="AP7" i="16" s="1"/>
  <c r="AP6" i="16" a="1"/>
  <c r="AP6" i="16" s="1"/>
  <c r="AP5" i="16" a="1"/>
  <c r="AP5" i="16" s="1"/>
  <c r="AN17" i="16" a="1"/>
  <c r="AN17" i="16" s="1"/>
  <c r="AN16" i="16" a="1"/>
  <c r="AN16" i="16" s="1"/>
  <c r="AN15" i="16" a="1"/>
  <c r="AN15" i="16" s="1"/>
  <c r="AN14" i="16" a="1"/>
  <c r="AN14" i="16" s="1"/>
  <c r="AN13" i="16" a="1"/>
  <c r="AN13" i="16" s="1"/>
  <c r="AN12" i="16" a="1"/>
  <c r="AN12" i="16" s="1"/>
  <c r="AN11" i="16" a="1"/>
  <c r="AN11" i="16" s="1"/>
  <c r="AN10" i="16" a="1"/>
  <c r="AN10" i="16" s="1"/>
  <c r="AN9" i="16" a="1"/>
  <c r="AN9" i="16" s="1"/>
  <c r="AN8" i="16" a="1"/>
  <c r="AN8" i="16" s="1"/>
  <c r="AN7" i="16" a="1"/>
  <c r="AN7" i="16" s="1"/>
  <c r="AN6" i="16" a="1"/>
  <c r="AN6" i="16" s="1"/>
  <c r="AN5" i="16" a="1"/>
  <c r="AN5" i="16" s="1"/>
  <c r="AL17" i="16" a="1"/>
  <c r="AL17" i="16" s="1"/>
  <c r="AL16" i="16" a="1"/>
  <c r="AL16" i="16" s="1"/>
  <c r="AL15" i="16" a="1"/>
  <c r="AL15" i="16" s="1"/>
  <c r="AL14" i="16" a="1"/>
  <c r="AL14" i="16" s="1"/>
  <c r="AL13" i="16" a="1"/>
  <c r="AL13" i="16" s="1"/>
  <c r="AL12" i="16" a="1"/>
  <c r="AL12" i="16" s="1"/>
  <c r="AL11" i="16" a="1"/>
  <c r="AL11" i="16" s="1"/>
  <c r="AL10" i="16" a="1"/>
  <c r="AL10" i="16" s="1"/>
  <c r="AL9" i="16" a="1"/>
  <c r="AL9" i="16" s="1"/>
  <c r="AL8" i="16" a="1"/>
  <c r="AL8" i="16" s="1"/>
  <c r="AL7" i="16" a="1"/>
  <c r="AL7" i="16" s="1"/>
  <c r="AL6" i="16" a="1"/>
  <c r="AL6" i="16" s="1"/>
  <c r="AL5" i="16" a="1"/>
  <c r="AL5" i="16" s="1"/>
  <c r="AJ17" i="16" a="1"/>
  <c r="AJ17" i="16" s="1"/>
  <c r="AJ16" i="16" a="1"/>
  <c r="AJ16" i="16" s="1"/>
  <c r="AJ15" i="16" a="1"/>
  <c r="AJ15" i="16" s="1"/>
  <c r="AJ14" i="16" a="1"/>
  <c r="AJ14" i="16" s="1"/>
  <c r="AJ13" i="16" a="1"/>
  <c r="AJ13" i="16" s="1"/>
  <c r="AJ12" i="16" a="1"/>
  <c r="AJ12" i="16" s="1"/>
  <c r="AJ11" i="16" a="1"/>
  <c r="AJ11" i="16" s="1"/>
  <c r="AJ10" i="16" a="1"/>
  <c r="AJ10" i="16" s="1"/>
  <c r="AJ9" i="16" a="1"/>
  <c r="AJ9" i="16" s="1"/>
  <c r="AJ8" i="16" a="1"/>
  <c r="AJ8" i="16" s="1"/>
  <c r="AJ7" i="16" a="1"/>
  <c r="AJ7" i="16" s="1"/>
  <c r="AJ6" i="16" a="1"/>
  <c r="AJ6" i="16" s="1"/>
  <c r="AJ5" i="16" a="1"/>
  <c r="AJ5" i="16" s="1"/>
  <c r="AF16" i="16" a="1"/>
  <c r="AF16" i="16" s="1"/>
  <c r="AF15" i="16" a="1"/>
  <c r="AF15" i="16" s="1"/>
  <c r="AF14" i="16" a="1"/>
  <c r="AF14" i="16" s="1"/>
  <c r="AF13" i="16" a="1"/>
  <c r="AF13" i="16" s="1"/>
  <c r="AF12" i="16" a="1"/>
  <c r="AF12" i="16" s="1"/>
  <c r="AF11" i="16" a="1"/>
  <c r="AF11" i="16" s="1"/>
  <c r="AF10" i="16" a="1"/>
  <c r="AF10" i="16" s="1"/>
  <c r="AF9" i="16" a="1"/>
  <c r="AF9" i="16" s="1"/>
  <c r="AF8" i="16" a="1"/>
  <c r="AF8" i="16" s="1"/>
  <c r="AF7" i="16" a="1"/>
  <c r="AF7" i="16" s="1"/>
  <c r="AF6" i="16" a="1"/>
  <c r="AF6" i="16" s="1"/>
  <c r="AF5" i="16" a="1"/>
  <c r="AF5" i="16" s="1"/>
  <c r="AD16" i="16" a="1"/>
  <c r="AD16" i="16" s="1"/>
  <c r="AD15" i="16" a="1"/>
  <c r="AD15" i="16" s="1"/>
  <c r="AD14" i="16" a="1"/>
  <c r="AD14" i="16" s="1"/>
  <c r="AD13" i="16" a="1"/>
  <c r="AD13" i="16" s="1"/>
  <c r="AD12" i="16" a="1"/>
  <c r="AD12" i="16" s="1"/>
  <c r="AD11" i="16" a="1"/>
  <c r="AD11" i="16" s="1"/>
  <c r="AD10" i="16" a="1"/>
  <c r="AD10" i="16" s="1"/>
  <c r="AD9" i="16" a="1"/>
  <c r="AD9" i="16" s="1"/>
  <c r="AD8" i="16" a="1"/>
  <c r="AD8" i="16" s="1"/>
  <c r="AD7" i="16" a="1"/>
  <c r="AD7" i="16" s="1"/>
  <c r="AD6" i="16" a="1"/>
  <c r="AD6" i="16" s="1"/>
  <c r="AD5" i="16" a="1"/>
  <c r="AD5" i="16" s="1"/>
  <c r="AB16" i="16" a="1"/>
  <c r="AB16" i="16" s="1"/>
  <c r="AB15" i="16" a="1"/>
  <c r="AB15" i="16" s="1"/>
  <c r="AB14" i="16" a="1"/>
  <c r="AB14" i="16" s="1"/>
  <c r="AB13" i="16" a="1"/>
  <c r="AB13" i="16" s="1"/>
  <c r="AB12" i="16" a="1"/>
  <c r="AB12" i="16" s="1"/>
  <c r="AB11" i="16" a="1"/>
  <c r="AB11" i="16" s="1"/>
  <c r="AB10" i="16" a="1"/>
  <c r="AB10" i="16" s="1"/>
  <c r="AB9" i="16" a="1"/>
  <c r="AB9" i="16" s="1"/>
  <c r="AB8" i="16" a="1"/>
  <c r="AB8" i="16" s="1"/>
  <c r="AB7" i="16" a="1"/>
  <c r="AB7" i="16" s="1"/>
  <c r="AB6" i="16" a="1"/>
  <c r="AB6" i="16" s="1"/>
  <c r="AB5" i="16" a="1"/>
  <c r="AB5" i="16" s="1"/>
  <c r="Z17" i="16" a="1"/>
  <c r="Z17" i="16" s="1"/>
  <c r="Z16" i="16" a="1"/>
  <c r="Z16" i="16" s="1"/>
  <c r="Z15" i="16" a="1"/>
  <c r="Z15" i="16" s="1"/>
  <c r="Z14" i="16" a="1"/>
  <c r="Z14" i="16" s="1"/>
  <c r="Z13" i="16" a="1"/>
  <c r="Z13" i="16" s="1"/>
  <c r="Z12" i="16" a="1"/>
  <c r="Z12" i="16" s="1"/>
  <c r="Z11" i="16" a="1"/>
  <c r="Z11" i="16" s="1"/>
  <c r="Z10" i="16" a="1"/>
  <c r="Z10" i="16" s="1"/>
  <c r="Z9" i="16" a="1"/>
  <c r="Z9" i="16" s="1"/>
  <c r="Z8" i="16" a="1"/>
  <c r="Z8" i="16" s="1"/>
  <c r="Z7" i="16" a="1"/>
  <c r="Z7" i="16" s="1"/>
  <c r="Z6" i="16" a="1"/>
  <c r="Z6" i="16" s="1"/>
  <c r="Z5" i="16" a="1"/>
  <c r="Z5" i="16" s="1"/>
  <c r="X17" i="16" a="1"/>
  <c r="X17" i="16" s="1"/>
  <c r="X16" i="16" a="1"/>
  <c r="X16" i="16" s="1"/>
  <c r="X15" i="16" a="1"/>
  <c r="X15" i="16" s="1"/>
  <c r="X14" i="16" a="1"/>
  <c r="X14" i="16" s="1"/>
  <c r="X13" i="16" a="1"/>
  <c r="X13" i="16" s="1"/>
  <c r="X12" i="16" a="1"/>
  <c r="X12" i="16" s="1"/>
  <c r="X11" i="16" a="1"/>
  <c r="X11" i="16" s="1"/>
  <c r="X10" i="16" a="1"/>
  <c r="X10" i="16" s="1"/>
  <c r="X9" i="16" a="1"/>
  <c r="X9" i="16" s="1"/>
  <c r="X8" i="16" a="1"/>
  <c r="X8" i="16" s="1"/>
  <c r="X7" i="16" a="1"/>
  <c r="X7" i="16" s="1"/>
  <c r="X6" i="16" a="1"/>
  <c r="X6" i="16" s="1"/>
  <c r="X5" i="16" a="1"/>
  <c r="X5" i="16" s="1"/>
  <c r="V17" i="16" a="1"/>
  <c r="V17" i="16" s="1"/>
  <c r="V16" i="16" a="1"/>
  <c r="V16" i="16" s="1"/>
  <c r="V15" i="16" a="1"/>
  <c r="V15" i="16" s="1"/>
  <c r="V14" i="16" a="1"/>
  <c r="V14" i="16" s="1"/>
  <c r="V13" i="16" a="1"/>
  <c r="V13" i="16" s="1"/>
  <c r="V12" i="16" a="1"/>
  <c r="V12" i="16" s="1"/>
  <c r="V11" i="16" a="1"/>
  <c r="V11" i="16" s="1"/>
  <c r="V10" i="16" a="1"/>
  <c r="V10" i="16" s="1"/>
  <c r="V9" i="16" a="1"/>
  <c r="V9" i="16" s="1"/>
  <c r="V8" i="16" a="1"/>
  <c r="V8" i="16" s="1"/>
  <c r="V7" i="16" a="1"/>
  <c r="V7" i="16" s="1"/>
  <c r="V6" i="16" a="1"/>
  <c r="V6" i="16" s="1"/>
  <c r="V5" i="16" a="1"/>
  <c r="V5" i="16" s="1"/>
  <c r="T17" i="16" a="1"/>
  <c r="T17" i="16" s="1"/>
  <c r="T16" i="16" a="1"/>
  <c r="T16" i="16" s="1"/>
  <c r="T15" i="16" a="1"/>
  <c r="T15" i="16" s="1"/>
  <c r="T14" i="16" a="1"/>
  <c r="T14" i="16" s="1"/>
  <c r="T13" i="16" a="1"/>
  <c r="T13" i="16" s="1"/>
  <c r="T12" i="16" a="1"/>
  <c r="T12" i="16" s="1"/>
  <c r="T11" i="16" a="1"/>
  <c r="T11" i="16" s="1"/>
  <c r="T10" i="16" a="1"/>
  <c r="T10" i="16" s="1"/>
  <c r="T9" i="16" a="1"/>
  <c r="T9" i="16" s="1"/>
  <c r="T8" i="16" a="1"/>
  <c r="T8" i="16" s="1"/>
  <c r="T7" i="16" a="1"/>
  <c r="T7" i="16" s="1"/>
  <c r="T6" i="16" a="1"/>
  <c r="T6" i="16" s="1"/>
  <c r="T5" i="16" a="1"/>
  <c r="T5" i="16" s="1"/>
  <c r="R17" i="16" a="1"/>
  <c r="R17" i="16" s="1"/>
  <c r="R16" i="16" a="1"/>
  <c r="R16" i="16" s="1"/>
  <c r="R15" i="16" a="1"/>
  <c r="R15" i="16" s="1"/>
  <c r="R14" i="16" a="1"/>
  <c r="R14" i="16" s="1"/>
  <c r="R13" i="16" a="1"/>
  <c r="R13" i="16" s="1"/>
  <c r="R12" i="16" a="1"/>
  <c r="R12" i="16" s="1"/>
  <c r="R11" i="16" a="1"/>
  <c r="R11" i="16" s="1"/>
  <c r="R10" i="16" a="1"/>
  <c r="R10" i="16" s="1"/>
  <c r="R9" i="16" a="1"/>
  <c r="R9" i="16" s="1"/>
  <c r="R8" i="16" a="1"/>
  <c r="R8" i="16" s="1"/>
  <c r="R7" i="16" a="1"/>
  <c r="R7" i="16" s="1"/>
  <c r="R6" i="16" a="1"/>
  <c r="R6" i="16" s="1"/>
  <c r="R5" i="16" a="1"/>
  <c r="R5" i="16" s="1"/>
  <c r="P6" i="16" a="1"/>
  <c r="P6" i="16" s="1"/>
  <c r="P7" i="16" a="1"/>
  <c r="P7" i="16" s="1"/>
  <c r="P8" i="16" a="1"/>
  <c r="P8" i="16" s="1"/>
  <c r="P9" i="16" a="1"/>
  <c r="P9" i="16" s="1"/>
  <c r="P10" i="16" a="1"/>
  <c r="P10" i="16" s="1"/>
  <c r="P11" i="16" a="1"/>
  <c r="P11" i="16" s="1"/>
  <c r="P12" i="16" a="1"/>
  <c r="P12" i="16" s="1"/>
  <c r="P13" i="16" a="1"/>
  <c r="P13" i="16" s="1"/>
  <c r="P14" i="16" a="1"/>
  <c r="P14" i="16" s="1"/>
  <c r="P15" i="16" a="1"/>
  <c r="P15" i="16" s="1"/>
  <c r="P16" i="16" a="1"/>
  <c r="P16" i="16" s="1"/>
  <c r="P17" i="16" a="1"/>
  <c r="P17" i="16" s="1"/>
  <c r="P5" i="16" a="1"/>
  <c r="P5" i="16" s="1"/>
  <c r="N6" i="16" a="1"/>
  <c r="N6" i="16" s="1"/>
  <c r="N7" i="16" a="1"/>
  <c r="N7" i="16" s="1"/>
  <c r="N8" i="16" a="1"/>
  <c r="N8" i="16" s="1"/>
  <c r="N9" i="16" a="1"/>
  <c r="N9" i="16" s="1"/>
  <c r="N10" i="16" a="1"/>
  <c r="N10" i="16" s="1"/>
  <c r="N11" i="16" a="1"/>
  <c r="N11" i="16" s="1"/>
  <c r="N12" i="16" a="1"/>
  <c r="N12" i="16" s="1"/>
  <c r="N13" i="16" a="1"/>
  <c r="N13" i="16" s="1"/>
  <c r="N14" i="16" a="1"/>
  <c r="N14" i="16" s="1"/>
  <c r="N15" i="16" a="1"/>
  <c r="N15" i="16" s="1"/>
  <c r="N16" i="16" a="1"/>
  <c r="N16" i="16" s="1"/>
  <c r="N17" i="16" a="1"/>
  <c r="N17" i="16" s="1"/>
  <c r="N5" i="16" a="1"/>
  <c r="N5" i="16" s="1"/>
  <c r="L6" i="16" a="1"/>
  <c r="L6" i="16" s="1"/>
  <c r="L7" i="16" a="1"/>
  <c r="L7" i="16" s="1"/>
  <c r="L8" i="16" a="1"/>
  <c r="L8" i="16" s="1"/>
  <c r="L9" i="16" a="1"/>
  <c r="L9" i="16" s="1"/>
  <c r="L10" i="16" a="1"/>
  <c r="L10" i="16" s="1"/>
  <c r="L11" i="16" a="1"/>
  <c r="L11" i="16" s="1"/>
  <c r="L12" i="16" a="1"/>
  <c r="L12" i="16" s="1"/>
  <c r="L13" i="16" a="1"/>
  <c r="L13" i="16" s="1"/>
  <c r="L14" i="16" a="1"/>
  <c r="L14" i="16" s="1"/>
  <c r="L15" i="16" a="1"/>
  <c r="L15" i="16" s="1"/>
  <c r="L16" i="16" a="1"/>
  <c r="L16" i="16" s="1"/>
  <c r="L17" i="16" a="1"/>
  <c r="L17" i="16" s="1"/>
  <c r="L5" i="16" a="1"/>
  <c r="L5" i="16" s="1"/>
  <c r="J6" i="16" a="1"/>
  <c r="J6" i="16" s="1"/>
  <c r="J7" i="16" a="1"/>
  <c r="J7" i="16" s="1"/>
  <c r="J8" i="16" a="1"/>
  <c r="J8" i="16" s="1"/>
  <c r="J9" i="16" a="1"/>
  <c r="J9" i="16" s="1"/>
  <c r="J10" i="16" a="1"/>
  <c r="J10" i="16" s="1"/>
  <c r="J11" i="16" a="1"/>
  <c r="J11" i="16" s="1"/>
  <c r="J12" i="16" a="1"/>
  <c r="J12" i="16" s="1"/>
  <c r="J13" i="16" a="1"/>
  <c r="J13" i="16" s="1"/>
  <c r="J14" i="16" a="1"/>
  <c r="J14" i="16" s="1"/>
  <c r="J15" i="16" a="1"/>
  <c r="J15" i="16" s="1"/>
  <c r="J16" i="16" a="1"/>
  <c r="J16" i="16" s="1"/>
  <c r="J17" i="16" a="1"/>
  <c r="J17" i="16" s="1"/>
  <c r="J5" i="16" a="1"/>
  <c r="J5" i="16" s="1"/>
  <c r="H5" i="16" a="1"/>
  <c r="H5" i="16" s="1"/>
  <c r="AE28" i="21" l="1"/>
  <c r="A67" i="21" s="1" a="1"/>
  <c r="A67" i="21" s="1"/>
  <c r="AE16" i="21"/>
  <c r="A55" i="21" s="1" a="1"/>
  <c r="A55" i="21" s="1"/>
  <c r="I399" i="15"/>
  <c r="J399" i="15" a="1"/>
  <c r="J399" i="15" s="1"/>
  <c r="J400" i="15" a="1"/>
  <c r="J400" i="15" s="1"/>
  <c r="I400" i="15"/>
  <c r="I398" i="15"/>
  <c r="J398" i="15" a="1"/>
  <c r="J398" i="15" s="1"/>
  <c r="AD3" i="21"/>
  <c r="AE3" i="21" s="1"/>
  <c r="A42" i="21" s="1" a="1"/>
  <c r="A42" i="21" s="1"/>
  <c r="AE4" i="21"/>
  <c r="AE33" i="21"/>
  <c r="AE9" i="21"/>
  <c r="AE7" i="21"/>
  <c r="AE29" i="21"/>
  <c r="AE30" i="21"/>
  <c r="AE26" i="21"/>
  <c r="AE17" i="21"/>
  <c r="AE11" i="21"/>
  <c r="AE15" i="21"/>
  <c r="AE34" i="21"/>
  <c r="AE10" i="21"/>
  <c r="AE5" i="21"/>
  <c r="AE20" i="21"/>
  <c r="AE31" i="21"/>
  <c r="AE18" i="21"/>
  <c r="AE35" i="21"/>
  <c r="AE24" i="21"/>
  <c r="AE37" i="21"/>
  <c r="AE25" i="21"/>
  <c r="AE22" i="21"/>
  <c r="AE38" i="21"/>
  <c r="AE32" i="21"/>
  <c r="AE6" i="21"/>
  <c r="AE36" i="21"/>
  <c r="AE21" i="21"/>
  <c r="AE14" i="21"/>
  <c r="AE39" i="21"/>
  <c r="AE19" i="21"/>
  <c r="AE8" i="21"/>
  <c r="AE13" i="21"/>
  <c r="AE12" i="21"/>
  <c r="AE23" i="21"/>
  <c r="AE27" i="21"/>
  <c r="DI1" i="3"/>
  <c r="DG1" i="3"/>
  <c r="DE1" i="3"/>
  <c r="DC1" i="3"/>
  <c r="DA1" i="3"/>
  <c r="CY1" i="3"/>
  <c r="CW1" i="3"/>
  <c r="CU1" i="3"/>
  <c r="CS1" i="3"/>
  <c r="CQ1" i="3"/>
  <c r="CO1" i="3"/>
  <c r="CM1" i="3"/>
  <c r="CK1" i="3"/>
  <c r="CI1" i="3"/>
  <c r="CG1" i="3"/>
  <c r="CE1" i="3"/>
  <c r="CC1" i="3"/>
  <c r="CA1" i="3"/>
  <c r="BY1" i="3"/>
  <c r="BW1" i="3"/>
  <c r="BU1" i="3"/>
  <c r="BS1" i="3"/>
  <c r="BQ1" i="3"/>
  <c r="BO1" i="3"/>
  <c r="BM1" i="3"/>
  <c r="BK1" i="3"/>
  <c r="BI1" i="3"/>
  <c r="BG1" i="3"/>
  <c r="BE1" i="3"/>
  <c r="BC1" i="3"/>
  <c r="BA1" i="3"/>
  <c r="AY1" i="3"/>
  <c r="AW1" i="3"/>
  <c r="AU1" i="3"/>
  <c r="AS1" i="3"/>
  <c r="AQ1" i="3"/>
  <c r="AO1" i="3"/>
  <c r="AM1" i="3"/>
  <c r="AK1" i="3"/>
  <c r="AI1" i="3"/>
  <c r="AG1" i="3"/>
  <c r="AE1" i="3"/>
  <c r="AC1" i="3"/>
  <c r="AA1" i="3"/>
  <c r="Y1" i="3"/>
  <c r="W1" i="3"/>
  <c r="U1" i="3"/>
  <c r="S1" i="3"/>
  <c r="Q1" i="3"/>
  <c r="O1" i="3"/>
  <c r="M1" i="3"/>
  <c r="GK1" i="1"/>
  <c r="GI1" i="1"/>
  <c r="GG1" i="1"/>
  <c r="GE1" i="1"/>
  <c r="GC1" i="1"/>
  <c r="GA1" i="1"/>
  <c r="FY1" i="1"/>
  <c r="FW1" i="1"/>
  <c r="FU1" i="1"/>
  <c r="FS1" i="1"/>
  <c r="FQ1" i="1"/>
  <c r="FO1" i="1"/>
  <c r="FM1" i="1"/>
  <c r="FK1" i="1"/>
  <c r="FI1" i="1"/>
  <c r="FG1" i="1"/>
  <c r="FE1" i="1"/>
  <c r="FC1" i="1"/>
  <c r="FA1" i="1"/>
  <c r="EY1" i="1"/>
  <c r="EW1" i="1"/>
  <c r="EU1" i="1"/>
  <c r="ES1" i="1"/>
  <c r="EQ1" i="1"/>
  <c r="EO1" i="1"/>
  <c r="EM1" i="1"/>
  <c r="EK1" i="1"/>
  <c r="EI1" i="1"/>
  <c r="EG1" i="1"/>
  <c r="EE1" i="1"/>
  <c r="EC1" i="1"/>
  <c r="EA1" i="1"/>
  <c r="DY1" i="1"/>
  <c r="DW1" i="1"/>
  <c r="DU1" i="1"/>
  <c r="DS1" i="1"/>
  <c r="DQ1" i="1"/>
  <c r="DO1" i="1"/>
  <c r="DM1" i="1"/>
  <c r="DK1" i="1"/>
  <c r="DI1" i="1"/>
  <c r="DG1" i="1"/>
  <c r="DE1" i="1"/>
  <c r="DC1" i="1"/>
  <c r="DA1" i="1"/>
  <c r="CY1" i="1"/>
  <c r="CW1" i="1"/>
  <c r="CU1" i="1"/>
  <c r="CS1" i="1"/>
  <c r="CQ1" i="1"/>
  <c r="CO1" i="1"/>
  <c r="CM1" i="1"/>
  <c r="CK1" i="1"/>
  <c r="CI1" i="1"/>
  <c r="CG1" i="1"/>
  <c r="CE1" i="1"/>
  <c r="CC1" i="1"/>
  <c r="CA1" i="1"/>
  <c r="BY1" i="1"/>
  <c r="BW1" i="1"/>
  <c r="BU1" i="1"/>
  <c r="BS1" i="1"/>
  <c r="BQ1" i="1"/>
  <c r="BO1" i="1"/>
  <c r="BM1" i="1"/>
  <c r="BK1" i="1"/>
  <c r="BI1" i="1"/>
  <c r="BG1" i="1"/>
  <c r="BE1" i="1"/>
  <c r="BC1" i="1"/>
  <c r="BA1" i="1"/>
  <c r="AY1" i="1"/>
  <c r="AW1" i="1"/>
  <c r="AU1" i="1"/>
  <c r="AS1" i="1"/>
  <c r="AQ1" i="1"/>
  <c r="H992" i="15"/>
  <c r="H1009" i="15"/>
  <c r="H1008" i="15"/>
  <c r="H1007" i="15"/>
  <c r="H1006" i="15"/>
  <c r="H1005" i="15"/>
  <c r="H1004" i="15"/>
  <c r="H1003" i="15"/>
  <c r="H1002" i="15"/>
  <c r="H1001" i="15"/>
  <c r="H1000" i="15"/>
  <c r="H999" i="15"/>
  <c r="H998" i="15"/>
  <c r="H997" i="15"/>
  <c r="H996" i="15"/>
  <c r="H995" i="15"/>
  <c r="H994" i="15"/>
  <c r="H993" i="15"/>
  <c r="H991" i="15"/>
  <c r="H990" i="15"/>
  <c r="H989" i="15"/>
  <c r="H988" i="15"/>
  <c r="H987" i="15"/>
  <c r="H986" i="15"/>
  <c r="H985" i="15"/>
  <c r="H984" i="15"/>
  <c r="H983" i="15"/>
  <c r="H982" i="15"/>
  <c r="H981" i="15"/>
  <c r="H980" i="15"/>
  <c r="H979" i="15"/>
  <c r="H978" i="15"/>
  <c r="H977" i="15"/>
  <c r="H976" i="15"/>
  <c r="H975" i="15"/>
  <c r="H974" i="15"/>
  <c r="H973" i="15"/>
  <c r="H972" i="15"/>
  <c r="H971" i="15"/>
  <c r="H970" i="15"/>
  <c r="H969" i="15"/>
  <c r="H968" i="15"/>
  <c r="H967" i="15"/>
  <c r="H966" i="15"/>
  <c r="H965" i="15"/>
  <c r="H964" i="15"/>
  <c r="H963" i="15"/>
  <c r="H962" i="15"/>
  <c r="H961" i="15"/>
  <c r="H960" i="15"/>
  <c r="H959" i="15"/>
  <c r="H958" i="15"/>
  <c r="H957" i="15"/>
  <c r="H956" i="15"/>
  <c r="H955" i="15"/>
  <c r="H954" i="15"/>
  <c r="H953" i="15"/>
  <c r="H952" i="15"/>
  <c r="H951" i="15"/>
  <c r="H950" i="15"/>
  <c r="H949" i="15"/>
  <c r="H948" i="15"/>
  <c r="H947" i="15"/>
  <c r="H946" i="15"/>
  <c r="H945" i="15"/>
  <c r="H944" i="15"/>
  <c r="H943" i="15"/>
  <c r="H942" i="15"/>
  <c r="H941" i="15"/>
  <c r="H940" i="15"/>
  <c r="H939" i="15"/>
  <c r="H938" i="15"/>
  <c r="H1729" i="15"/>
  <c r="H1728" i="15"/>
  <c r="H1727" i="15"/>
  <c r="H1726" i="15"/>
  <c r="H1725" i="15"/>
  <c r="H1724" i="15"/>
  <c r="H1723" i="15"/>
  <c r="H1722" i="15"/>
  <c r="H1721" i="15"/>
  <c r="H1720" i="15"/>
  <c r="H1719" i="15"/>
  <c r="H1718" i="15"/>
  <c r="H1717" i="15"/>
  <c r="H1716" i="15"/>
  <c r="H1715" i="15"/>
  <c r="H1714" i="15"/>
  <c r="H1713" i="15"/>
  <c r="H1712" i="15"/>
  <c r="H1711" i="15"/>
  <c r="H1710" i="15"/>
  <c r="H1709" i="15"/>
  <c r="H1708" i="15"/>
  <c r="H1707" i="15"/>
  <c r="H1706" i="15"/>
  <c r="H1705" i="15"/>
  <c r="H1704" i="15"/>
  <c r="H1703" i="15"/>
  <c r="H1702" i="15"/>
  <c r="H1701" i="15"/>
  <c r="H1700" i="15"/>
  <c r="H1699" i="15"/>
  <c r="H1698" i="15"/>
  <c r="H1697" i="15"/>
  <c r="H1696" i="15"/>
  <c r="H1695" i="15"/>
  <c r="H1694" i="15"/>
  <c r="H1621" i="15"/>
  <c r="H1620" i="15"/>
  <c r="H1619" i="15"/>
  <c r="H1618" i="15"/>
  <c r="H1617" i="15"/>
  <c r="H1616" i="15"/>
  <c r="H1615" i="15"/>
  <c r="H1614" i="15"/>
  <c r="H1613" i="15"/>
  <c r="H1612" i="15"/>
  <c r="H1611" i="15"/>
  <c r="H1610" i="15"/>
  <c r="H1609" i="15"/>
  <c r="H1608" i="15"/>
  <c r="H1607" i="15"/>
  <c r="H1606" i="15"/>
  <c r="H1605" i="15"/>
  <c r="H1604" i="15"/>
  <c r="H1603" i="15"/>
  <c r="H1602" i="15"/>
  <c r="H1601" i="15"/>
  <c r="H1600" i="15"/>
  <c r="H1599" i="15"/>
  <c r="H1598" i="15"/>
  <c r="H1597" i="15"/>
  <c r="H1596" i="15"/>
  <c r="H1595" i="15"/>
  <c r="H1594" i="15"/>
  <c r="H1593" i="15"/>
  <c r="H1592" i="15"/>
  <c r="H1591" i="15"/>
  <c r="H1590" i="15"/>
  <c r="H1589" i="15"/>
  <c r="H1588" i="15"/>
  <c r="H1587" i="15"/>
  <c r="H1586" i="15"/>
  <c r="H937" i="15"/>
  <c r="H936" i="15"/>
  <c r="H935" i="15"/>
  <c r="H934" i="15"/>
  <c r="H933" i="15"/>
  <c r="H932" i="15"/>
  <c r="H931" i="15"/>
  <c r="H930" i="15"/>
  <c r="H929" i="15"/>
  <c r="H928" i="15"/>
  <c r="H927" i="15"/>
  <c r="H926" i="15"/>
  <c r="H925" i="15"/>
  <c r="H924" i="15"/>
  <c r="H923" i="15"/>
  <c r="H922" i="15"/>
  <c r="H921" i="15"/>
  <c r="H920" i="15"/>
  <c r="H919" i="15"/>
  <c r="H918" i="15"/>
  <c r="H917" i="15"/>
  <c r="H916" i="15"/>
  <c r="H915" i="15"/>
  <c r="H914" i="15"/>
  <c r="H913" i="15"/>
  <c r="H912" i="15"/>
  <c r="H911" i="15"/>
  <c r="H910" i="15"/>
  <c r="H909" i="15"/>
  <c r="H908" i="15"/>
  <c r="H907" i="15"/>
  <c r="H906" i="15"/>
  <c r="H905" i="15"/>
  <c r="H904" i="15"/>
  <c r="H903" i="15"/>
  <c r="H902" i="15"/>
  <c r="H901" i="15"/>
  <c r="H900" i="15"/>
  <c r="H899" i="15"/>
  <c r="H898" i="15"/>
  <c r="H897" i="15"/>
  <c r="H896" i="15"/>
  <c r="H895" i="15"/>
  <c r="H894" i="15"/>
  <c r="H893" i="15"/>
  <c r="H892" i="15"/>
  <c r="H891" i="15"/>
  <c r="H890" i="15"/>
  <c r="H889" i="15"/>
  <c r="H888" i="15"/>
  <c r="H887" i="15"/>
  <c r="H886" i="15"/>
  <c r="H885" i="15"/>
  <c r="H884" i="15"/>
  <c r="H883" i="15"/>
  <c r="H882" i="15"/>
  <c r="H881" i="15"/>
  <c r="H880" i="15"/>
  <c r="H879" i="15"/>
  <c r="H878" i="15"/>
  <c r="H877" i="15"/>
  <c r="H876" i="15"/>
  <c r="H875" i="15"/>
  <c r="H874" i="15"/>
  <c r="H873" i="15"/>
  <c r="H872" i="15"/>
  <c r="H871" i="15"/>
  <c r="H870" i="15"/>
  <c r="H869" i="15"/>
  <c r="H868" i="15"/>
  <c r="H867" i="15"/>
  <c r="H866" i="15"/>
  <c r="H865" i="15"/>
  <c r="H864" i="15"/>
  <c r="H863" i="15"/>
  <c r="H862" i="15"/>
  <c r="H861" i="15"/>
  <c r="H860" i="15"/>
  <c r="H859" i="15"/>
  <c r="H858" i="15"/>
  <c r="H857" i="15"/>
  <c r="H856" i="15"/>
  <c r="H855" i="15"/>
  <c r="H854" i="15"/>
  <c r="H853" i="15"/>
  <c r="H852" i="15"/>
  <c r="H851" i="15"/>
  <c r="H850" i="15"/>
  <c r="H849" i="15"/>
  <c r="H848" i="15"/>
  <c r="H847" i="15"/>
  <c r="H846" i="15"/>
  <c r="H845" i="15"/>
  <c r="H844" i="15"/>
  <c r="H843" i="15"/>
  <c r="H842" i="15"/>
  <c r="H841" i="15"/>
  <c r="H840" i="15"/>
  <c r="H839" i="15"/>
  <c r="H838" i="15"/>
  <c r="H837" i="15"/>
  <c r="H836" i="15"/>
  <c r="H835" i="15"/>
  <c r="H834" i="15"/>
  <c r="H833" i="15"/>
  <c r="H832" i="15"/>
  <c r="H831" i="15"/>
  <c r="H830" i="15"/>
  <c r="H1549" i="15"/>
  <c r="H1548" i="15"/>
  <c r="H1547" i="15"/>
  <c r="H1546" i="15"/>
  <c r="H1545" i="15"/>
  <c r="H1544" i="15"/>
  <c r="H1543" i="15"/>
  <c r="H1542" i="15"/>
  <c r="H1541" i="15"/>
  <c r="H1540" i="15"/>
  <c r="H1539" i="15"/>
  <c r="H1538" i="15"/>
  <c r="H1537" i="15"/>
  <c r="H1536" i="15"/>
  <c r="H1535" i="15"/>
  <c r="H1534" i="15"/>
  <c r="H1533" i="15"/>
  <c r="H1532" i="15"/>
  <c r="H1531" i="15"/>
  <c r="H1530" i="15"/>
  <c r="H1529" i="15"/>
  <c r="H1528" i="15"/>
  <c r="H1527" i="15"/>
  <c r="H1526" i="15"/>
  <c r="H1525" i="15"/>
  <c r="H1524" i="15"/>
  <c r="H1523" i="15"/>
  <c r="H1522" i="15"/>
  <c r="H1521" i="15"/>
  <c r="H1520" i="15"/>
  <c r="H1519" i="15"/>
  <c r="H1518" i="15"/>
  <c r="H1517" i="15"/>
  <c r="H1516" i="15"/>
  <c r="H1515" i="15"/>
  <c r="H1514" i="15"/>
  <c r="H1477" i="15"/>
  <c r="H1476" i="15"/>
  <c r="H1475" i="15"/>
  <c r="H1474" i="15"/>
  <c r="H1473" i="15"/>
  <c r="H1472" i="15"/>
  <c r="H1471" i="15"/>
  <c r="H1470" i="15"/>
  <c r="H1469" i="15"/>
  <c r="H1468" i="15"/>
  <c r="H1467" i="15"/>
  <c r="H1466" i="15"/>
  <c r="H1465" i="15"/>
  <c r="H1464" i="15"/>
  <c r="H1463" i="15"/>
  <c r="H1462" i="15"/>
  <c r="H1461" i="15"/>
  <c r="H1460" i="15"/>
  <c r="H1459" i="15"/>
  <c r="H1458" i="15"/>
  <c r="H1457" i="15"/>
  <c r="H1456" i="15"/>
  <c r="H1455" i="15"/>
  <c r="H1454" i="15"/>
  <c r="H1453" i="15"/>
  <c r="H1452" i="15"/>
  <c r="H1451" i="15"/>
  <c r="H1450" i="15"/>
  <c r="H1449" i="15"/>
  <c r="H1448" i="15"/>
  <c r="H1447" i="15"/>
  <c r="H1446" i="15"/>
  <c r="H1445" i="15"/>
  <c r="H1444" i="15"/>
  <c r="H1443" i="15"/>
  <c r="H1442" i="15"/>
  <c r="H469" i="15"/>
  <c r="H468" i="15"/>
  <c r="H467" i="15"/>
  <c r="H466" i="15"/>
  <c r="H465" i="15"/>
  <c r="H464" i="15"/>
  <c r="H463" i="15"/>
  <c r="H462" i="15"/>
  <c r="H461" i="15"/>
  <c r="H460" i="15"/>
  <c r="H459" i="15"/>
  <c r="H458" i="15"/>
  <c r="H457" i="15"/>
  <c r="H456" i="15"/>
  <c r="H455" i="15"/>
  <c r="H454" i="15"/>
  <c r="H453" i="15"/>
  <c r="H452" i="15"/>
  <c r="H451" i="15"/>
  <c r="H450" i="15"/>
  <c r="H449" i="15"/>
  <c r="H448" i="15"/>
  <c r="H447" i="15"/>
  <c r="H446" i="15"/>
  <c r="H445" i="15"/>
  <c r="H444" i="15"/>
  <c r="H443" i="15"/>
  <c r="H442" i="15"/>
  <c r="H441" i="15"/>
  <c r="H440" i="15"/>
  <c r="H439" i="15"/>
  <c r="H438" i="15"/>
  <c r="H437" i="15"/>
  <c r="H436" i="15"/>
  <c r="H435" i="15"/>
  <c r="H434" i="15"/>
  <c r="H432" i="15"/>
  <c r="H431" i="15"/>
  <c r="H430" i="15"/>
  <c r="H429" i="15"/>
  <c r="H428" i="15"/>
  <c r="H427" i="15"/>
  <c r="H426" i="15"/>
  <c r="H425" i="15"/>
  <c r="H424" i="15"/>
  <c r="H423" i="15"/>
  <c r="H422" i="15"/>
  <c r="H421" i="15"/>
  <c r="H420" i="15"/>
  <c r="H419" i="15"/>
  <c r="H418" i="15"/>
  <c r="H417" i="15"/>
  <c r="H416" i="15"/>
  <c r="H415" i="15"/>
  <c r="H414" i="15"/>
  <c r="H413" i="15"/>
  <c r="H412" i="15"/>
  <c r="H411" i="15"/>
  <c r="H410" i="15"/>
  <c r="H409" i="15"/>
  <c r="H408" i="15"/>
  <c r="H407" i="15"/>
  <c r="H406" i="15"/>
  <c r="H405" i="15"/>
  <c r="H404" i="15"/>
  <c r="H403" i="15"/>
  <c r="H402" i="15"/>
  <c r="H401" i="15"/>
  <c r="H397" i="15"/>
  <c r="H396" i="15"/>
  <c r="H395" i="15"/>
  <c r="H394" i="15"/>
  <c r="H393" i="15"/>
  <c r="H392" i="15"/>
  <c r="H391" i="15"/>
  <c r="H390" i="15"/>
  <c r="H389" i="15"/>
  <c r="H388" i="15"/>
  <c r="H387" i="15"/>
  <c r="H386" i="15"/>
  <c r="H385" i="15"/>
  <c r="H384" i="15"/>
  <c r="H383" i="15"/>
  <c r="H382" i="15"/>
  <c r="H381" i="15"/>
  <c r="H380" i="15"/>
  <c r="H379" i="15"/>
  <c r="H378" i="15"/>
  <c r="H377" i="15"/>
  <c r="H376" i="15"/>
  <c r="H375" i="15"/>
  <c r="H374" i="15"/>
  <c r="H373" i="15"/>
  <c r="H372" i="15"/>
  <c r="H371" i="15"/>
  <c r="H370" i="15"/>
  <c r="H369" i="15"/>
  <c r="H368" i="15"/>
  <c r="H367" i="15"/>
  <c r="H366" i="15"/>
  <c r="H365" i="15"/>
  <c r="H364" i="15"/>
  <c r="H363" i="15"/>
  <c r="H362" i="15"/>
  <c r="H829" i="15"/>
  <c r="H828" i="15"/>
  <c r="H827" i="15"/>
  <c r="H826" i="15"/>
  <c r="H825" i="15"/>
  <c r="H824" i="15"/>
  <c r="H823" i="15"/>
  <c r="H822" i="15"/>
  <c r="H821" i="15"/>
  <c r="H820" i="15"/>
  <c r="H819" i="15"/>
  <c r="H818" i="15"/>
  <c r="H817" i="15"/>
  <c r="H816" i="15"/>
  <c r="H815" i="15"/>
  <c r="H814" i="15"/>
  <c r="H813" i="15"/>
  <c r="H812" i="15"/>
  <c r="H811" i="15"/>
  <c r="H810" i="15"/>
  <c r="H809" i="15"/>
  <c r="H808" i="15"/>
  <c r="H807" i="15"/>
  <c r="H806" i="15"/>
  <c r="H805" i="15"/>
  <c r="H804" i="15"/>
  <c r="H803" i="15"/>
  <c r="H802" i="15"/>
  <c r="H801" i="15"/>
  <c r="H800" i="15"/>
  <c r="H799" i="15"/>
  <c r="H798" i="15"/>
  <c r="H797" i="15"/>
  <c r="H796" i="15"/>
  <c r="H795" i="15"/>
  <c r="H794" i="15"/>
  <c r="H793" i="15"/>
  <c r="H792" i="15"/>
  <c r="H791" i="15"/>
  <c r="H790" i="15"/>
  <c r="H789" i="15"/>
  <c r="H788" i="15"/>
  <c r="H787" i="15"/>
  <c r="H786" i="15"/>
  <c r="H785" i="15"/>
  <c r="H784" i="15"/>
  <c r="H783" i="15"/>
  <c r="H782" i="15"/>
  <c r="H781" i="15"/>
  <c r="H780" i="15"/>
  <c r="H779" i="15"/>
  <c r="H778" i="15"/>
  <c r="H777" i="15"/>
  <c r="H776" i="15"/>
  <c r="H775" i="15"/>
  <c r="H774" i="15"/>
  <c r="H773" i="15"/>
  <c r="H772" i="15"/>
  <c r="H771" i="15"/>
  <c r="H770" i="15"/>
  <c r="H769" i="15"/>
  <c r="H768" i="15"/>
  <c r="H767" i="15"/>
  <c r="H766" i="15"/>
  <c r="H765" i="15"/>
  <c r="H764" i="15"/>
  <c r="H763" i="15"/>
  <c r="H762" i="15"/>
  <c r="H761" i="15"/>
  <c r="H760" i="15"/>
  <c r="H759" i="15"/>
  <c r="H758" i="15"/>
  <c r="H685" i="15"/>
  <c r="H684" i="15"/>
  <c r="H683" i="15"/>
  <c r="H682" i="15"/>
  <c r="H681" i="15"/>
  <c r="H680" i="15"/>
  <c r="H679" i="15"/>
  <c r="H678" i="15"/>
  <c r="H677" i="15"/>
  <c r="H676" i="15"/>
  <c r="H675" i="15"/>
  <c r="H674" i="15"/>
  <c r="H673" i="15"/>
  <c r="H672" i="15"/>
  <c r="H671" i="15"/>
  <c r="H670" i="15"/>
  <c r="H669" i="15"/>
  <c r="H668" i="15"/>
  <c r="H667" i="15"/>
  <c r="H666" i="15"/>
  <c r="H665" i="15"/>
  <c r="H664" i="15"/>
  <c r="H663" i="15"/>
  <c r="H662" i="15"/>
  <c r="H661" i="15"/>
  <c r="H660" i="15"/>
  <c r="H659" i="15"/>
  <c r="H658" i="15"/>
  <c r="H657" i="15"/>
  <c r="H656" i="15"/>
  <c r="H655" i="15"/>
  <c r="H654" i="15"/>
  <c r="H653" i="15"/>
  <c r="H652" i="15"/>
  <c r="H651" i="15"/>
  <c r="H650" i="15"/>
  <c r="H649" i="15"/>
  <c r="H648" i="15"/>
  <c r="H647" i="15"/>
  <c r="H646" i="15"/>
  <c r="H645" i="15"/>
  <c r="H644" i="15"/>
  <c r="H643" i="15"/>
  <c r="H642" i="15"/>
  <c r="H641" i="15"/>
  <c r="H640" i="15"/>
  <c r="H639" i="15"/>
  <c r="H638" i="15"/>
  <c r="H637" i="15"/>
  <c r="H636" i="15"/>
  <c r="H635" i="15"/>
  <c r="H634" i="15"/>
  <c r="H633" i="15"/>
  <c r="H632" i="15"/>
  <c r="H631" i="15"/>
  <c r="H630" i="15"/>
  <c r="H629" i="15"/>
  <c r="H628" i="15"/>
  <c r="H627" i="15"/>
  <c r="H626" i="15"/>
  <c r="H625" i="15"/>
  <c r="H624" i="15"/>
  <c r="H623" i="15"/>
  <c r="H622" i="15"/>
  <c r="H621" i="15"/>
  <c r="H620" i="15"/>
  <c r="H619" i="15"/>
  <c r="H618" i="15"/>
  <c r="H617" i="15"/>
  <c r="H616" i="15"/>
  <c r="H615" i="15"/>
  <c r="H614" i="15"/>
  <c r="H613" i="15"/>
  <c r="H612" i="15"/>
  <c r="H611" i="15"/>
  <c r="H610" i="15"/>
  <c r="H609" i="15"/>
  <c r="H608" i="15"/>
  <c r="H607" i="15"/>
  <c r="H606" i="15"/>
  <c r="H605" i="15"/>
  <c r="H604" i="15"/>
  <c r="H603" i="15"/>
  <c r="H602" i="15"/>
  <c r="H601" i="15"/>
  <c r="H600" i="15"/>
  <c r="H599" i="15"/>
  <c r="H598" i="15"/>
  <c r="H597" i="15"/>
  <c r="H596" i="15"/>
  <c r="H595" i="15"/>
  <c r="H594" i="15"/>
  <c r="H593" i="15"/>
  <c r="H592" i="15"/>
  <c r="H591" i="15"/>
  <c r="H590" i="15"/>
  <c r="H589" i="15"/>
  <c r="H588" i="15"/>
  <c r="H587" i="15"/>
  <c r="H586" i="15"/>
  <c r="H585" i="15"/>
  <c r="H584" i="15"/>
  <c r="H583" i="15"/>
  <c r="H582" i="15"/>
  <c r="H581" i="15"/>
  <c r="H580" i="15"/>
  <c r="H579" i="15"/>
  <c r="H578" i="15"/>
  <c r="H577" i="15"/>
  <c r="H576" i="15"/>
  <c r="H575" i="15"/>
  <c r="H574" i="15"/>
  <c r="H573" i="15"/>
  <c r="H572" i="15"/>
  <c r="H571" i="15"/>
  <c r="H570" i="15"/>
  <c r="H569" i="15"/>
  <c r="H568" i="15"/>
  <c r="H567" i="15"/>
  <c r="H566" i="15"/>
  <c r="H565" i="15"/>
  <c r="H564" i="15"/>
  <c r="H563" i="15"/>
  <c r="H562" i="15"/>
  <c r="H561" i="15"/>
  <c r="H560" i="15"/>
  <c r="H559" i="15"/>
  <c r="H558" i="15"/>
  <c r="H557" i="15"/>
  <c r="H556" i="15"/>
  <c r="H555" i="15"/>
  <c r="H554" i="15"/>
  <c r="H553" i="15"/>
  <c r="H552" i="15"/>
  <c r="H551" i="15"/>
  <c r="H550" i="15"/>
  <c r="H549" i="15"/>
  <c r="H548" i="15"/>
  <c r="H547" i="15"/>
  <c r="H546" i="15"/>
  <c r="H545" i="15"/>
  <c r="H544" i="15"/>
  <c r="H543" i="15"/>
  <c r="H542" i="15"/>
  <c r="H721" i="15"/>
  <c r="H720" i="15"/>
  <c r="H719" i="15"/>
  <c r="H718" i="15"/>
  <c r="H717" i="15"/>
  <c r="H716" i="15"/>
  <c r="H715" i="15"/>
  <c r="H714" i="15"/>
  <c r="H713" i="15"/>
  <c r="H712" i="15"/>
  <c r="H711" i="15"/>
  <c r="H710" i="15"/>
  <c r="H709" i="15"/>
  <c r="H708" i="15"/>
  <c r="H707" i="15"/>
  <c r="H706" i="15"/>
  <c r="H705" i="15"/>
  <c r="H704" i="15"/>
  <c r="H703" i="15"/>
  <c r="H702" i="15"/>
  <c r="H701" i="15"/>
  <c r="H700" i="15"/>
  <c r="H699" i="15"/>
  <c r="H698" i="15"/>
  <c r="H697" i="15"/>
  <c r="H696" i="15"/>
  <c r="H695" i="15"/>
  <c r="H694" i="15"/>
  <c r="H693" i="15"/>
  <c r="H692" i="15"/>
  <c r="H691" i="15"/>
  <c r="H690" i="15"/>
  <c r="H689" i="15"/>
  <c r="H688" i="15"/>
  <c r="H687" i="15"/>
  <c r="H686" i="15"/>
  <c r="H1693" i="15"/>
  <c r="H1692" i="15"/>
  <c r="H1691" i="15"/>
  <c r="H1690" i="15"/>
  <c r="H1689" i="15"/>
  <c r="H1688" i="15"/>
  <c r="H1687" i="15"/>
  <c r="H1686" i="15"/>
  <c r="H1685" i="15"/>
  <c r="H1684" i="15"/>
  <c r="H1683" i="15"/>
  <c r="H1682" i="15"/>
  <c r="H1681" i="15"/>
  <c r="H1680" i="15"/>
  <c r="H1679" i="15"/>
  <c r="H1678" i="15"/>
  <c r="H1677" i="15"/>
  <c r="H1676" i="15"/>
  <c r="H1675" i="15"/>
  <c r="H1674" i="15"/>
  <c r="H1673" i="15"/>
  <c r="H1672" i="15"/>
  <c r="H1671" i="15"/>
  <c r="H1670" i="15"/>
  <c r="H1669" i="15"/>
  <c r="H1668" i="15"/>
  <c r="H1667" i="15"/>
  <c r="H1666" i="15"/>
  <c r="H1665" i="15"/>
  <c r="H1664" i="15"/>
  <c r="H1663" i="15"/>
  <c r="H1662" i="15"/>
  <c r="H1661" i="15"/>
  <c r="H1660" i="15"/>
  <c r="H1659" i="15"/>
  <c r="H1658" i="15"/>
  <c r="H1441" i="15"/>
  <c r="H1440" i="15"/>
  <c r="H1439" i="15"/>
  <c r="H1438" i="15"/>
  <c r="H1437" i="15"/>
  <c r="H1436" i="15"/>
  <c r="H1435" i="15"/>
  <c r="H1434" i="15"/>
  <c r="H1433" i="15"/>
  <c r="H1432" i="15"/>
  <c r="H1431" i="15"/>
  <c r="H1430" i="15"/>
  <c r="H1429" i="15"/>
  <c r="H1428" i="15"/>
  <c r="H1427" i="15"/>
  <c r="H1426" i="15"/>
  <c r="H1425" i="15"/>
  <c r="H1424" i="15"/>
  <c r="H1423" i="15"/>
  <c r="H1422" i="15"/>
  <c r="H1421" i="15"/>
  <c r="H1420" i="15"/>
  <c r="H1419" i="15"/>
  <c r="H1418" i="15"/>
  <c r="H1417" i="15"/>
  <c r="H1416" i="15"/>
  <c r="H1415" i="15"/>
  <c r="H1414" i="15"/>
  <c r="H1413" i="15"/>
  <c r="H1412" i="15"/>
  <c r="H1411" i="15"/>
  <c r="H1410" i="15"/>
  <c r="H1409" i="15"/>
  <c r="H1408" i="15"/>
  <c r="H1407" i="15"/>
  <c r="H1406" i="15"/>
  <c r="H1405" i="15"/>
  <c r="H1404" i="15"/>
  <c r="H1403" i="15"/>
  <c r="H1402" i="15"/>
  <c r="H1401" i="15"/>
  <c r="H1400" i="15"/>
  <c r="H1399" i="15"/>
  <c r="H1398" i="15"/>
  <c r="H1397" i="15"/>
  <c r="H1396" i="15"/>
  <c r="H1395" i="15"/>
  <c r="H1394" i="15"/>
  <c r="H1393" i="15"/>
  <c r="H1392" i="15"/>
  <c r="H1391" i="15"/>
  <c r="H1390" i="15"/>
  <c r="H1389" i="15"/>
  <c r="H1388" i="15"/>
  <c r="H1387" i="15"/>
  <c r="H1386" i="15"/>
  <c r="H1385" i="15"/>
  <c r="H1384" i="15"/>
  <c r="H1383" i="15"/>
  <c r="H1382" i="15"/>
  <c r="H1381" i="15"/>
  <c r="H1380" i="15"/>
  <c r="H1379" i="15"/>
  <c r="H1378" i="15"/>
  <c r="H1377" i="15"/>
  <c r="H1376" i="15"/>
  <c r="H1375" i="15"/>
  <c r="H1374" i="15"/>
  <c r="H1373" i="15"/>
  <c r="H1372" i="15"/>
  <c r="H1371" i="15"/>
  <c r="H1370" i="15"/>
  <c r="H1369" i="15"/>
  <c r="H1368" i="15"/>
  <c r="H1367" i="15"/>
  <c r="H1366" i="15"/>
  <c r="H1365" i="15"/>
  <c r="H1364" i="15"/>
  <c r="H1363" i="15"/>
  <c r="H1362" i="15"/>
  <c r="H1361" i="15"/>
  <c r="H1360" i="15"/>
  <c r="H1359" i="15"/>
  <c r="H1358" i="15"/>
  <c r="H1357" i="15"/>
  <c r="H1356" i="15"/>
  <c r="H1355" i="15"/>
  <c r="H1354" i="15"/>
  <c r="H1353" i="15"/>
  <c r="H1352" i="15"/>
  <c r="H1351" i="15"/>
  <c r="H1350" i="15"/>
  <c r="H1349" i="15"/>
  <c r="H1348" i="15"/>
  <c r="H1347" i="15"/>
  <c r="H1346" i="15"/>
  <c r="H1345" i="15"/>
  <c r="H1344" i="15"/>
  <c r="H1343" i="15"/>
  <c r="H1342" i="15"/>
  <c r="H1341" i="15"/>
  <c r="H1340" i="15"/>
  <c r="H1339" i="15"/>
  <c r="H1338" i="15"/>
  <c r="H1337" i="15"/>
  <c r="H1336" i="15"/>
  <c r="H1335" i="15"/>
  <c r="H1334" i="15"/>
  <c r="H1333" i="15"/>
  <c r="H1332" i="15"/>
  <c r="H1331" i="15"/>
  <c r="H1330" i="15"/>
  <c r="H1329" i="15"/>
  <c r="H1328" i="15"/>
  <c r="H1327" i="15"/>
  <c r="H1326" i="15"/>
  <c r="H1325" i="15"/>
  <c r="H1324" i="15"/>
  <c r="H1323" i="15"/>
  <c r="H1322" i="15"/>
  <c r="H1321" i="15"/>
  <c r="H1320" i="15"/>
  <c r="H1319" i="15"/>
  <c r="H1318" i="15"/>
  <c r="H1317" i="15"/>
  <c r="H1316" i="15"/>
  <c r="H1315" i="15"/>
  <c r="H1314" i="15"/>
  <c r="H1313" i="15"/>
  <c r="H1312" i="15"/>
  <c r="H1311" i="15"/>
  <c r="H1310" i="15"/>
  <c r="H1309" i="15"/>
  <c r="H1308" i="15"/>
  <c r="H1307" i="15"/>
  <c r="H1306" i="15"/>
  <c r="H1305" i="15"/>
  <c r="H1304" i="15"/>
  <c r="H1303" i="15"/>
  <c r="H1302" i="15"/>
  <c r="H1301" i="15"/>
  <c r="H1300" i="15"/>
  <c r="H1299" i="15"/>
  <c r="H1298" i="15"/>
  <c r="H1261" i="15"/>
  <c r="H1260" i="15"/>
  <c r="H1259" i="15"/>
  <c r="H1258" i="15"/>
  <c r="H1257" i="15"/>
  <c r="H1256" i="15"/>
  <c r="H1255" i="15"/>
  <c r="H1254" i="15"/>
  <c r="H1253" i="15"/>
  <c r="H1252" i="15"/>
  <c r="H1251" i="15"/>
  <c r="H1250" i="15"/>
  <c r="H1249" i="15"/>
  <c r="H1248" i="15"/>
  <c r="H1247" i="15"/>
  <c r="H1246" i="15"/>
  <c r="H1245" i="15"/>
  <c r="H1244" i="15"/>
  <c r="H1243" i="15"/>
  <c r="H1242" i="15"/>
  <c r="H1241" i="15"/>
  <c r="H1240" i="15"/>
  <c r="H1239" i="15"/>
  <c r="H1238" i="15"/>
  <c r="H1237" i="15"/>
  <c r="H1236" i="15"/>
  <c r="H1235" i="15"/>
  <c r="H1234" i="15"/>
  <c r="H1233" i="15"/>
  <c r="H1232" i="15"/>
  <c r="H1231" i="15"/>
  <c r="H1230" i="15"/>
  <c r="H1229" i="15"/>
  <c r="H1228" i="15"/>
  <c r="H1227" i="15"/>
  <c r="H1226" i="15"/>
  <c r="H1513" i="15"/>
  <c r="H1512" i="15"/>
  <c r="H1511" i="15"/>
  <c r="H1510" i="15"/>
  <c r="H1509" i="15"/>
  <c r="H1508" i="15"/>
  <c r="H1507" i="15"/>
  <c r="H1506" i="15"/>
  <c r="H1505" i="15"/>
  <c r="H1504" i="15"/>
  <c r="H1503" i="15"/>
  <c r="H1502" i="15"/>
  <c r="H1501" i="15"/>
  <c r="H1500" i="15"/>
  <c r="H1499" i="15"/>
  <c r="H1498" i="15"/>
  <c r="H1497" i="15"/>
  <c r="H1496" i="15"/>
  <c r="H1495" i="15"/>
  <c r="H1494" i="15"/>
  <c r="H1493" i="15"/>
  <c r="H1492" i="15"/>
  <c r="H1491" i="15"/>
  <c r="H1490" i="15"/>
  <c r="H1489" i="15"/>
  <c r="H1488" i="15"/>
  <c r="H1487" i="15"/>
  <c r="H1486" i="15"/>
  <c r="H1485" i="15"/>
  <c r="H1484" i="15"/>
  <c r="H1483" i="15"/>
  <c r="H1482" i="15"/>
  <c r="H1481" i="15"/>
  <c r="H1480" i="15"/>
  <c r="H1479" i="15"/>
  <c r="H1478" i="15"/>
  <c r="H1297" i="15"/>
  <c r="H1296" i="15"/>
  <c r="H1295" i="15"/>
  <c r="H1294" i="15"/>
  <c r="H1293" i="15"/>
  <c r="H1292" i="15"/>
  <c r="H1291" i="15"/>
  <c r="H1290" i="15"/>
  <c r="H1289" i="15"/>
  <c r="H1288" i="15"/>
  <c r="H1287" i="15"/>
  <c r="H1286" i="15"/>
  <c r="H1285" i="15"/>
  <c r="H1284" i="15"/>
  <c r="H1283" i="15"/>
  <c r="H1282" i="15"/>
  <c r="H1281" i="15"/>
  <c r="H1280" i="15"/>
  <c r="H1279" i="15"/>
  <c r="H1278" i="15"/>
  <c r="H1277" i="15"/>
  <c r="H1276" i="15"/>
  <c r="H1275" i="15"/>
  <c r="H1274" i="15"/>
  <c r="H1273" i="15"/>
  <c r="H1272" i="15"/>
  <c r="H1271" i="15"/>
  <c r="H1270" i="15"/>
  <c r="H1269" i="15"/>
  <c r="H1268" i="15"/>
  <c r="H1267" i="15"/>
  <c r="H1266" i="15"/>
  <c r="H1265" i="15"/>
  <c r="H1264" i="15"/>
  <c r="H1263" i="15"/>
  <c r="H1262" i="15"/>
  <c r="H1225" i="15"/>
  <c r="H1224" i="15"/>
  <c r="H1223" i="15"/>
  <c r="H1222" i="15"/>
  <c r="H1221" i="15"/>
  <c r="H1220" i="15"/>
  <c r="H1219" i="15"/>
  <c r="H1218" i="15"/>
  <c r="H1217" i="15"/>
  <c r="H1216" i="15"/>
  <c r="H1215" i="15"/>
  <c r="H1214" i="15"/>
  <c r="H1213" i="15"/>
  <c r="H1212" i="15"/>
  <c r="H1211" i="15"/>
  <c r="H1210" i="15"/>
  <c r="H1209" i="15"/>
  <c r="H1208" i="15"/>
  <c r="H1207" i="15"/>
  <c r="H1206" i="15"/>
  <c r="H1205" i="15"/>
  <c r="H1204" i="15"/>
  <c r="H1203" i="15"/>
  <c r="H1202" i="15"/>
  <c r="H1201" i="15"/>
  <c r="H1200" i="15"/>
  <c r="H1199" i="15"/>
  <c r="H1198" i="15"/>
  <c r="H1197" i="15"/>
  <c r="H1196" i="15"/>
  <c r="H1195" i="15"/>
  <c r="H1194" i="15"/>
  <c r="H1193" i="15"/>
  <c r="H1192" i="15"/>
  <c r="H1191" i="15"/>
  <c r="H1190" i="15"/>
  <c r="H1189" i="15"/>
  <c r="H1188" i="15"/>
  <c r="H1187" i="15"/>
  <c r="H1186" i="15"/>
  <c r="H1185" i="15"/>
  <c r="H1184" i="15"/>
  <c r="H1183" i="15"/>
  <c r="H1182" i="15"/>
  <c r="H1181" i="15"/>
  <c r="H1180" i="15"/>
  <c r="H1179" i="15"/>
  <c r="H1178" i="15"/>
  <c r="H1177" i="15"/>
  <c r="H1176" i="15"/>
  <c r="H1175" i="15"/>
  <c r="H1174" i="15"/>
  <c r="H1173" i="15"/>
  <c r="H1172" i="15"/>
  <c r="H1171" i="15"/>
  <c r="H1170" i="15"/>
  <c r="H1169" i="15"/>
  <c r="H1168" i="15"/>
  <c r="H1167" i="15"/>
  <c r="H1166" i="15"/>
  <c r="H1165" i="15"/>
  <c r="H1164" i="15"/>
  <c r="H1163" i="15"/>
  <c r="H1162" i="15"/>
  <c r="H1161" i="15"/>
  <c r="H1160" i="15"/>
  <c r="H1159" i="15"/>
  <c r="H1158" i="15"/>
  <c r="H1157" i="15"/>
  <c r="H1156" i="15"/>
  <c r="H1155" i="15"/>
  <c r="H1154" i="15"/>
  <c r="H1153" i="15"/>
  <c r="H1152" i="15"/>
  <c r="H1151" i="15"/>
  <c r="H1150" i="15"/>
  <c r="H1149" i="15"/>
  <c r="H1148" i="15"/>
  <c r="H1147" i="15"/>
  <c r="H1146" i="15"/>
  <c r="H1145" i="15"/>
  <c r="H1144" i="15"/>
  <c r="H1143" i="15"/>
  <c r="H1142" i="15"/>
  <c r="H1141" i="15"/>
  <c r="H1140" i="15"/>
  <c r="H1139" i="15"/>
  <c r="H1138" i="15"/>
  <c r="H1137" i="15"/>
  <c r="H1136" i="15"/>
  <c r="H1135" i="15"/>
  <c r="H1134" i="15"/>
  <c r="H1133" i="15"/>
  <c r="H1132" i="15"/>
  <c r="H1131" i="15"/>
  <c r="H1130" i="15"/>
  <c r="H1129" i="15"/>
  <c r="H1128" i="15"/>
  <c r="H1127" i="15"/>
  <c r="H1126" i="15"/>
  <c r="H1125" i="15"/>
  <c r="H1124" i="15"/>
  <c r="H1123" i="15"/>
  <c r="H1122" i="15"/>
  <c r="H1121" i="15"/>
  <c r="H1120" i="15"/>
  <c r="H1119" i="15"/>
  <c r="H1118" i="15"/>
  <c r="H1117" i="15"/>
  <c r="H1116" i="15"/>
  <c r="H1115" i="15"/>
  <c r="H1114" i="15"/>
  <c r="H1113" i="15"/>
  <c r="H1112" i="15"/>
  <c r="H1111" i="15"/>
  <c r="H1110" i="15"/>
  <c r="H1109" i="15"/>
  <c r="H1108" i="15"/>
  <c r="H1107" i="15"/>
  <c r="H1106" i="15"/>
  <c r="H1105" i="15"/>
  <c r="H1104" i="15"/>
  <c r="H1103" i="15"/>
  <c r="H1102" i="15"/>
  <c r="H1101" i="15"/>
  <c r="H1100" i="15"/>
  <c r="H1099" i="15"/>
  <c r="H1098" i="15"/>
  <c r="H1097" i="15"/>
  <c r="H1096" i="15"/>
  <c r="H1095" i="15"/>
  <c r="H1094" i="15"/>
  <c r="H1093" i="15"/>
  <c r="H1092" i="15"/>
  <c r="H1091" i="15"/>
  <c r="H1090" i="15"/>
  <c r="H1089" i="15"/>
  <c r="H1088" i="15"/>
  <c r="H1087" i="15"/>
  <c r="H1086" i="15"/>
  <c r="H1085" i="15"/>
  <c r="H1084" i="15"/>
  <c r="H1083" i="15"/>
  <c r="H1082" i="15"/>
  <c r="H1081" i="15"/>
  <c r="H1080" i="15"/>
  <c r="H1079" i="15"/>
  <c r="H1078" i="15"/>
  <c r="H1077" i="15"/>
  <c r="H1076" i="15"/>
  <c r="H1075" i="15"/>
  <c r="H1074" i="15"/>
  <c r="H1073" i="15"/>
  <c r="H1072" i="15"/>
  <c r="H1071" i="15"/>
  <c r="H1070" i="15"/>
  <c r="H1069" i="15"/>
  <c r="H1068" i="15"/>
  <c r="H1067" i="15"/>
  <c r="H1066" i="15"/>
  <c r="H1065" i="15"/>
  <c r="H1064" i="15"/>
  <c r="H1063" i="15"/>
  <c r="H1062" i="15"/>
  <c r="H1061" i="15"/>
  <c r="H1060" i="15"/>
  <c r="H1059" i="15"/>
  <c r="H1058" i="15"/>
  <c r="H1057" i="15"/>
  <c r="H1056" i="15"/>
  <c r="H1055" i="15"/>
  <c r="H1054" i="15"/>
  <c r="H1053" i="15"/>
  <c r="H1052" i="15"/>
  <c r="H1051" i="15"/>
  <c r="H1050" i="15"/>
  <c r="H1049" i="15"/>
  <c r="H1048" i="15"/>
  <c r="H1047" i="15"/>
  <c r="H1046" i="15"/>
  <c r="H361" i="15"/>
  <c r="H360" i="15"/>
  <c r="H359" i="15"/>
  <c r="H358" i="15"/>
  <c r="H357" i="15"/>
  <c r="H356" i="15"/>
  <c r="H355" i="15"/>
  <c r="H354" i="15"/>
  <c r="H353" i="15"/>
  <c r="H352" i="15"/>
  <c r="H351" i="15"/>
  <c r="H350" i="15"/>
  <c r="H349" i="15"/>
  <c r="H348" i="15"/>
  <c r="H347" i="15"/>
  <c r="H346" i="15"/>
  <c r="H345" i="15"/>
  <c r="H344" i="15"/>
  <c r="H343" i="15"/>
  <c r="H342" i="15"/>
  <c r="H341" i="15"/>
  <c r="H340" i="15"/>
  <c r="H339" i="15"/>
  <c r="H338" i="15"/>
  <c r="H337" i="15"/>
  <c r="H336" i="15"/>
  <c r="H335" i="15"/>
  <c r="H334" i="15"/>
  <c r="H333" i="15"/>
  <c r="H332" i="15"/>
  <c r="H331" i="15"/>
  <c r="H330" i="15"/>
  <c r="H329" i="15"/>
  <c r="H328" i="15"/>
  <c r="H327" i="15"/>
  <c r="H326" i="15"/>
  <c r="H1837" i="15"/>
  <c r="H1836" i="15"/>
  <c r="H1835" i="15"/>
  <c r="H1834" i="15"/>
  <c r="H1833" i="15"/>
  <c r="H1832" i="15"/>
  <c r="H1831" i="15"/>
  <c r="H1830" i="15"/>
  <c r="H1829" i="15"/>
  <c r="H1828" i="15"/>
  <c r="H1827" i="15"/>
  <c r="H1826" i="15"/>
  <c r="H1825" i="15"/>
  <c r="H1824" i="15"/>
  <c r="H1823" i="15"/>
  <c r="H1822" i="15"/>
  <c r="H1821" i="15"/>
  <c r="H1820" i="15"/>
  <c r="H1819" i="15"/>
  <c r="H1818" i="15"/>
  <c r="H1817" i="15"/>
  <c r="H1816" i="15"/>
  <c r="H1815" i="15"/>
  <c r="H1814" i="15"/>
  <c r="H1813" i="15"/>
  <c r="H1812" i="15"/>
  <c r="H1811" i="15"/>
  <c r="H1810" i="15"/>
  <c r="H1809" i="15"/>
  <c r="H1808" i="15"/>
  <c r="H1807" i="15"/>
  <c r="H1806" i="15"/>
  <c r="H1805" i="15"/>
  <c r="H1804" i="15"/>
  <c r="H1803" i="15"/>
  <c r="H1802" i="15"/>
  <c r="H1801" i="15"/>
  <c r="H1800" i="15"/>
  <c r="H1799" i="15"/>
  <c r="H1798" i="15"/>
  <c r="H1797" i="15"/>
  <c r="H1796" i="15"/>
  <c r="H1795" i="15"/>
  <c r="H1794" i="15"/>
  <c r="H1793" i="15"/>
  <c r="H1792" i="15"/>
  <c r="H1791" i="15"/>
  <c r="H1790" i="15"/>
  <c r="H1789" i="15"/>
  <c r="H1788" i="15"/>
  <c r="H1787" i="15"/>
  <c r="H1786" i="15"/>
  <c r="H1785" i="15"/>
  <c r="H1784" i="15"/>
  <c r="H1783" i="15"/>
  <c r="H1782" i="15"/>
  <c r="H1781" i="15"/>
  <c r="H1780" i="15"/>
  <c r="H1779" i="15"/>
  <c r="H1778" i="15"/>
  <c r="H1777" i="15"/>
  <c r="H1776" i="15"/>
  <c r="H1775" i="15"/>
  <c r="H1774" i="15"/>
  <c r="H1773" i="15"/>
  <c r="H1772" i="15"/>
  <c r="H1771" i="15"/>
  <c r="H1770" i="15"/>
  <c r="H1769" i="15"/>
  <c r="H1768" i="15"/>
  <c r="H1767" i="15"/>
  <c r="H1766" i="15"/>
  <c r="H1765" i="15"/>
  <c r="H1764" i="15"/>
  <c r="H1763" i="15"/>
  <c r="H1762" i="15"/>
  <c r="H1761" i="15"/>
  <c r="H1760" i="15"/>
  <c r="H1759" i="15"/>
  <c r="H1758" i="15"/>
  <c r="H1757" i="15"/>
  <c r="H1756" i="15"/>
  <c r="H1755" i="15"/>
  <c r="H1754" i="15"/>
  <c r="H1753" i="15"/>
  <c r="H1752" i="15"/>
  <c r="H1751" i="15"/>
  <c r="H1750" i="15"/>
  <c r="H1749" i="15"/>
  <c r="H1748" i="15"/>
  <c r="H1747" i="15"/>
  <c r="H1746" i="15"/>
  <c r="H1745" i="15"/>
  <c r="H1744" i="15"/>
  <c r="H1743" i="15"/>
  <c r="H1742" i="15"/>
  <c r="H1741" i="15"/>
  <c r="H1740" i="15"/>
  <c r="H1739" i="15"/>
  <c r="H1738" i="15"/>
  <c r="H1737" i="15"/>
  <c r="H1736" i="15"/>
  <c r="H1735" i="15"/>
  <c r="H1734" i="15"/>
  <c r="H1733" i="15"/>
  <c r="H1732" i="15"/>
  <c r="H1731" i="15"/>
  <c r="H1730" i="15"/>
  <c r="H1585" i="15"/>
  <c r="H1584" i="15"/>
  <c r="H1583" i="15"/>
  <c r="H1582" i="15"/>
  <c r="H1581" i="15"/>
  <c r="H1580" i="15"/>
  <c r="H1579" i="15"/>
  <c r="H1578" i="15"/>
  <c r="H1577" i="15"/>
  <c r="H1576" i="15"/>
  <c r="H1575" i="15"/>
  <c r="H1574" i="15"/>
  <c r="H1573" i="15"/>
  <c r="H1572" i="15"/>
  <c r="H1571" i="15"/>
  <c r="H1570" i="15"/>
  <c r="H1569" i="15"/>
  <c r="H1568" i="15"/>
  <c r="H1567" i="15"/>
  <c r="H1566" i="15"/>
  <c r="H1565" i="15"/>
  <c r="H1564" i="15"/>
  <c r="H1563" i="15"/>
  <c r="H1562" i="15"/>
  <c r="H1561" i="15"/>
  <c r="H1560" i="15"/>
  <c r="H1559" i="15"/>
  <c r="H1558" i="15"/>
  <c r="H1557" i="15"/>
  <c r="H1556" i="15"/>
  <c r="H1555" i="15"/>
  <c r="H1554" i="15"/>
  <c r="H1553" i="15"/>
  <c r="H1552" i="15"/>
  <c r="H1551" i="15"/>
  <c r="H1550" i="15"/>
  <c r="H1657" i="15"/>
  <c r="H1656" i="15"/>
  <c r="H1655" i="15"/>
  <c r="H1654" i="15"/>
  <c r="H1653" i="15"/>
  <c r="H1652" i="15"/>
  <c r="H1651" i="15"/>
  <c r="H1650" i="15"/>
  <c r="H1649" i="15"/>
  <c r="H1648" i="15"/>
  <c r="H1647" i="15"/>
  <c r="H1646" i="15"/>
  <c r="H1645" i="15"/>
  <c r="H1644" i="15"/>
  <c r="H1643" i="15"/>
  <c r="H1642" i="15"/>
  <c r="H1641" i="15"/>
  <c r="H1640" i="15"/>
  <c r="H1639" i="15"/>
  <c r="H1638" i="15"/>
  <c r="H1637" i="15"/>
  <c r="H1636" i="15"/>
  <c r="H1635" i="15"/>
  <c r="H1634" i="15"/>
  <c r="H1633" i="15"/>
  <c r="H1632" i="15"/>
  <c r="H1631" i="15"/>
  <c r="H1630" i="15"/>
  <c r="H1629" i="15"/>
  <c r="H1628" i="15"/>
  <c r="H1627" i="15"/>
  <c r="H1626" i="15"/>
  <c r="H1625" i="15"/>
  <c r="H1624" i="15"/>
  <c r="H1623" i="15"/>
  <c r="H1622" i="15"/>
  <c r="H325" i="15"/>
  <c r="H324" i="15"/>
  <c r="H323" i="15"/>
  <c r="H322" i="15"/>
  <c r="H321" i="15"/>
  <c r="H320" i="15"/>
  <c r="H319" i="15"/>
  <c r="H318" i="15"/>
  <c r="H317" i="15"/>
  <c r="H316" i="15"/>
  <c r="H315" i="15"/>
  <c r="H314" i="15"/>
  <c r="H313" i="15"/>
  <c r="H312" i="15"/>
  <c r="H311" i="15"/>
  <c r="H310" i="15"/>
  <c r="H309" i="15"/>
  <c r="H308" i="15"/>
  <c r="H307" i="15"/>
  <c r="H306" i="15"/>
  <c r="H305" i="15"/>
  <c r="H304" i="15"/>
  <c r="H303" i="15"/>
  <c r="H302" i="15"/>
  <c r="H301" i="15"/>
  <c r="H300" i="15"/>
  <c r="H299" i="15"/>
  <c r="H298" i="15"/>
  <c r="H297" i="15"/>
  <c r="H296" i="15"/>
  <c r="H295" i="15"/>
  <c r="H294" i="15"/>
  <c r="H293" i="15"/>
  <c r="H292" i="15"/>
  <c r="H291" i="15"/>
  <c r="H290" i="15"/>
  <c r="H289" i="15"/>
  <c r="H288" i="15"/>
  <c r="H287" i="15"/>
  <c r="H286" i="15"/>
  <c r="H285" i="15"/>
  <c r="H284" i="15"/>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1045" i="15"/>
  <c r="H1044" i="15"/>
  <c r="H1043" i="15"/>
  <c r="H1042" i="15"/>
  <c r="H1041" i="15"/>
  <c r="H1040" i="15"/>
  <c r="H1039" i="15"/>
  <c r="H1038" i="15"/>
  <c r="H1037" i="15"/>
  <c r="H1036" i="15"/>
  <c r="H1035" i="15"/>
  <c r="H1034" i="15"/>
  <c r="H1033" i="15"/>
  <c r="H1032" i="15"/>
  <c r="H1031" i="15"/>
  <c r="H1030" i="15"/>
  <c r="H1029" i="15"/>
  <c r="H1028" i="15"/>
  <c r="H1027" i="15"/>
  <c r="H1026" i="15"/>
  <c r="H1025" i="15"/>
  <c r="H1024" i="15"/>
  <c r="H1023" i="15"/>
  <c r="H1022" i="15"/>
  <c r="H1021" i="15"/>
  <c r="H1020" i="15"/>
  <c r="H1019" i="15"/>
  <c r="H1018" i="15"/>
  <c r="H1017" i="15"/>
  <c r="H1016" i="15"/>
  <c r="H1015" i="15"/>
  <c r="H1014" i="15"/>
  <c r="H1013" i="15"/>
  <c r="H1012" i="15"/>
  <c r="H1011" i="15"/>
  <c r="H1010" i="15"/>
  <c r="H505" i="15"/>
  <c r="H504" i="15"/>
  <c r="H503" i="15"/>
  <c r="H502" i="15"/>
  <c r="H501" i="15"/>
  <c r="H500" i="15"/>
  <c r="H499" i="15"/>
  <c r="H498" i="15"/>
  <c r="H497" i="15"/>
  <c r="H496" i="15"/>
  <c r="H495" i="15"/>
  <c r="H494" i="15"/>
  <c r="H493" i="15"/>
  <c r="H492" i="15"/>
  <c r="H491" i="15"/>
  <c r="H490" i="15"/>
  <c r="H489" i="15"/>
  <c r="H488" i="15"/>
  <c r="H487" i="15"/>
  <c r="H486" i="15"/>
  <c r="H485" i="15"/>
  <c r="H484" i="15"/>
  <c r="H483" i="15"/>
  <c r="H482" i="15"/>
  <c r="H481" i="15"/>
  <c r="H480" i="15"/>
  <c r="H479" i="15"/>
  <c r="H478" i="15"/>
  <c r="H477" i="15"/>
  <c r="H476" i="15"/>
  <c r="H475" i="15"/>
  <c r="H474" i="15"/>
  <c r="H473" i="15"/>
  <c r="H472" i="15"/>
  <c r="H471" i="15"/>
  <c r="H470" i="15"/>
  <c r="H541" i="15"/>
  <c r="H540" i="15"/>
  <c r="H539" i="15"/>
  <c r="H538" i="15"/>
  <c r="H537" i="15"/>
  <c r="H536" i="15"/>
  <c r="H535" i="15"/>
  <c r="H534" i="15"/>
  <c r="H533" i="15"/>
  <c r="H532" i="15"/>
  <c r="H531" i="15"/>
  <c r="H530" i="15"/>
  <c r="H529" i="15"/>
  <c r="H528" i="15"/>
  <c r="H527" i="15"/>
  <c r="H526" i="15"/>
  <c r="H525" i="15"/>
  <c r="H524" i="15"/>
  <c r="H523" i="15"/>
  <c r="H522" i="15"/>
  <c r="H521" i="15"/>
  <c r="H520" i="15"/>
  <c r="H519" i="15"/>
  <c r="H518" i="15"/>
  <c r="H517" i="15"/>
  <c r="H516" i="15"/>
  <c r="H515" i="15"/>
  <c r="H514" i="15"/>
  <c r="H513" i="15"/>
  <c r="H512" i="15"/>
  <c r="H511" i="15"/>
  <c r="H510" i="15"/>
  <c r="H509" i="15"/>
  <c r="H508" i="15"/>
  <c r="H507" i="15"/>
  <c r="H506" i="15"/>
  <c r="H757" i="15"/>
  <c r="H756" i="15"/>
  <c r="H755" i="15"/>
  <c r="H754" i="15"/>
  <c r="H753" i="15"/>
  <c r="H752" i="15"/>
  <c r="H751" i="15"/>
  <c r="H750" i="15"/>
  <c r="H749" i="15"/>
  <c r="H748" i="15"/>
  <c r="H747" i="15"/>
  <c r="H746" i="15"/>
  <c r="H745" i="15"/>
  <c r="H744" i="15"/>
  <c r="H743" i="15"/>
  <c r="H742" i="15"/>
  <c r="H741" i="15"/>
  <c r="H740" i="15"/>
  <c r="H739" i="15"/>
  <c r="H738" i="15"/>
  <c r="H737" i="15"/>
  <c r="H736" i="15"/>
  <c r="H735" i="15"/>
  <c r="H734" i="15"/>
  <c r="H733" i="15"/>
  <c r="H732" i="15"/>
  <c r="H731" i="15"/>
  <c r="H730" i="15"/>
  <c r="H729" i="15"/>
  <c r="H728" i="15"/>
  <c r="H727" i="15"/>
  <c r="H726" i="15"/>
  <c r="H725" i="15"/>
  <c r="H724" i="15"/>
  <c r="H723" i="15"/>
  <c r="H722"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5" i="15"/>
  <c r="H4" i="15"/>
  <c r="H3" i="15"/>
  <c r="H2" i="15"/>
  <c r="A62" i="21" l="1" a="1"/>
  <c r="A62" i="21" s="1"/>
  <c r="A61" i="21" a="1"/>
  <c r="A61" i="21" s="1"/>
  <c r="A50" i="21" a="1"/>
  <c r="A50" i="21" s="1"/>
  <c r="A52" i="21" a="1"/>
  <c r="A52" i="21" s="1"/>
  <c r="A76" i="21" a="1"/>
  <c r="A76" i="21" s="1"/>
  <c r="A65" i="21" a="1"/>
  <c r="A65" i="21" s="1"/>
  <c r="A47" i="21" a="1"/>
  <c r="A47" i="21" s="1"/>
  <c r="A63" i="21" a="1"/>
  <c r="A63" i="21" s="1"/>
  <c r="A69" i="21" a="1"/>
  <c r="A69" i="21" s="1"/>
  <c r="A58" i="21" a="1"/>
  <c r="A58" i="21" s="1"/>
  <c r="A74" i="21" a="1"/>
  <c r="A74" i="21" s="1"/>
  <c r="A68" i="21" a="1"/>
  <c r="A68" i="21" s="1"/>
  <c r="A64" i="21" a="1"/>
  <c r="A64" i="21" s="1"/>
  <c r="A78" i="21" a="1"/>
  <c r="A78" i="21" s="1"/>
  <c r="A57" i="21" a="1"/>
  <c r="A57" i="21" s="1"/>
  <c r="A46" i="21" a="1"/>
  <c r="A46" i="21" s="1"/>
  <c r="A56" i="21" a="1"/>
  <c r="A56" i="21" s="1"/>
  <c r="A53" i="21" a="1"/>
  <c r="A53" i="21" s="1"/>
  <c r="A70" i="21" a="1"/>
  <c r="A70" i="21" s="1"/>
  <c r="A48" i="21" a="1"/>
  <c r="A48" i="21" s="1"/>
  <c r="A60" i="21" a="1"/>
  <c r="A60" i="21" s="1"/>
  <c r="A59" i="21" a="1"/>
  <c r="A59" i="21" s="1"/>
  <c r="A72" i="21" a="1"/>
  <c r="A72" i="21" s="1"/>
  <c r="A75" i="21" a="1"/>
  <c r="A75" i="21" s="1"/>
  <c r="A44" i="21" a="1"/>
  <c r="A44" i="21" s="1"/>
  <c r="A43" i="21" a="1"/>
  <c r="A43" i="21" s="1"/>
  <c r="A51" i="21" a="1"/>
  <c r="A51" i="21" s="1"/>
  <c r="A45" i="21" a="1"/>
  <c r="A45" i="21" s="1"/>
  <c r="A49" i="21" a="1"/>
  <c r="A49" i="21" s="1"/>
  <c r="A71" i="21" a="1"/>
  <c r="A71" i="21" s="1"/>
  <c r="A73" i="21" a="1"/>
  <c r="A73" i="21" s="1"/>
  <c r="A66" i="21" a="1"/>
  <c r="A66" i="21" s="1"/>
  <c r="A77" i="21" a="1"/>
  <c r="A77" i="21" s="1"/>
  <c r="A54" i="21" a="1"/>
  <c r="A54" i="21" s="1"/>
  <c r="J105" i="15" a="1"/>
  <c r="J105" i="15" s="1"/>
  <c r="I105" i="15"/>
  <c r="J117" i="15" a="1"/>
  <c r="J117" i="15" s="1"/>
  <c r="I117" i="15"/>
  <c r="J753" i="15" a="1"/>
  <c r="J753" i="15" s="1"/>
  <c r="I753" i="15"/>
  <c r="J285" i="15" a="1"/>
  <c r="J285" i="15" s="1"/>
  <c r="I285" i="15"/>
  <c r="J1569" i="15" a="1"/>
  <c r="J1569" i="15" s="1"/>
  <c r="I1569" i="15"/>
  <c r="J1821" i="15" a="1"/>
  <c r="J1821" i="15" s="1"/>
  <c r="I1821" i="15"/>
  <c r="J1089" i="15" a="1"/>
  <c r="J1089" i="15" s="1"/>
  <c r="I1089" i="15"/>
  <c r="J1197" i="15" a="1"/>
  <c r="J1197" i="15" s="1"/>
  <c r="I1197" i="15"/>
  <c r="J1497" i="15" a="1"/>
  <c r="J1497" i="15" s="1"/>
  <c r="I1497" i="15"/>
  <c r="J1329" i="15" a="1"/>
  <c r="J1329" i="15" s="1"/>
  <c r="I1329" i="15"/>
  <c r="J1665" i="15" a="1"/>
  <c r="J1665" i="15" s="1"/>
  <c r="I1665" i="15"/>
  <c r="J597" i="15" a="1"/>
  <c r="J597" i="15" s="1"/>
  <c r="I597" i="15"/>
  <c r="J681" i="15" a="1"/>
  <c r="J681" i="15" s="1"/>
  <c r="I681" i="15"/>
  <c r="J393" i="15" a="1"/>
  <c r="J393" i="15" s="1"/>
  <c r="I393" i="15"/>
  <c r="J441" i="15" a="1"/>
  <c r="J441" i="15" s="1"/>
  <c r="I441" i="15"/>
  <c r="J861" i="15" a="1"/>
  <c r="J861" i="15" s="1"/>
  <c r="I861" i="15"/>
  <c r="J909" i="15" a="1"/>
  <c r="J909" i="15" s="1"/>
  <c r="I909" i="15"/>
  <c r="J933" i="15" a="1"/>
  <c r="J933" i="15" s="1"/>
  <c r="I933" i="15"/>
  <c r="J1605" i="15" a="1"/>
  <c r="J1605" i="15" s="1"/>
  <c r="I1605" i="15"/>
  <c r="J1701" i="15" a="1"/>
  <c r="J1701" i="15" s="1"/>
  <c r="I1701" i="15"/>
  <c r="J1725" i="15" a="1"/>
  <c r="J1725" i="15" s="1"/>
  <c r="I1725" i="15"/>
  <c r="J957" i="15" a="1"/>
  <c r="J957" i="15" s="1"/>
  <c r="I957" i="15"/>
  <c r="J969" i="15" a="1"/>
  <c r="J969" i="15" s="1"/>
  <c r="I969" i="15"/>
  <c r="J981" i="15" a="1"/>
  <c r="J981" i="15" s="1"/>
  <c r="I981" i="15"/>
  <c r="J994" i="15" a="1"/>
  <c r="J994" i="15" s="1"/>
  <c r="I994" i="15"/>
  <c r="J10" i="15" a="1"/>
  <c r="J10" i="15" s="1"/>
  <c r="I10" i="15"/>
  <c r="J22" i="15" a="1"/>
  <c r="J22" i="15" s="1"/>
  <c r="I22" i="15"/>
  <c r="J34" i="15" a="1"/>
  <c r="J34" i="15" s="1"/>
  <c r="I34" i="15"/>
  <c r="J82" i="15" a="1"/>
  <c r="J82" i="15" s="1"/>
  <c r="I82" i="15"/>
  <c r="J94" i="15" a="1"/>
  <c r="J94" i="15" s="1"/>
  <c r="I94" i="15"/>
  <c r="J106" i="15" a="1"/>
  <c r="J106" i="15" s="1"/>
  <c r="I106" i="15"/>
  <c r="J226" i="15" a="1"/>
  <c r="J226" i="15" s="1"/>
  <c r="I226" i="15"/>
  <c r="J238" i="15" a="1"/>
  <c r="J238" i="15" s="1"/>
  <c r="I238" i="15"/>
  <c r="J250" i="15" a="1"/>
  <c r="J250" i="15" s="1"/>
  <c r="I250" i="15"/>
  <c r="J154" i="15" a="1"/>
  <c r="J154" i="15" s="1"/>
  <c r="I154" i="15"/>
  <c r="J166" i="15" a="1"/>
  <c r="J166" i="15" s="1"/>
  <c r="I166" i="15"/>
  <c r="J178" i="15" a="1"/>
  <c r="J178" i="15" s="1"/>
  <c r="I178" i="15"/>
  <c r="J46" i="15" a="1"/>
  <c r="J46" i="15" s="1"/>
  <c r="I46" i="15"/>
  <c r="J58" i="15" a="1"/>
  <c r="J58" i="15" s="1"/>
  <c r="I58" i="15"/>
  <c r="J70" i="15" a="1"/>
  <c r="J70" i="15" s="1"/>
  <c r="I70" i="15"/>
  <c r="J118" i="15" a="1"/>
  <c r="J118" i="15" s="1"/>
  <c r="I118" i="15"/>
  <c r="J130" i="15" a="1"/>
  <c r="J130" i="15" s="1"/>
  <c r="I130" i="15"/>
  <c r="J142" i="15" a="1"/>
  <c r="J142" i="15" s="1"/>
  <c r="I142" i="15"/>
  <c r="J190" i="15" a="1"/>
  <c r="J190" i="15" s="1"/>
  <c r="I190" i="15"/>
  <c r="J202" i="15" a="1"/>
  <c r="J202" i="15" s="1"/>
  <c r="I202" i="15"/>
  <c r="J214" i="15" a="1"/>
  <c r="J214" i="15" s="1"/>
  <c r="I214" i="15"/>
  <c r="J730" i="15" a="1"/>
  <c r="J730" i="15" s="1"/>
  <c r="I730" i="15"/>
  <c r="J742" i="15" a="1"/>
  <c r="J742" i="15" s="1"/>
  <c r="I742" i="15"/>
  <c r="J754" i="15" a="1"/>
  <c r="J754" i="15" s="1"/>
  <c r="I754" i="15"/>
  <c r="J514" i="15" a="1"/>
  <c r="J514" i="15" s="1"/>
  <c r="I514" i="15"/>
  <c r="J526" i="15" a="1"/>
  <c r="J526" i="15" s="1"/>
  <c r="I526" i="15"/>
  <c r="J538" i="15" a="1"/>
  <c r="J538" i="15" s="1"/>
  <c r="I538" i="15"/>
  <c r="J478" i="15" a="1"/>
  <c r="J478" i="15" s="1"/>
  <c r="I478" i="15"/>
  <c r="J490" i="15" a="1"/>
  <c r="J490" i="15" s="1"/>
  <c r="I490" i="15"/>
  <c r="J502" i="15" a="1"/>
  <c r="J502" i="15" s="1"/>
  <c r="I502" i="15"/>
  <c r="J1018" i="15" a="1"/>
  <c r="J1018" i="15" s="1"/>
  <c r="I1018" i="15"/>
  <c r="J1030" i="15" a="1"/>
  <c r="J1030" i="15" s="1"/>
  <c r="I1030" i="15"/>
  <c r="J1042" i="15" a="1"/>
  <c r="J1042" i="15" s="1"/>
  <c r="I1042" i="15"/>
  <c r="J262" i="15" a="1"/>
  <c r="J262" i="15" s="1"/>
  <c r="I262" i="15"/>
  <c r="J274" i="15" a="1"/>
  <c r="J274" i="15" s="1"/>
  <c r="I274" i="15"/>
  <c r="J286" i="15" a="1"/>
  <c r="J286" i="15" s="1"/>
  <c r="I286" i="15"/>
  <c r="J298" i="15" a="1"/>
  <c r="J298" i="15" s="1"/>
  <c r="I298" i="15"/>
  <c r="J310" i="15" a="1"/>
  <c r="J310" i="15" s="1"/>
  <c r="I310" i="15"/>
  <c r="J322" i="15" a="1"/>
  <c r="J322" i="15" s="1"/>
  <c r="I322" i="15"/>
  <c r="J1630" i="15" a="1"/>
  <c r="J1630" i="15" s="1"/>
  <c r="I1630" i="15"/>
  <c r="J1642" i="15" a="1"/>
  <c r="J1642" i="15" s="1"/>
  <c r="I1642" i="15"/>
  <c r="J1654" i="15" a="1"/>
  <c r="J1654" i="15" s="1"/>
  <c r="I1654" i="15"/>
  <c r="J1558" i="15" a="1"/>
  <c r="J1558" i="15" s="1"/>
  <c r="I1558" i="15"/>
  <c r="J1570" i="15" a="1"/>
  <c r="J1570" i="15" s="1"/>
  <c r="I1570" i="15"/>
  <c r="J1582" i="15" a="1"/>
  <c r="J1582" i="15" s="1"/>
  <c r="I1582" i="15"/>
  <c r="J1738" i="15" a="1"/>
  <c r="J1738" i="15" s="1"/>
  <c r="I1738" i="15"/>
  <c r="J1750" i="15" a="1"/>
  <c r="J1750" i="15" s="1"/>
  <c r="I1750" i="15"/>
  <c r="J1762" i="15" a="1"/>
  <c r="J1762" i="15" s="1"/>
  <c r="I1762" i="15"/>
  <c r="J1774" i="15" a="1"/>
  <c r="J1774" i="15" s="1"/>
  <c r="I1774" i="15"/>
  <c r="J1786" i="15" a="1"/>
  <c r="J1786" i="15" s="1"/>
  <c r="I1786" i="15"/>
  <c r="J1798" i="15" a="1"/>
  <c r="J1798" i="15" s="1"/>
  <c r="I1798" i="15"/>
  <c r="J1810" i="15" a="1"/>
  <c r="J1810" i="15" s="1"/>
  <c r="I1810" i="15"/>
  <c r="J1822" i="15" a="1"/>
  <c r="J1822" i="15" s="1"/>
  <c r="I1822" i="15"/>
  <c r="J1834" i="15" a="1"/>
  <c r="J1834" i="15" s="1"/>
  <c r="I1834" i="15"/>
  <c r="J334" i="15" a="1"/>
  <c r="J334" i="15" s="1"/>
  <c r="I334" i="15"/>
  <c r="J346" i="15" a="1"/>
  <c r="J346" i="15" s="1"/>
  <c r="I346" i="15"/>
  <c r="J358" i="15" a="1"/>
  <c r="J358" i="15" s="1"/>
  <c r="I358" i="15"/>
  <c r="J1054" i="15" a="1"/>
  <c r="J1054" i="15" s="1"/>
  <c r="I1054" i="15"/>
  <c r="J1066" i="15" a="1"/>
  <c r="J1066" i="15" s="1"/>
  <c r="I1066" i="15"/>
  <c r="J1078" i="15" a="1"/>
  <c r="J1078" i="15" s="1"/>
  <c r="I1078" i="15"/>
  <c r="J1090" i="15" a="1"/>
  <c r="J1090" i="15" s="1"/>
  <c r="I1090" i="15"/>
  <c r="J1102" i="15" a="1"/>
  <c r="J1102" i="15" s="1"/>
  <c r="I1102" i="15"/>
  <c r="J1114" i="15" a="1"/>
  <c r="J1114" i="15" s="1"/>
  <c r="I1114" i="15"/>
  <c r="J1126" i="15" a="1"/>
  <c r="J1126" i="15" s="1"/>
  <c r="I1126" i="15"/>
  <c r="J1138" i="15" a="1"/>
  <c r="J1138" i="15" s="1"/>
  <c r="I1138" i="15"/>
  <c r="J1150" i="15" a="1"/>
  <c r="J1150" i="15" s="1"/>
  <c r="I1150" i="15"/>
  <c r="J1162" i="15" a="1"/>
  <c r="J1162" i="15" s="1"/>
  <c r="I1162" i="15"/>
  <c r="J1174" i="15" a="1"/>
  <c r="J1174" i="15" s="1"/>
  <c r="I1174" i="15"/>
  <c r="J1186" i="15" a="1"/>
  <c r="J1186" i="15" s="1"/>
  <c r="I1186" i="15"/>
  <c r="J1198" i="15" a="1"/>
  <c r="J1198" i="15" s="1"/>
  <c r="I1198" i="15"/>
  <c r="J1210" i="15" a="1"/>
  <c r="J1210" i="15" s="1"/>
  <c r="I1210" i="15"/>
  <c r="J1222" i="15" a="1"/>
  <c r="J1222" i="15" s="1"/>
  <c r="I1222" i="15"/>
  <c r="J1270" i="15" a="1"/>
  <c r="J1270" i="15" s="1"/>
  <c r="I1270" i="15"/>
  <c r="J1282" i="15" a="1"/>
  <c r="J1282" i="15" s="1"/>
  <c r="I1282" i="15"/>
  <c r="J1294" i="15" a="1"/>
  <c r="J1294" i="15" s="1"/>
  <c r="I1294" i="15"/>
  <c r="J1486" i="15" a="1"/>
  <c r="J1486" i="15" s="1"/>
  <c r="I1486" i="15"/>
  <c r="J1498" i="15" a="1"/>
  <c r="J1498" i="15" s="1"/>
  <c r="I1498" i="15"/>
  <c r="J1510" i="15" a="1"/>
  <c r="J1510" i="15" s="1"/>
  <c r="I1510" i="15"/>
  <c r="J1234" i="15" a="1"/>
  <c r="J1234" i="15" s="1"/>
  <c r="I1234" i="15"/>
  <c r="J1246" i="15" a="1"/>
  <c r="J1246" i="15" s="1"/>
  <c r="I1246" i="15"/>
  <c r="J1258" i="15" a="1"/>
  <c r="J1258" i="15" s="1"/>
  <c r="I1258" i="15"/>
  <c r="J1306" i="15" a="1"/>
  <c r="J1306" i="15" s="1"/>
  <c r="I1306" i="15"/>
  <c r="J1318" i="15" a="1"/>
  <c r="J1318" i="15" s="1"/>
  <c r="I1318" i="15"/>
  <c r="J1330" i="15" a="1"/>
  <c r="J1330" i="15" s="1"/>
  <c r="I1330" i="15"/>
  <c r="J1342" i="15" a="1"/>
  <c r="J1342" i="15" s="1"/>
  <c r="I1342" i="15"/>
  <c r="J1354" i="15" a="1"/>
  <c r="J1354" i="15" s="1"/>
  <c r="I1354" i="15"/>
  <c r="J1366" i="15" a="1"/>
  <c r="J1366" i="15" s="1"/>
  <c r="I1366" i="15"/>
  <c r="J1378" i="15" a="1"/>
  <c r="J1378" i="15" s="1"/>
  <c r="I1378" i="15"/>
  <c r="J1390" i="15" a="1"/>
  <c r="J1390" i="15" s="1"/>
  <c r="I1390" i="15"/>
  <c r="J1402" i="15" a="1"/>
  <c r="J1402" i="15" s="1"/>
  <c r="I1402" i="15"/>
  <c r="J1414" i="15" a="1"/>
  <c r="J1414" i="15" s="1"/>
  <c r="I1414" i="15"/>
  <c r="J1426" i="15" a="1"/>
  <c r="J1426" i="15" s="1"/>
  <c r="I1426" i="15"/>
  <c r="J1438" i="15" a="1"/>
  <c r="J1438" i="15" s="1"/>
  <c r="I1438" i="15"/>
  <c r="J1666" i="15" a="1"/>
  <c r="J1666" i="15" s="1"/>
  <c r="I1666" i="15"/>
  <c r="J1678" i="15" a="1"/>
  <c r="J1678" i="15" s="1"/>
  <c r="I1678" i="15"/>
  <c r="J1690" i="15" a="1"/>
  <c r="J1690" i="15" s="1"/>
  <c r="I1690" i="15"/>
  <c r="J694" i="15" a="1"/>
  <c r="J694" i="15" s="1"/>
  <c r="I694" i="15"/>
  <c r="J706" i="15" a="1"/>
  <c r="J706" i="15" s="1"/>
  <c r="I706" i="15"/>
  <c r="J718" i="15" a="1"/>
  <c r="J718" i="15" s="1"/>
  <c r="I718" i="15"/>
  <c r="J550" i="15" a="1"/>
  <c r="J550" i="15" s="1"/>
  <c r="I550" i="15"/>
  <c r="J562" i="15" a="1"/>
  <c r="J562" i="15" s="1"/>
  <c r="I562" i="15"/>
  <c r="J574" i="15" a="1"/>
  <c r="J574" i="15" s="1"/>
  <c r="I574" i="15"/>
  <c r="J586" i="15" a="1"/>
  <c r="J586" i="15" s="1"/>
  <c r="I586" i="15"/>
  <c r="J598" i="15" a="1"/>
  <c r="J598" i="15" s="1"/>
  <c r="I598" i="15"/>
  <c r="J610" i="15" a="1"/>
  <c r="J610" i="15" s="1"/>
  <c r="I610" i="15"/>
  <c r="J622" i="15" a="1"/>
  <c r="J622" i="15" s="1"/>
  <c r="I622" i="15"/>
  <c r="J634" i="15" a="1"/>
  <c r="J634" i="15" s="1"/>
  <c r="I634" i="15"/>
  <c r="J646" i="15" a="1"/>
  <c r="J646" i="15" s="1"/>
  <c r="I646" i="15"/>
  <c r="J658" i="15" a="1"/>
  <c r="J658" i="15" s="1"/>
  <c r="I658" i="15"/>
  <c r="J670" i="15" a="1"/>
  <c r="J670" i="15" s="1"/>
  <c r="I670" i="15"/>
  <c r="J682" i="15" a="1"/>
  <c r="J682" i="15" s="1"/>
  <c r="I682" i="15"/>
  <c r="J766" i="15" a="1"/>
  <c r="J766" i="15" s="1"/>
  <c r="I766" i="15"/>
  <c r="J778" i="15" a="1"/>
  <c r="J778" i="15" s="1"/>
  <c r="I778" i="15"/>
  <c r="J790" i="15" a="1"/>
  <c r="J790" i="15" s="1"/>
  <c r="I790" i="15"/>
  <c r="J802" i="15" a="1"/>
  <c r="J802" i="15" s="1"/>
  <c r="I802" i="15"/>
  <c r="J814" i="15" a="1"/>
  <c r="J814" i="15" s="1"/>
  <c r="I814" i="15"/>
  <c r="J826" i="15" a="1"/>
  <c r="J826" i="15" s="1"/>
  <c r="I826" i="15"/>
  <c r="J370" i="15" a="1"/>
  <c r="J370" i="15" s="1"/>
  <c r="I370" i="15"/>
  <c r="J382" i="15" a="1"/>
  <c r="J382" i="15" s="1"/>
  <c r="I382" i="15"/>
  <c r="J394" i="15" a="1"/>
  <c r="J394" i="15" s="1"/>
  <c r="I394" i="15"/>
  <c r="J406" i="15" a="1"/>
  <c r="J406" i="15" s="1"/>
  <c r="I406" i="15"/>
  <c r="J418" i="15" a="1"/>
  <c r="J418" i="15" s="1"/>
  <c r="I418" i="15"/>
  <c r="J430" i="15" a="1"/>
  <c r="J430" i="15" s="1"/>
  <c r="I430" i="15"/>
  <c r="J442" i="15" a="1"/>
  <c r="J442" i="15" s="1"/>
  <c r="I442" i="15"/>
  <c r="J454" i="15" a="1"/>
  <c r="J454" i="15" s="1"/>
  <c r="I454" i="15"/>
  <c r="J466" i="15" a="1"/>
  <c r="J466" i="15" s="1"/>
  <c r="I466" i="15"/>
  <c r="J1450" i="15" a="1"/>
  <c r="J1450" i="15" s="1"/>
  <c r="I1450" i="15"/>
  <c r="J1462" i="15" a="1"/>
  <c r="J1462" i="15" s="1"/>
  <c r="I1462" i="15"/>
  <c r="J1474" i="15" a="1"/>
  <c r="J1474" i="15" s="1"/>
  <c r="I1474" i="15"/>
  <c r="J1522" i="15" a="1"/>
  <c r="J1522" i="15" s="1"/>
  <c r="I1522" i="15"/>
  <c r="J1534" i="15" a="1"/>
  <c r="J1534" i="15" s="1"/>
  <c r="I1534" i="15"/>
  <c r="J1546" i="15" a="1"/>
  <c r="J1546" i="15" s="1"/>
  <c r="I1546" i="15"/>
  <c r="J838" i="15" a="1"/>
  <c r="J838" i="15" s="1"/>
  <c r="I838" i="15"/>
  <c r="J850" i="15" a="1"/>
  <c r="J850" i="15" s="1"/>
  <c r="I850" i="15"/>
  <c r="J862" i="15" a="1"/>
  <c r="J862" i="15" s="1"/>
  <c r="I862" i="15"/>
  <c r="J874" i="15" a="1"/>
  <c r="J874" i="15" s="1"/>
  <c r="I874" i="15"/>
  <c r="J886" i="15" a="1"/>
  <c r="J886" i="15" s="1"/>
  <c r="I886" i="15"/>
  <c r="J898" i="15" a="1"/>
  <c r="J898" i="15" s="1"/>
  <c r="I898" i="15"/>
  <c r="J910" i="15" a="1"/>
  <c r="J910" i="15" s="1"/>
  <c r="I910" i="15"/>
  <c r="J922" i="15" a="1"/>
  <c r="J922" i="15" s="1"/>
  <c r="I922" i="15"/>
  <c r="J934" i="15" a="1"/>
  <c r="J934" i="15" s="1"/>
  <c r="I934" i="15"/>
  <c r="J1594" i="15" a="1"/>
  <c r="J1594" i="15" s="1"/>
  <c r="I1594" i="15"/>
  <c r="J1606" i="15" a="1"/>
  <c r="J1606" i="15" s="1"/>
  <c r="I1606" i="15"/>
  <c r="J1618" i="15" a="1"/>
  <c r="J1618" i="15" s="1"/>
  <c r="I1618" i="15"/>
  <c r="J1702" i="15" a="1"/>
  <c r="J1702" i="15" s="1"/>
  <c r="I1702" i="15"/>
  <c r="J1714" i="15" a="1"/>
  <c r="J1714" i="15" s="1"/>
  <c r="I1714" i="15"/>
  <c r="J1726" i="15" a="1"/>
  <c r="J1726" i="15" s="1"/>
  <c r="I1726" i="15"/>
  <c r="J946" i="15" a="1"/>
  <c r="J946" i="15" s="1"/>
  <c r="I946" i="15"/>
  <c r="J958" i="15" a="1"/>
  <c r="J958" i="15" s="1"/>
  <c r="I958" i="15"/>
  <c r="J970" i="15" a="1"/>
  <c r="J970" i="15" s="1"/>
  <c r="I970" i="15"/>
  <c r="J982" i="15" a="1"/>
  <c r="J982" i="15" s="1"/>
  <c r="I982" i="15"/>
  <c r="J995" i="15" a="1"/>
  <c r="J995" i="15" s="1"/>
  <c r="I995" i="15"/>
  <c r="J1007" i="15" a="1"/>
  <c r="J1007" i="15" s="1"/>
  <c r="I1007" i="15"/>
  <c r="J81" i="15" a="1"/>
  <c r="J81" i="15" s="1"/>
  <c r="I81" i="15"/>
  <c r="J189" i="15" a="1"/>
  <c r="J189" i="15" s="1"/>
  <c r="I189" i="15"/>
  <c r="J1041" i="15" a="1"/>
  <c r="J1041" i="15" s="1"/>
  <c r="I1041" i="15"/>
  <c r="J1737" i="15" a="1"/>
  <c r="J1737" i="15" s="1"/>
  <c r="I1737" i="15"/>
  <c r="J1077" i="15" a="1"/>
  <c r="J1077" i="15" s="1"/>
  <c r="I1077" i="15"/>
  <c r="J1293" i="15" a="1"/>
  <c r="J1293" i="15" s="1"/>
  <c r="I1293" i="15"/>
  <c r="J1413" i="15" a="1"/>
  <c r="J1413" i="15" s="1"/>
  <c r="I1413" i="15"/>
  <c r="J621" i="15" a="1"/>
  <c r="J621" i="15" s="1"/>
  <c r="I621" i="15"/>
  <c r="J381" i="15" a="1"/>
  <c r="J381" i="15" s="1"/>
  <c r="I381" i="15"/>
  <c r="J1521" i="15" a="1"/>
  <c r="J1521" i="15" s="1"/>
  <c r="I1521" i="15"/>
  <c r="J1006" i="15" a="1"/>
  <c r="J1006" i="15" s="1"/>
  <c r="I1006" i="15"/>
  <c r="J11" i="15" a="1"/>
  <c r="J11" i="15" s="1"/>
  <c r="I11" i="15"/>
  <c r="J251" i="15" a="1"/>
  <c r="J251" i="15" s="1"/>
  <c r="I251" i="15"/>
  <c r="J47" i="15" a="1"/>
  <c r="J47" i="15" s="1"/>
  <c r="I47" i="15"/>
  <c r="J59" i="15" a="1"/>
  <c r="J59" i="15" s="1"/>
  <c r="I59" i="15"/>
  <c r="J71" i="15" a="1"/>
  <c r="J71" i="15" s="1"/>
  <c r="I71" i="15"/>
  <c r="J119" i="15" a="1"/>
  <c r="J119" i="15" s="1"/>
  <c r="I119" i="15"/>
  <c r="J131" i="15" a="1"/>
  <c r="J131" i="15" s="1"/>
  <c r="I131" i="15"/>
  <c r="J143" i="15" a="1"/>
  <c r="J143" i="15" s="1"/>
  <c r="I143" i="15"/>
  <c r="J191" i="15" a="1"/>
  <c r="J191" i="15" s="1"/>
  <c r="I191" i="15"/>
  <c r="J203" i="15" a="1"/>
  <c r="J203" i="15" s="1"/>
  <c r="I203" i="15"/>
  <c r="J215" i="15" a="1"/>
  <c r="J215" i="15" s="1"/>
  <c r="I215" i="15"/>
  <c r="J731" i="15" a="1"/>
  <c r="J731" i="15" s="1"/>
  <c r="I731" i="15"/>
  <c r="J743" i="15" a="1"/>
  <c r="J743" i="15" s="1"/>
  <c r="I743" i="15"/>
  <c r="J755" i="15" a="1"/>
  <c r="J755" i="15" s="1"/>
  <c r="I755" i="15"/>
  <c r="J515" i="15" a="1"/>
  <c r="J515" i="15" s="1"/>
  <c r="I515" i="15"/>
  <c r="J527" i="15" a="1"/>
  <c r="J527" i="15" s="1"/>
  <c r="I527" i="15"/>
  <c r="J539" i="15" a="1"/>
  <c r="J539" i="15" s="1"/>
  <c r="I539" i="15"/>
  <c r="J479" i="15" a="1"/>
  <c r="J479" i="15" s="1"/>
  <c r="I479" i="15"/>
  <c r="J491" i="15" a="1"/>
  <c r="J491" i="15" s="1"/>
  <c r="I491" i="15"/>
  <c r="J503" i="15" a="1"/>
  <c r="J503" i="15" s="1"/>
  <c r="I503" i="15"/>
  <c r="J1019" i="15" a="1"/>
  <c r="J1019" i="15" s="1"/>
  <c r="I1019" i="15"/>
  <c r="J1031" i="15" a="1"/>
  <c r="J1031" i="15" s="1"/>
  <c r="I1031" i="15"/>
  <c r="J1043" i="15" a="1"/>
  <c r="J1043" i="15" s="1"/>
  <c r="I1043" i="15"/>
  <c r="J263" i="15" a="1"/>
  <c r="J263" i="15" s="1"/>
  <c r="I263" i="15"/>
  <c r="J275" i="15" a="1"/>
  <c r="J275" i="15" s="1"/>
  <c r="I275" i="15"/>
  <c r="J287" i="15" a="1"/>
  <c r="J287" i="15" s="1"/>
  <c r="I287" i="15"/>
  <c r="J299" i="15" a="1"/>
  <c r="J299" i="15" s="1"/>
  <c r="I299" i="15"/>
  <c r="J311" i="15" a="1"/>
  <c r="J311" i="15" s="1"/>
  <c r="I311" i="15"/>
  <c r="J323" i="15" a="1"/>
  <c r="J323" i="15" s="1"/>
  <c r="I323" i="15"/>
  <c r="J1631" i="15" a="1"/>
  <c r="J1631" i="15" s="1"/>
  <c r="I1631" i="15"/>
  <c r="J1643" i="15" a="1"/>
  <c r="J1643" i="15" s="1"/>
  <c r="I1643" i="15"/>
  <c r="J1655" i="15" a="1"/>
  <c r="J1655" i="15" s="1"/>
  <c r="I1655" i="15"/>
  <c r="J1559" i="15" a="1"/>
  <c r="J1559" i="15" s="1"/>
  <c r="I1559" i="15"/>
  <c r="J1571" i="15" a="1"/>
  <c r="J1571" i="15" s="1"/>
  <c r="I1571" i="15"/>
  <c r="J1583" i="15" a="1"/>
  <c r="J1583" i="15" s="1"/>
  <c r="I1583" i="15"/>
  <c r="J1739" i="15" a="1"/>
  <c r="J1739" i="15" s="1"/>
  <c r="I1739" i="15"/>
  <c r="J1751" i="15" a="1"/>
  <c r="J1751" i="15" s="1"/>
  <c r="I1751" i="15"/>
  <c r="J1763" i="15" a="1"/>
  <c r="J1763" i="15" s="1"/>
  <c r="I1763" i="15"/>
  <c r="J1775" i="15" a="1"/>
  <c r="J1775" i="15" s="1"/>
  <c r="I1775" i="15"/>
  <c r="J1787" i="15" a="1"/>
  <c r="J1787" i="15" s="1"/>
  <c r="I1787" i="15"/>
  <c r="J1799" i="15" a="1"/>
  <c r="J1799" i="15" s="1"/>
  <c r="I1799" i="15"/>
  <c r="J1811" i="15" a="1"/>
  <c r="J1811" i="15" s="1"/>
  <c r="I1811" i="15"/>
  <c r="J1823" i="15" a="1"/>
  <c r="J1823" i="15" s="1"/>
  <c r="I1823" i="15"/>
  <c r="J1835" i="15" a="1"/>
  <c r="J1835" i="15" s="1"/>
  <c r="I1835" i="15"/>
  <c r="J335" i="15" a="1"/>
  <c r="J335" i="15" s="1"/>
  <c r="I335" i="15"/>
  <c r="J347" i="15" a="1"/>
  <c r="J347" i="15" s="1"/>
  <c r="I347" i="15"/>
  <c r="J359" i="15" a="1"/>
  <c r="J359" i="15" s="1"/>
  <c r="I359" i="15"/>
  <c r="J1055" i="15" a="1"/>
  <c r="J1055" i="15" s="1"/>
  <c r="I1055" i="15"/>
  <c r="J1067" i="15" a="1"/>
  <c r="J1067" i="15" s="1"/>
  <c r="I1067" i="15"/>
  <c r="J1079" i="15" a="1"/>
  <c r="J1079" i="15" s="1"/>
  <c r="I1079" i="15"/>
  <c r="J1091" i="15" a="1"/>
  <c r="J1091" i="15" s="1"/>
  <c r="I1091" i="15"/>
  <c r="J1103" i="15" a="1"/>
  <c r="J1103" i="15" s="1"/>
  <c r="I1103" i="15"/>
  <c r="J1115" i="15" a="1"/>
  <c r="J1115" i="15" s="1"/>
  <c r="I1115" i="15"/>
  <c r="J1127" i="15" a="1"/>
  <c r="J1127" i="15" s="1"/>
  <c r="I1127" i="15"/>
  <c r="J1139" i="15" a="1"/>
  <c r="J1139" i="15" s="1"/>
  <c r="I1139" i="15"/>
  <c r="J1151" i="15" a="1"/>
  <c r="J1151" i="15" s="1"/>
  <c r="I1151" i="15"/>
  <c r="J1163" i="15" a="1"/>
  <c r="J1163" i="15" s="1"/>
  <c r="I1163" i="15"/>
  <c r="J1175" i="15" a="1"/>
  <c r="J1175" i="15" s="1"/>
  <c r="I1175" i="15"/>
  <c r="J1187" i="15" a="1"/>
  <c r="J1187" i="15" s="1"/>
  <c r="I1187" i="15"/>
  <c r="J1199" i="15" a="1"/>
  <c r="J1199" i="15" s="1"/>
  <c r="I1199" i="15"/>
  <c r="J1211" i="15" a="1"/>
  <c r="J1211" i="15" s="1"/>
  <c r="I1211" i="15"/>
  <c r="J1223" i="15" a="1"/>
  <c r="J1223" i="15" s="1"/>
  <c r="I1223" i="15"/>
  <c r="J1271" i="15" a="1"/>
  <c r="J1271" i="15" s="1"/>
  <c r="I1271" i="15"/>
  <c r="J1283" i="15" a="1"/>
  <c r="J1283" i="15" s="1"/>
  <c r="I1283" i="15"/>
  <c r="J1295" i="15" a="1"/>
  <c r="J1295" i="15" s="1"/>
  <c r="I1295" i="15"/>
  <c r="J1487" i="15" a="1"/>
  <c r="J1487" i="15" s="1"/>
  <c r="I1487" i="15"/>
  <c r="J1499" i="15" a="1"/>
  <c r="J1499" i="15" s="1"/>
  <c r="I1499" i="15"/>
  <c r="J1511" i="15" a="1"/>
  <c r="J1511" i="15" s="1"/>
  <c r="I1511" i="15"/>
  <c r="J1235" i="15" a="1"/>
  <c r="J1235" i="15" s="1"/>
  <c r="I1235" i="15"/>
  <c r="J1247" i="15" a="1"/>
  <c r="J1247" i="15" s="1"/>
  <c r="I1247" i="15"/>
  <c r="J1259" i="15" a="1"/>
  <c r="J1259" i="15" s="1"/>
  <c r="I1259" i="15"/>
  <c r="J1307" i="15" a="1"/>
  <c r="J1307" i="15" s="1"/>
  <c r="I1307" i="15"/>
  <c r="J1319" i="15" a="1"/>
  <c r="J1319" i="15" s="1"/>
  <c r="I1319" i="15"/>
  <c r="J1331" i="15" a="1"/>
  <c r="J1331" i="15" s="1"/>
  <c r="I1331" i="15"/>
  <c r="J1343" i="15" a="1"/>
  <c r="J1343" i="15" s="1"/>
  <c r="I1343" i="15"/>
  <c r="J1355" i="15" a="1"/>
  <c r="J1355" i="15" s="1"/>
  <c r="I1355" i="15"/>
  <c r="J1367" i="15" a="1"/>
  <c r="J1367" i="15" s="1"/>
  <c r="I1367" i="15"/>
  <c r="J1379" i="15" a="1"/>
  <c r="J1379" i="15" s="1"/>
  <c r="I1379" i="15"/>
  <c r="J1391" i="15" a="1"/>
  <c r="J1391" i="15" s="1"/>
  <c r="I1391" i="15"/>
  <c r="J1403" i="15" a="1"/>
  <c r="J1403" i="15" s="1"/>
  <c r="I1403" i="15"/>
  <c r="J1415" i="15" a="1"/>
  <c r="J1415" i="15" s="1"/>
  <c r="I1415" i="15"/>
  <c r="J1427" i="15" a="1"/>
  <c r="J1427" i="15" s="1"/>
  <c r="I1427" i="15"/>
  <c r="J1439" i="15" a="1"/>
  <c r="J1439" i="15" s="1"/>
  <c r="I1439" i="15"/>
  <c r="J1667" i="15" a="1"/>
  <c r="J1667" i="15" s="1"/>
  <c r="I1667" i="15"/>
  <c r="J1679" i="15" a="1"/>
  <c r="J1679" i="15" s="1"/>
  <c r="I1679" i="15"/>
  <c r="J1691" i="15" a="1"/>
  <c r="J1691" i="15" s="1"/>
  <c r="I1691" i="15"/>
  <c r="J695" i="15" a="1"/>
  <c r="J695" i="15" s="1"/>
  <c r="I695" i="15"/>
  <c r="J707" i="15" a="1"/>
  <c r="J707" i="15" s="1"/>
  <c r="I707" i="15"/>
  <c r="J719" i="15" a="1"/>
  <c r="J719" i="15" s="1"/>
  <c r="I719" i="15"/>
  <c r="J551" i="15" a="1"/>
  <c r="J551" i="15" s="1"/>
  <c r="I551" i="15"/>
  <c r="J563" i="15" a="1"/>
  <c r="J563" i="15" s="1"/>
  <c r="I563" i="15"/>
  <c r="J575" i="15" a="1"/>
  <c r="J575" i="15" s="1"/>
  <c r="I575" i="15"/>
  <c r="J587" i="15" a="1"/>
  <c r="J587" i="15" s="1"/>
  <c r="I587" i="15"/>
  <c r="J599" i="15" a="1"/>
  <c r="J599" i="15" s="1"/>
  <c r="I599" i="15"/>
  <c r="J611" i="15" a="1"/>
  <c r="J611" i="15" s="1"/>
  <c r="I611" i="15"/>
  <c r="J623" i="15" a="1"/>
  <c r="J623" i="15" s="1"/>
  <c r="I623" i="15"/>
  <c r="J635" i="15" a="1"/>
  <c r="J635" i="15" s="1"/>
  <c r="I635" i="15"/>
  <c r="J647" i="15" a="1"/>
  <c r="J647" i="15" s="1"/>
  <c r="I647" i="15"/>
  <c r="J659" i="15" a="1"/>
  <c r="J659" i="15" s="1"/>
  <c r="I659" i="15"/>
  <c r="J671" i="15" a="1"/>
  <c r="J671" i="15" s="1"/>
  <c r="I671" i="15"/>
  <c r="J683" i="15" a="1"/>
  <c r="J683" i="15" s="1"/>
  <c r="I683" i="15"/>
  <c r="J767" i="15" a="1"/>
  <c r="J767" i="15" s="1"/>
  <c r="I767" i="15"/>
  <c r="J779" i="15" a="1"/>
  <c r="J779" i="15" s="1"/>
  <c r="I779" i="15"/>
  <c r="J791" i="15" a="1"/>
  <c r="J791" i="15" s="1"/>
  <c r="I791" i="15"/>
  <c r="J803" i="15" a="1"/>
  <c r="J803" i="15" s="1"/>
  <c r="I803" i="15"/>
  <c r="J815" i="15" a="1"/>
  <c r="J815" i="15" s="1"/>
  <c r="I815" i="15"/>
  <c r="J827" i="15" a="1"/>
  <c r="J827" i="15" s="1"/>
  <c r="I827" i="15"/>
  <c r="J371" i="15" a="1"/>
  <c r="J371" i="15" s="1"/>
  <c r="I371" i="15"/>
  <c r="J383" i="15" a="1"/>
  <c r="J383" i="15" s="1"/>
  <c r="I383" i="15"/>
  <c r="J395" i="15" a="1"/>
  <c r="J395" i="15" s="1"/>
  <c r="I395" i="15"/>
  <c r="J407" i="15" a="1"/>
  <c r="J407" i="15" s="1"/>
  <c r="I407" i="15"/>
  <c r="J419" i="15" a="1"/>
  <c r="J419" i="15" s="1"/>
  <c r="I419" i="15"/>
  <c r="J431" i="15" a="1"/>
  <c r="J431" i="15" s="1"/>
  <c r="I431" i="15"/>
  <c r="J443" i="15" a="1"/>
  <c r="J443" i="15" s="1"/>
  <c r="I443" i="15"/>
  <c r="J455" i="15" a="1"/>
  <c r="J455" i="15" s="1"/>
  <c r="I455" i="15"/>
  <c r="J467" i="15" a="1"/>
  <c r="J467" i="15" s="1"/>
  <c r="I467" i="15"/>
  <c r="J1451" i="15" a="1"/>
  <c r="J1451" i="15" s="1"/>
  <c r="I1451" i="15"/>
  <c r="J1463" i="15" a="1"/>
  <c r="J1463" i="15" s="1"/>
  <c r="I1463" i="15"/>
  <c r="J1475" i="15" a="1"/>
  <c r="J1475" i="15" s="1"/>
  <c r="I1475" i="15"/>
  <c r="J1523" i="15" a="1"/>
  <c r="J1523" i="15" s="1"/>
  <c r="I1523" i="15"/>
  <c r="J1535" i="15" a="1"/>
  <c r="J1535" i="15" s="1"/>
  <c r="I1535" i="15"/>
  <c r="J1547" i="15" a="1"/>
  <c r="J1547" i="15" s="1"/>
  <c r="I1547" i="15"/>
  <c r="J839" i="15" a="1"/>
  <c r="J839" i="15" s="1"/>
  <c r="I839" i="15"/>
  <c r="J851" i="15" a="1"/>
  <c r="J851" i="15" s="1"/>
  <c r="I851" i="15"/>
  <c r="J863" i="15" a="1"/>
  <c r="J863" i="15" s="1"/>
  <c r="I863" i="15"/>
  <c r="J875" i="15" a="1"/>
  <c r="J875" i="15" s="1"/>
  <c r="I875" i="15"/>
  <c r="J887" i="15" a="1"/>
  <c r="J887" i="15" s="1"/>
  <c r="I887" i="15"/>
  <c r="J899" i="15" a="1"/>
  <c r="J899" i="15" s="1"/>
  <c r="I899" i="15"/>
  <c r="J911" i="15" a="1"/>
  <c r="J911" i="15" s="1"/>
  <c r="I911" i="15"/>
  <c r="J923" i="15" a="1"/>
  <c r="J923" i="15" s="1"/>
  <c r="I923" i="15"/>
  <c r="J935" i="15" a="1"/>
  <c r="J935" i="15" s="1"/>
  <c r="I935" i="15"/>
  <c r="J1595" i="15" a="1"/>
  <c r="J1595" i="15" s="1"/>
  <c r="I1595" i="15"/>
  <c r="J1607" i="15" a="1"/>
  <c r="J1607" i="15" s="1"/>
  <c r="I1607" i="15"/>
  <c r="J1619" i="15" a="1"/>
  <c r="J1619" i="15" s="1"/>
  <c r="I1619" i="15"/>
  <c r="J1703" i="15" a="1"/>
  <c r="J1703" i="15" s="1"/>
  <c r="I1703" i="15"/>
  <c r="J1715" i="15" a="1"/>
  <c r="J1715" i="15" s="1"/>
  <c r="I1715" i="15"/>
  <c r="J1727" i="15" a="1"/>
  <c r="J1727" i="15" s="1"/>
  <c r="I1727" i="15"/>
  <c r="J947" i="15" a="1"/>
  <c r="J947" i="15" s="1"/>
  <c r="I947" i="15"/>
  <c r="J959" i="15" a="1"/>
  <c r="J959" i="15" s="1"/>
  <c r="I959" i="15"/>
  <c r="J971" i="15" a="1"/>
  <c r="J971" i="15" s="1"/>
  <c r="I971" i="15"/>
  <c r="J983" i="15" a="1"/>
  <c r="J983" i="15" s="1"/>
  <c r="I983" i="15"/>
  <c r="J996" i="15" a="1"/>
  <c r="J996" i="15" s="1"/>
  <c r="I996" i="15"/>
  <c r="J1008" i="15" a="1"/>
  <c r="J1008" i="15" s="1"/>
  <c r="I1008" i="15"/>
  <c r="J57" i="15" a="1"/>
  <c r="J57" i="15" s="1"/>
  <c r="I57" i="15"/>
  <c r="J477" i="15" a="1"/>
  <c r="J477" i="15" s="1"/>
  <c r="I477" i="15"/>
  <c r="J1629" i="15" a="1"/>
  <c r="J1629" i="15" s="1"/>
  <c r="I1629" i="15"/>
  <c r="J357" i="15" a="1"/>
  <c r="J357" i="15" s="1"/>
  <c r="I357" i="15"/>
  <c r="J1209" i="15" a="1"/>
  <c r="J1209" i="15" s="1"/>
  <c r="I1209" i="15"/>
  <c r="J1365" i="15" a="1"/>
  <c r="J1365" i="15" s="1"/>
  <c r="I1365" i="15"/>
  <c r="J573" i="15" a="1"/>
  <c r="J573" i="15" s="1"/>
  <c r="I573" i="15"/>
  <c r="J369" i="15" a="1"/>
  <c r="J369" i="15" s="1"/>
  <c r="I369" i="15"/>
  <c r="J837" i="15" a="1"/>
  <c r="J837" i="15" s="1"/>
  <c r="I837" i="15"/>
  <c r="J227" i="15" a="1"/>
  <c r="J227" i="15" s="1"/>
  <c r="I227" i="15"/>
  <c r="J36" i="15" a="1"/>
  <c r="J36" i="15" s="1"/>
  <c r="I36" i="15"/>
  <c r="J240" i="15" a="1"/>
  <c r="J240" i="15" s="1"/>
  <c r="I240" i="15"/>
  <c r="J168" i="15" a="1"/>
  <c r="J168" i="15" s="1"/>
  <c r="I168" i="15"/>
  <c r="J48" i="15" a="1"/>
  <c r="J48" i="15" s="1"/>
  <c r="I48" i="15"/>
  <c r="J120" i="15" a="1"/>
  <c r="J120" i="15" s="1"/>
  <c r="I120" i="15"/>
  <c r="J132" i="15" a="1"/>
  <c r="J132" i="15" s="1"/>
  <c r="I132" i="15"/>
  <c r="J144" i="15" a="1"/>
  <c r="J144" i="15" s="1"/>
  <c r="I144" i="15"/>
  <c r="J192" i="15" a="1"/>
  <c r="J192" i="15" s="1"/>
  <c r="I192" i="15"/>
  <c r="J204" i="15" a="1"/>
  <c r="J204" i="15" s="1"/>
  <c r="I204" i="15"/>
  <c r="J216" i="15" a="1"/>
  <c r="J216" i="15" s="1"/>
  <c r="I216" i="15"/>
  <c r="J732" i="15" a="1"/>
  <c r="J732" i="15" s="1"/>
  <c r="I732" i="15"/>
  <c r="J744" i="15" a="1"/>
  <c r="J744" i="15" s="1"/>
  <c r="I744" i="15"/>
  <c r="J756" i="15" a="1"/>
  <c r="J756" i="15" s="1"/>
  <c r="I756" i="15"/>
  <c r="J516" i="15" a="1"/>
  <c r="J516" i="15" s="1"/>
  <c r="I516" i="15"/>
  <c r="J528" i="15" a="1"/>
  <c r="J528" i="15" s="1"/>
  <c r="I528" i="15"/>
  <c r="J540" i="15" a="1"/>
  <c r="J540" i="15" s="1"/>
  <c r="I540" i="15"/>
  <c r="J480" i="15" a="1"/>
  <c r="J480" i="15" s="1"/>
  <c r="I480" i="15"/>
  <c r="J492" i="15" a="1"/>
  <c r="J492" i="15" s="1"/>
  <c r="I492" i="15"/>
  <c r="J504" i="15" a="1"/>
  <c r="J504" i="15" s="1"/>
  <c r="I504" i="15"/>
  <c r="J1020" i="15" a="1"/>
  <c r="J1020" i="15" s="1"/>
  <c r="I1020" i="15"/>
  <c r="J1032" i="15" a="1"/>
  <c r="J1032" i="15" s="1"/>
  <c r="I1032" i="15"/>
  <c r="J1044" i="15" a="1"/>
  <c r="J1044" i="15" s="1"/>
  <c r="I1044" i="15"/>
  <c r="J264" i="15" a="1"/>
  <c r="J264" i="15" s="1"/>
  <c r="I264" i="15"/>
  <c r="J276" i="15" a="1"/>
  <c r="J276" i="15" s="1"/>
  <c r="I276" i="15"/>
  <c r="J288" i="15" a="1"/>
  <c r="J288" i="15" s="1"/>
  <c r="I288" i="15"/>
  <c r="J300" i="15" a="1"/>
  <c r="J300" i="15" s="1"/>
  <c r="I300" i="15"/>
  <c r="J312" i="15" a="1"/>
  <c r="J312" i="15" s="1"/>
  <c r="I312" i="15"/>
  <c r="J324" i="15" a="1"/>
  <c r="J324" i="15" s="1"/>
  <c r="I324" i="15"/>
  <c r="J1632" i="15" a="1"/>
  <c r="J1632" i="15" s="1"/>
  <c r="I1632" i="15"/>
  <c r="J1644" i="15" a="1"/>
  <c r="J1644" i="15" s="1"/>
  <c r="I1644" i="15"/>
  <c r="J1656" i="15" a="1"/>
  <c r="J1656" i="15" s="1"/>
  <c r="I1656" i="15"/>
  <c r="J1560" i="15" a="1"/>
  <c r="J1560" i="15" s="1"/>
  <c r="I1560" i="15"/>
  <c r="J1572" i="15" a="1"/>
  <c r="J1572" i="15" s="1"/>
  <c r="I1572" i="15"/>
  <c r="J1584" i="15" a="1"/>
  <c r="J1584" i="15" s="1"/>
  <c r="I1584" i="15"/>
  <c r="J1740" i="15" a="1"/>
  <c r="J1740" i="15" s="1"/>
  <c r="I1740" i="15"/>
  <c r="J1752" i="15" a="1"/>
  <c r="J1752" i="15" s="1"/>
  <c r="I1752" i="15"/>
  <c r="J1764" i="15" a="1"/>
  <c r="J1764" i="15" s="1"/>
  <c r="I1764" i="15"/>
  <c r="J1776" i="15" a="1"/>
  <c r="J1776" i="15" s="1"/>
  <c r="I1776" i="15"/>
  <c r="J1788" i="15" a="1"/>
  <c r="J1788" i="15" s="1"/>
  <c r="I1788" i="15"/>
  <c r="J1800" i="15" a="1"/>
  <c r="J1800" i="15" s="1"/>
  <c r="I1800" i="15"/>
  <c r="J1812" i="15" a="1"/>
  <c r="J1812" i="15" s="1"/>
  <c r="I1812" i="15"/>
  <c r="J1824" i="15" a="1"/>
  <c r="J1824" i="15" s="1"/>
  <c r="I1824" i="15"/>
  <c r="J1836" i="15" a="1"/>
  <c r="J1836" i="15" s="1"/>
  <c r="I1836" i="15"/>
  <c r="J336" i="15" a="1"/>
  <c r="J336" i="15" s="1"/>
  <c r="I336" i="15"/>
  <c r="J348" i="15" a="1"/>
  <c r="J348" i="15" s="1"/>
  <c r="I348" i="15"/>
  <c r="J360" i="15" a="1"/>
  <c r="J360" i="15" s="1"/>
  <c r="I360" i="15"/>
  <c r="J1056" i="15" a="1"/>
  <c r="J1056" i="15" s="1"/>
  <c r="I1056" i="15"/>
  <c r="J1068" i="15" a="1"/>
  <c r="J1068" i="15" s="1"/>
  <c r="I1068" i="15"/>
  <c r="J1080" i="15" a="1"/>
  <c r="J1080" i="15" s="1"/>
  <c r="I1080" i="15"/>
  <c r="J1092" i="15" a="1"/>
  <c r="J1092" i="15" s="1"/>
  <c r="I1092" i="15"/>
  <c r="J1104" i="15" a="1"/>
  <c r="J1104" i="15" s="1"/>
  <c r="I1104" i="15"/>
  <c r="J1116" i="15" a="1"/>
  <c r="J1116" i="15" s="1"/>
  <c r="I1116" i="15"/>
  <c r="J1128" i="15" a="1"/>
  <c r="J1128" i="15" s="1"/>
  <c r="I1128" i="15"/>
  <c r="J1140" i="15" a="1"/>
  <c r="J1140" i="15" s="1"/>
  <c r="I1140" i="15"/>
  <c r="J1152" i="15" a="1"/>
  <c r="J1152" i="15" s="1"/>
  <c r="I1152" i="15"/>
  <c r="J1164" i="15" a="1"/>
  <c r="J1164" i="15" s="1"/>
  <c r="I1164" i="15"/>
  <c r="J1176" i="15" a="1"/>
  <c r="J1176" i="15" s="1"/>
  <c r="I1176" i="15"/>
  <c r="J1188" i="15" a="1"/>
  <c r="J1188" i="15" s="1"/>
  <c r="I1188" i="15"/>
  <c r="J1200" i="15" a="1"/>
  <c r="J1200" i="15" s="1"/>
  <c r="I1200" i="15"/>
  <c r="J1212" i="15" a="1"/>
  <c r="J1212" i="15" s="1"/>
  <c r="I1212" i="15"/>
  <c r="J1224" i="15" a="1"/>
  <c r="J1224" i="15" s="1"/>
  <c r="I1224" i="15"/>
  <c r="J1272" i="15" a="1"/>
  <c r="J1272" i="15" s="1"/>
  <c r="I1272" i="15"/>
  <c r="J1284" i="15" a="1"/>
  <c r="J1284" i="15" s="1"/>
  <c r="I1284" i="15"/>
  <c r="J1296" i="15" a="1"/>
  <c r="J1296" i="15" s="1"/>
  <c r="I1296" i="15"/>
  <c r="J1488" i="15" a="1"/>
  <c r="J1488" i="15" s="1"/>
  <c r="I1488" i="15"/>
  <c r="J1500" i="15" a="1"/>
  <c r="J1500" i="15" s="1"/>
  <c r="I1500" i="15"/>
  <c r="J1512" i="15" a="1"/>
  <c r="J1512" i="15" s="1"/>
  <c r="I1512" i="15"/>
  <c r="J1236" i="15" a="1"/>
  <c r="J1236" i="15" s="1"/>
  <c r="I1236" i="15"/>
  <c r="J1248" i="15" a="1"/>
  <c r="J1248" i="15" s="1"/>
  <c r="I1248" i="15"/>
  <c r="J1260" i="15" a="1"/>
  <c r="J1260" i="15" s="1"/>
  <c r="I1260" i="15"/>
  <c r="J1308" i="15" a="1"/>
  <c r="J1308" i="15" s="1"/>
  <c r="I1308" i="15"/>
  <c r="J1320" i="15" a="1"/>
  <c r="J1320" i="15" s="1"/>
  <c r="I1320" i="15"/>
  <c r="J1332" i="15" a="1"/>
  <c r="J1332" i="15" s="1"/>
  <c r="I1332" i="15"/>
  <c r="J1344" i="15" a="1"/>
  <c r="J1344" i="15" s="1"/>
  <c r="I1344" i="15"/>
  <c r="J1356" i="15" a="1"/>
  <c r="J1356" i="15" s="1"/>
  <c r="I1356" i="15"/>
  <c r="J1368" i="15" a="1"/>
  <c r="J1368" i="15" s="1"/>
  <c r="I1368" i="15"/>
  <c r="J1380" i="15" a="1"/>
  <c r="J1380" i="15" s="1"/>
  <c r="I1380" i="15"/>
  <c r="J1392" i="15" a="1"/>
  <c r="J1392" i="15" s="1"/>
  <c r="I1392" i="15"/>
  <c r="J1404" i="15" a="1"/>
  <c r="J1404" i="15" s="1"/>
  <c r="I1404" i="15"/>
  <c r="J1416" i="15" a="1"/>
  <c r="J1416" i="15" s="1"/>
  <c r="I1416" i="15"/>
  <c r="J1428" i="15" a="1"/>
  <c r="J1428" i="15" s="1"/>
  <c r="I1428" i="15"/>
  <c r="J1440" i="15" a="1"/>
  <c r="J1440" i="15" s="1"/>
  <c r="I1440" i="15"/>
  <c r="J1668" i="15" a="1"/>
  <c r="J1668" i="15" s="1"/>
  <c r="I1668" i="15"/>
  <c r="J1680" i="15" a="1"/>
  <c r="J1680" i="15" s="1"/>
  <c r="I1680" i="15"/>
  <c r="J1692" i="15" a="1"/>
  <c r="J1692" i="15" s="1"/>
  <c r="I1692" i="15"/>
  <c r="J696" i="15" a="1"/>
  <c r="J696" i="15" s="1"/>
  <c r="I696" i="15"/>
  <c r="J708" i="15" a="1"/>
  <c r="J708" i="15" s="1"/>
  <c r="I708" i="15"/>
  <c r="J720" i="15" a="1"/>
  <c r="J720" i="15" s="1"/>
  <c r="I720" i="15"/>
  <c r="J552" i="15" a="1"/>
  <c r="J552" i="15" s="1"/>
  <c r="I552" i="15"/>
  <c r="J564" i="15" a="1"/>
  <c r="J564" i="15" s="1"/>
  <c r="I564" i="15"/>
  <c r="J576" i="15" a="1"/>
  <c r="J576" i="15" s="1"/>
  <c r="I576" i="15"/>
  <c r="J588" i="15" a="1"/>
  <c r="J588" i="15" s="1"/>
  <c r="I588" i="15"/>
  <c r="J600" i="15" a="1"/>
  <c r="J600" i="15" s="1"/>
  <c r="I600" i="15"/>
  <c r="J612" i="15" a="1"/>
  <c r="J612" i="15" s="1"/>
  <c r="I612" i="15"/>
  <c r="J624" i="15" a="1"/>
  <c r="J624" i="15" s="1"/>
  <c r="I624" i="15"/>
  <c r="J636" i="15" a="1"/>
  <c r="J636" i="15" s="1"/>
  <c r="I636" i="15"/>
  <c r="J648" i="15" a="1"/>
  <c r="J648" i="15" s="1"/>
  <c r="I648" i="15"/>
  <c r="J660" i="15" a="1"/>
  <c r="J660" i="15" s="1"/>
  <c r="I660" i="15"/>
  <c r="J672" i="15" a="1"/>
  <c r="J672" i="15" s="1"/>
  <c r="I672" i="15"/>
  <c r="J684" i="15" a="1"/>
  <c r="J684" i="15" s="1"/>
  <c r="I684" i="15"/>
  <c r="J768" i="15" a="1"/>
  <c r="J768" i="15" s="1"/>
  <c r="I768" i="15"/>
  <c r="J780" i="15" a="1"/>
  <c r="J780" i="15" s="1"/>
  <c r="I780" i="15"/>
  <c r="J792" i="15" a="1"/>
  <c r="J792" i="15" s="1"/>
  <c r="I792" i="15"/>
  <c r="J804" i="15" a="1"/>
  <c r="J804" i="15" s="1"/>
  <c r="I804" i="15"/>
  <c r="J816" i="15" a="1"/>
  <c r="J816" i="15" s="1"/>
  <c r="I816" i="15"/>
  <c r="J828" i="15" a="1"/>
  <c r="J828" i="15" s="1"/>
  <c r="I828" i="15"/>
  <c r="J372" i="15" a="1"/>
  <c r="J372" i="15" s="1"/>
  <c r="I372" i="15"/>
  <c r="J384" i="15" a="1"/>
  <c r="J384" i="15" s="1"/>
  <c r="I384" i="15"/>
  <c r="J396" i="15" a="1"/>
  <c r="J396" i="15" s="1"/>
  <c r="I396" i="15"/>
  <c r="J408" i="15" a="1"/>
  <c r="J408" i="15" s="1"/>
  <c r="I408" i="15"/>
  <c r="J420" i="15" a="1"/>
  <c r="J420" i="15" s="1"/>
  <c r="I420" i="15"/>
  <c r="J432" i="15" a="1"/>
  <c r="J432" i="15" s="1"/>
  <c r="I432" i="15"/>
  <c r="J444" i="15" a="1"/>
  <c r="J444" i="15" s="1"/>
  <c r="I444" i="15"/>
  <c r="J456" i="15" a="1"/>
  <c r="J456" i="15" s="1"/>
  <c r="I456" i="15"/>
  <c r="J468" i="15" a="1"/>
  <c r="J468" i="15" s="1"/>
  <c r="I468" i="15"/>
  <c r="J1452" i="15" a="1"/>
  <c r="J1452" i="15" s="1"/>
  <c r="I1452" i="15"/>
  <c r="J1464" i="15" a="1"/>
  <c r="J1464" i="15" s="1"/>
  <c r="I1464" i="15"/>
  <c r="J1476" i="15" a="1"/>
  <c r="J1476" i="15" s="1"/>
  <c r="I1476" i="15"/>
  <c r="J1524" i="15" a="1"/>
  <c r="J1524" i="15" s="1"/>
  <c r="I1524" i="15"/>
  <c r="J1536" i="15" a="1"/>
  <c r="J1536" i="15" s="1"/>
  <c r="I1536" i="15"/>
  <c r="J1548" i="15" a="1"/>
  <c r="J1548" i="15" s="1"/>
  <c r="I1548" i="15"/>
  <c r="J840" i="15" a="1"/>
  <c r="J840" i="15" s="1"/>
  <c r="I840" i="15"/>
  <c r="J852" i="15" a="1"/>
  <c r="J852" i="15" s="1"/>
  <c r="I852" i="15"/>
  <c r="J864" i="15" a="1"/>
  <c r="J864" i="15" s="1"/>
  <c r="I864" i="15"/>
  <c r="J876" i="15" a="1"/>
  <c r="J876" i="15" s="1"/>
  <c r="I876" i="15"/>
  <c r="J888" i="15" a="1"/>
  <c r="J888" i="15" s="1"/>
  <c r="I888" i="15"/>
  <c r="J900" i="15" a="1"/>
  <c r="J900" i="15" s="1"/>
  <c r="I900" i="15"/>
  <c r="J912" i="15" a="1"/>
  <c r="J912" i="15" s="1"/>
  <c r="I912" i="15"/>
  <c r="J924" i="15" a="1"/>
  <c r="J924" i="15" s="1"/>
  <c r="I924" i="15"/>
  <c r="J936" i="15" a="1"/>
  <c r="J936" i="15" s="1"/>
  <c r="I936" i="15"/>
  <c r="J1596" i="15" a="1"/>
  <c r="J1596" i="15" s="1"/>
  <c r="I1596" i="15"/>
  <c r="J1608" i="15" a="1"/>
  <c r="J1608" i="15" s="1"/>
  <c r="I1608" i="15"/>
  <c r="J1620" i="15" a="1"/>
  <c r="J1620" i="15" s="1"/>
  <c r="I1620" i="15"/>
  <c r="J1704" i="15" a="1"/>
  <c r="J1704" i="15" s="1"/>
  <c r="I1704" i="15"/>
  <c r="J1716" i="15" a="1"/>
  <c r="J1716" i="15" s="1"/>
  <c r="I1716" i="15"/>
  <c r="J1728" i="15" a="1"/>
  <c r="J1728" i="15" s="1"/>
  <c r="I1728" i="15"/>
  <c r="J948" i="15" a="1"/>
  <c r="J948" i="15" s="1"/>
  <c r="I948" i="15"/>
  <c r="J960" i="15" a="1"/>
  <c r="J960" i="15" s="1"/>
  <c r="I960" i="15"/>
  <c r="J972" i="15" a="1"/>
  <c r="J972" i="15" s="1"/>
  <c r="I972" i="15"/>
  <c r="J984" i="15" a="1"/>
  <c r="J984" i="15" s="1"/>
  <c r="I984" i="15"/>
  <c r="J997" i="15" a="1"/>
  <c r="J997" i="15" s="1"/>
  <c r="I997" i="15"/>
  <c r="J1009" i="15" a="1"/>
  <c r="J1009" i="15" s="1"/>
  <c r="I1009" i="15"/>
  <c r="J9" i="15" a="1"/>
  <c r="J9" i="15" s="1"/>
  <c r="I9" i="15"/>
  <c r="J93" i="15" a="1"/>
  <c r="J93" i="15" s="1"/>
  <c r="I93" i="15"/>
  <c r="J45" i="15" a="1"/>
  <c r="J45" i="15" s="1"/>
  <c r="I45" i="15"/>
  <c r="J141" i="15" a="1"/>
  <c r="J141" i="15" s="1"/>
  <c r="I141" i="15"/>
  <c r="J513" i="15" a="1"/>
  <c r="J513" i="15" s="1"/>
  <c r="I513" i="15"/>
  <c r="J501" i="15" a="1"/>
  <c r="J501" i="15" s="1"/>
  <c r="I501" i="15"/>
  <c r="J309" i="15" a="1"/>
  <c r="J309" i="15" s="1"/>
  <c r="I309" i="15"/>
  <c r="J1761" i="15" a="1"/>
  <c r="J1761" i="15" s="1"/>
  <c r="I1761" i="15"/>
  <c r="J333" i="15" a="1"/>
  <c r="J333" i="15" s="1"/>
  <c r="I333" i="15"/>
  <c r="J1149" i="15" a="1"/>
  <c r="J1149" i="15" s="1"/>
  <c r="I1149" i="15"/>
  <c r="J1485" i="15" a="1"/>
  <c r="J1485" i="15" s="1"/>
  <c r="I1485" i="15"/>
  <c r="J1341" i="15" a="1"/>
  <c r="J1341" i="15" s="1"/>
  <c r="I1341" i="15"/>
  <c r="J1425" i="15" a="1"/>
  <c r="J1425" i="15" s="1"/>
  <c r="I1425" i="15"/>
  <c r="J561" i="15" a="1"/>
  <c r="J561" i="15" s="1"/>
  <c r="I561" i="15"/>
  <c r="J633" i="15" a="1"/>
  <c r="J633" i="15" s="1"/>
  <c r="I633" i="15"/>
  <c r="J801" i="15" a="1"/>
  <c r="J801" i="15" s="1"/>
  <c r="I801" i="15"/>
  <c r="J429" i="15" a="1"/>
  <c r="J429" i="15" s="1"/>
  <c r="I429" i="15"/>
  <c r="J885" i="15" a="1"/>
  <c r="J885" i="15" s="1"/>
  <c r="I885" i="15"/>
  <c r="J155" i="15" a="1"/>
  <c r="J155" i="15" s="1"/>
  <c r="I155" i="15"/>
  <c r="J84" i="15" a="1"/>
  <c r="J84" i="15" s="1"/>
  <c r="I84" i="15"/>
  <c r="J228" i="15" a="1"/>
  <c r="J228" i="15" s="1"/>
  <c r="I228" i="15"/>
  <c r="J156" i="15" a="1"/>
  <c r="J156" i="15" s="1"/>
  <c r="I156" i="15"/>
  <c r="J60" i="15" a="1"/>
  <c r="J60" i="15" s="1"/>
  <c r="I60" i="15"/>
  <c r="J25" i="15" a="1"/>
  <c r="J25" i="15" s="1"/>
  <c r="I25" i="15"/>
  <c r="J85" i="15" a="1"/>
  <c r="J85" i="15" s="1"/>
  <c r="I85" i="15"/>
  <c r="J109" i="15" a="1"/>
  <c r="J109" i="15" s="1"/>
  <c r="I109" i="15"/>
  <c r="J241" i="15" a="1"/>
  <c r="J241" i="15" s="1"/>
  <c r="I241" i="15"/>
  <c r="J157" i="15" a="1"/>
  <c r="J157" i="15" s="1"/>
  <c r="I157" i="15"/>
  <c r="J61" i="15" a="1"/>
  <c r="J61" i="15" s="1"/>
  <c r="I61" i="15"/>
  <c r="J121" i="15" a="1"/>
  <c r="J121" i="15" s="1"/>
  <c r="I121" i="15"/>
  <c r="J133" i="15" a="1"/>
  <c r="J133" i="15" s="1"/>
  <c r="I133" i="15"/>
  <c r="J193" i="15" a="1"/>
  <c r="J193" i="15" s="1"/>
  <c r="I193" i="15"/>
  <c r="J205" i="15" a="1"/>
  <c r="J205" i="15" s="1"/>
  <c r="I205" i="15"/>
  <c r="J217" i="15" a="1"/>
  <c r="J217" i="15" s="1"/>
  <c r="I217" i="15"/>
  <c r="J733" i="15" a="1"/>
  <c r="J733" i="15" s="1"/>
  <c r="I733" i="15"/>
  <c r="J745" i="15" a="1"/>
  <c r="J745" i="15" s="1"/>
  <c r="I745" i="15"/>
  <c r="J757" i="15" a="1"/>
  <c r="J757" i="15" s="1"/>
  <c r="I757" i="15"/>
  <c r="J517" i="15" a="1"/>
  <c r="J517" i="15" s="1"/>
  <c r="I517" i="15"/>
  <c r="J529" i="15" a="1"/>
  <c r="J529" i="15" s="1"/>
  <c r="I529" i="15"/>
  <c r="J541" i="15" a="1"/>
  <c r="J541" i="15" s="1"/>
  <c r="I541" i="15"/>
  <c r="J481" i="15" a="1"/>
  <c r="J481" i="15" s="1"/>
  <c r="I481" i="15"/>
  <c r="J493" i="15" a="1"/>
  <c r="J493" i="15" s="1"/>
  <c r="I493" i="15"/>
  <c r="J505" i="15" a="1"/>
  <c r="J505" i="15" s="1"/>
  <c r="I505" i="15"/>
  <c r="J1021" i="15" a="1"/>
  <c r="J1021" i="15" s="1"/>
  <c r="I1021" i="15"/>
  <c r="J1033" i="15" a="1"/>
  <c r="J1033" i="15" s="1"/>
  <c r="I1033" i="15"/>
  <c r="J1045" i="15" a="1"/>
  <c r="J1045" i="15" s="1"/>
  <c r="I1045" i="15"/>
  <c r="J265" i="15" a="1"/>
  <c r="J265" i="15" s="1"/>
  <c r="I265" i="15"/>
  <c r="J277" i="15" a="1"/>
  <c r="J277" i="15" s="1"/>
  <c r="I277" i="15"/>
  <c r="J289" i="15" a="1"/>
  <c r="J289" i="15" s="1"/>
  <c r="I289" i="15"/>
  <c r="J301" i="15" a="1"/>
  <c r="J301" i="15" s="1"/>
  <c r="I301" i="15"/>
  <c r="J313" i="15" a="1"/>
  <c r="J313" i="15" s="1"/>
  <c r="I313" i="15"/>
  <c r="J325" i="15" a="1"/>
  <c r="J325" i="15" s="1"/>
  <c r="I325" i="15"/>
  <c r="J1633" i="15" a="1"/>
  <c r="J1633" i="15" s="1"/>
  <c r="I1633" i="15"/>
  <c r="J1645" i="15" a="1"/>
  <c r="J1645" i="15" s="1"/>
  <c r="I1645" i="15"/>
  <c r="J1657" i="15" a="1"/>
  <c r="J1657" i="15" s="1"/>
  <c r="I1657" i="15"/>
  <c r="J1561" i="15" a="1"/>
  <c r="J1561" i="15" s="1"/>
  <c r="I1561" i="15"/>
  <c r="J1573" i="15" a="1"/>
  <c r="J1573" i="15" s="1"/>
  <c r="I1573" i="15"/>
  <c r="J1585" i="15" a="1"/>
  <c r="J1585" i="15" s="1"/>
  <c r="I1585" i="15"/>
  <c r="J1741" i="15" a="1"/>
  <c r="J1741" i="15" s="1"/>
  <c r="I1741" i="15"/>
  <c r="J1753" i="15" a="1"/>
  <c r="J1753" i="15" s="1"/>
  <c r="I1753" i="15"/>
  <c r="J1765" i="15" a="1"/>
  <c r="J1765" i="15" s="1"/>
  <c r="I1765" i="15"/>
  <c r="J1777" i="15" a="1"/>
  <c r="J1777" i="15" s="1"/>
  <c r="I1777" i="15"/>
  <c r="J1789" i="15" a="1"/>
  <c r="J1789" i="15" s="1"/>
  <c r="I1789" i="15"/>
  <c r="J1801" i="15" a="1"/>
  <c r="J1801" i="15" s="1"/>
  <c r="I1801" i="15"/>
  <c r="J1813" i="15" a="1"/>
  <c r="J1813" i="15" s="1"/>
  <c r="I1813" i="15"/>
  <c r="J1825" i="15" a="1"/>
  <c r="J1825" i="15" s="1"/>
  <c r="I1825" i="15"/>
  <c r="J1837" i="15" a="1"/>
  <c r="J1837" i="15" s="1"/>
  <c r="I1837" i="15"/>
  <c r="J337" i="15" a="1"/>
  <c r="J337" i="15" s="1"/>
  <c r="I337" i="15"/>
  <c r="J349" i="15" a="1"/>
  <c r="J349" i="15" s="1"/>
  <c r="I349" i="15"/>
  <c r="J361" i="15" a="1"/>
  <c r="J361" i="15" s="1"/>
  <c r="I361" i="15"/>
  <c r="J1057" i="15" a="1"/>
  <c r="J1057" i="15" s="1"/>
  <c r="I1057" i="15"/>
  <c r="J1069" i="15" a="1"/>
  <c r="J1069" i="15" s="1"/>
  <c r="I1069" i="15"/>
  <c r="J1081" i="15" a="1"/>
  <c r="J1081" i="15" s="1"/>
  <c r="I1081" i="15"/>
  <c r="J1093" i="15" a="1"/>
  <c r="J1093" i="15" s="1"/>
  <c r="I1093" i="15"/>
  <c r="J1105" i="15" a="1"/>
  <c r="J1105" i="15" s="1"/>
  <c r="I1105" i="15"/>
  <c r="J1117" i="15" a="1"/>
  <c r="J1117" i="15" s="1"/>
  <c r="I1117" i="15"/>
  <c r="J1129" i="15" a="1"/>
  <c r="J1129" i="15" s="1"/>
  <c r="I1129" i="15"/>
  <c r="J1141" i="15" a="1"/>
  <c r="J1141" i="15" s="1"/>
  <c r="I1141" i="15"/>
  <c r="J1153" i="15" a="1"/>
  <c r="J1153" i="15" s="1"/>
  <c r="I1153" i="15"/>
  <c r="J1165" i="15" a="1"/>
  <c r="J1165" i="15" s="1"/>
  <c r="I1165" i="15"/>
  <c r="J1177" i="15" a="1"/>
  <c r="J1177" i="15" s="1"/>
  <c r="I1177" i="15"/>
  <c r="J1189" i="15" a="1"/>
  <c r="J1189" i="15" s="1"/>
  <c r="I1189" i="15"/>
  <c r="J1201" i="15" a="1"/>
  <c r="J1201" i="15" s="1"/>
  <c r="I1201" i="15"/>
  <c r="J1213" i="15" a="1"/>
  <c r="J1213" i="15" s="1"/>
  <c r="I1213" i="15"/>
  <c r="J1225" i="15" a="1"/>
  <c r="J1225" i="15" s="1"/>
  <c r="I1225" i="15"/>
  <c r="J1273" i="15" a="1"/>
  <c r="J1273" i="15" s="1"/>
  <c r="I1273" i="15"/>
  <c r="J1285" i="15" a="1"/>
  <c r="J1285" i="15" s="1"/>
  <c r="I1285" i="15"/>
  <c r="J1297" i="15" a="1"/>
  <c r="J1297" i="15" s="1"/>
  <c r="I1297" i="15"/>
  <c r="J1489" i="15" a="1"/>
  <c r="J1489" i="15" s="1"/>
  <c r="I1489" i="15"/>
  <c r="J1501" i="15" a="1"/>
  <c r="J1501" i="15" s="1"/>
  <c r="I1501" i="15"/>
  <c r="J1513" i="15" a="1"/>
  <c r="J1513" i="15" s="1"/>
  <c r="I1513" i="15"/>
  <c r="J1237" i="15" a="1"/>
  <c r="J1237" i="15" s="1"/>
  <c r="I1237" i="15"/>
  <c r="J1249" i="15" a="1"/>
  <c r="J1249" i="15" s="1"/>
  <c r="I1249" i="15"/>
  <c r="J1261" i="15" a="1"/>
  <c r="J1261" i="15" s="1"/>
  <c r="I1261" i="15"/>
  <c r="J1309" i="15" a="1"/>
  <c r="J1309" i="15" s="1"/>
  <c r="I1309" i="15"/>
  <c r="J1321" i="15" a="1"/>
  <c r="J1321" i="15" s="1"/>
  <c r="I1321" i="15"/>
  <c r="J1333" i="15" a="1"/>
  <c r="J1333" i="15" s="1"/>
  <c r="I1333" i="15"/>
  <c r="J1345" i="15" a="1"/>
  <c r="J1345" i="15" s="1"/>
  <c r="I1345" i="15"/>
  <c r="J1357" i="15" a="1"/>
  <c r="J1357" i="15" s="1"/>
  <c r="I1357" i="15"/>
  <c r="J1369" i="15" a="1"/>
  <c r="J1369" i="15" s="1"/>
  <c r="I1369" i="15"/>
  <c r="J1381" i="15" a="1"/>
  <c r="J1381" i="15" s="1"/>
  <c r="I1381" i="15"/>
  <c r="J1393" i="15" a="1"/>
  <c r="J1393" i="15" s="1"/>
  <c r="I1393" i="15"/>
  <c r="J1405" i="15" a="1"/>
  <c r="J1405" i="15" s="1"/>
  <c r="I1405" i="15"/>
  <c r="J1417" i="15" a="1"/>
  <c r="J1417" i="15" s="1"/>
  <c r="I1417" i="15"/>
  <c r="J1429" i="15" a="1"/>
  <c r="J1429" i="15" s="1"/>
  <c r="I1429" i="15"/>
  <c r="J1441" i="15" a="1"/>
  <c r="J1441" i="15" s="1"/>
  <c r="I1441" i="15"/>
  <c r="J1669" i="15" a="1"/>
  <c r="J1669" i="15" s="1"/>
  <c r="I1669" i="15"/>
  <c r="J1681" i="15" a="1"/>
  <c r="J1681" i="15" s="1"/>
  <c r="I1681" i="15"/>
  <c r="J1693" i="15" a="1"/>
  <c r="J1693" i="15" s="1"/>
  <c r="I1693" i="15"/>
  <c r="J697" i="15" a="1"/>
  <c r="J697" i="15" s="1"/>
  <c r="I697" i="15"/>
  <c r="J709" i="15" a="1"/>
  <c r="J709" i="15" s="1"/>
  <c r="I709" i="15"/>
  <c r="J721" i="15" a="1"/>
  <c r="J721" i="15" s="1"/>
  <c r="I721" i="15"/>
  <c r="J553" i="15" a="1"/>
  <c r="J553" i="15" s="1"/>
  <c r="I553" i="15"/>
  <c r="J565" i="15" a="1"/>
  <c r="J565" i="15" s="1"/>
  <c r="I565" i="15"/>
  <c r="J577" i="15" a="1"/>
  <c r="J577" i="15" s="1"/>
  <c r="I577" i="15"/>
  <c r="J589" i="15" a="1"/>
  <c r="J589" i="15" s="1"/>
  <c r="I589" i="15"/>
  <c r="J601" i="15" a="1"/>
  <c r="J601" i="15" s="1"/>
  <c r="I601" i="15"/>
  <c r="J613" i="15" a="1"/>
  <c r="J613" i="15" s="1"/>
  <c r="I613" i="15"/>
  <c r="J625" i="15" a="1"/>
  <c r="J625" i="15" s="1"/>
  <c r="I625" i="15"/>
  <c r="J637" i="15" a="1"/>
  <c r="J637" i="15" s="1"/>
  <c r="I637" i="15"/>
  <c r="J649" i="15" a="1"/>
  <c r="J649" i="15" s="1"/>
  <c r="I649" i="15"/>
  <c r="J661" i="15" a="1"/>
  <c r="J661" i="15" s="1"/>
  <c r="I661" i="15"/>
  <c r="J673" i="15" a="1"/>
  <c r="J673" i="15" s="1"/>
  <c r="I673" i="15"/>
  <c r="J685" i="15" a="1"/>
  <c r="J685" i="15" s="1"/>
  <c r="I685" i="15"/>
  <c r="J769" i="15" a="1"/>
  <c r="J769" i="15" s="1"/>
  <c r="I769" i="15"/>
  <c r="J781" i="15" a="1"/>
  <c r="J781" i="15" s="1"/>
  <c r="I781" i="15"/>
  <c r="J793" i="15" a="1"/>
  <c r="J793" i="15" s="1"/>
  <c r="I793" i="15"/>
  <c r="J805" i="15" a="1"/>
  <c r="J805" i="15" s="1"/>
  <c r="I805" i="15"/>
  <c r="J817" i="15" a="1"/>
  <c r="J817" i="15" s="1"/>
  <c r="I817" i="15"/>
  <c r="J829" i="15" a="1"/>
  <c r="J829" i="15" s="1"/>
  <c r="I829" i="15"/>
  <c r="J373" i="15" a="1"/>
  <c r="J373" i="15" s="1"/>
  <c r="I373" i="15"/>
  <c r="J385" i="15" a="1"/>
  <c r="J385" i="15" s="1"/>
  <c r="I385" i="15"/>
  <c r="J397" i="15" a="1"/>
  <c r="J397" i="15" s="1"/>
  <c r="I397" i="15"/>
  <c r="J409" i="15" a="1"/>
  <c r="J409" i="15" s="1"/>
  <c r="I409" i="15"/>
  <c r="J421" i="15" a="1"/>
  <c r="J421" i="15" s="1"/>
  <c r="I421" i="15"/>
  <c r="J433" i="15" a="1"/>
  <c r="J433" i="15" s="1"/>
  <c r="I433" i="15"/>
  <c r="J445" i="15" a="1"/>
  <c r="J445" i="15" s="1"/>
  <c r="I445" i="15"/>
  <c r="J457" i="15" a="1"/>
  <c r="J457" i="15" s="1"/>
  <c r="I457" i="15"/>
  <c r="J469" i="15" a="1"/>
  <c r="J469" i="15" s="1"/>
  <c r="I469" i="15"/>
  <c r="J1453" i="15" a="1"/>
  <c r="J1453" i="15" s="1"/>
  <c r="I1453" i="15"/>
  <c r="J1465" i="15" a="1"/>
  <c r="J1465" i="15" s="1"/>
  <c r="I1465" i="15"/>
  <c r="J1477" i="15" a="1"/>
  <c r="J1477" i="15" s="1"/>
  <c r="I1477" i="15"/>
  <c r="J1525" i="15" a="1"/>
  <c r="J1525" i="15" s="1"/>
  <c r="I1525" i="15"/>
  <c r="J1537" i="15" a="1"/>
  <c r="J1537" i="15" s="1"/>
  <c r="I1537" i="15"/>
  <c r="J1549" i="15" a="1"/>
  <c r="J1549" i="15" s="1"/>
  <c r="I1549" i="15"/>
  <c r="J841" i="15" a="1"/>
  <c r="J841" i="15" s="1"/>
  <c r="I841" i="15"/>
  <c r="J853" i="15" a="1"/>
  <c r="J853" i="15" s="1"/>
  <c r="I853" i="15"/>
  <c r="J865" i="15" a="1"/>
  <c r="J865" i="15" s="1"/>
  <c r="I865" i="15"/>
  <c r="J877" i="15" a="1"/>
  <c r="J877" i="15" s="1"/>
  <c r="I877" i="15"/>
  <c r="J889" i="15" a="1"/>
  <c r="J889" i="15" s="1"/>
  <c r="I889" i="15"/>
  <c r="J901" i="15" a="1"/>
  <c r="J901" i="15" s="1"/>
  <c r="I901" i="15"/>
  <c r="J913" i="15" a="1"/>
  <c r="J913" i="15" s="1"/>
  <c r="I913" i="15"/>
  <c r="J925" i="15" a="1"/>
  <c r="J925" i="15" s="1"/>
  <c r="I925" i="15"/>
  <c r="J937" i="15" a="1"/>
  <c r="J937" i="15" s="1"/>
  <c r="I937" i="15"/>
  <c r="J1597" i="15" a="1"/>
  <c r="J1597" i="15" s="1"/>
  <c r="I1597" i="15"/>
  <c r="J1609" i="15" a="1"/>
  <c r="J1609" i="15" s="1"/>
  <c r="I1609" i="15"/>
  <c r="J1621" i="15" a="1"/>
  <c r="J1621" i="15" s="1"/>
  <c r="I1621" i="15"/>
  <c r="J1705" i="15" a="1"/>
  <c r="J1705" i="15" s="1"/>
  <c r="I1705" i="15"/>
  <c r="J1717" i="15" a="1"/>
  <c r="J1717" i="15" s="1"/>
  <c r="I1717" i="15"/>
  <c r="J1729" i="15" a="1"/>
  <c r="J1729" i="15" s="1"/>
  <c r="I1729" i="15"/>
  <c r="J949" i="15" a="1"/>
  <c r="J949" i="15" s="1"/>
  <c r="I949" i="15"/>
  <c r="J961" i="15" a="1"/>
  <c r="J961" i="15" s="1"/>
  <c r="I961" i="15"/>
  <c r="J973" i="15" a="1"/>
  <c r="J973" i="15" s="1"/>
  <c r="I973" i="15"/>
  <c r="J985" i="15" a="1"/>
  <c r="J985" i="15" s="1"/>
  <c r="I985" i="15"/>
  <c r="J998" i="15" a="1"/>
  <c r="J998" i="15" s="1"/>
  <c r="I998" i="15"/>
  <c r="J992" i="15" a="1"/>
  <c r="J992" i="15" s="1"/>
  <c r="I992" i="15"/>
  <c r="J249" i="15" a="1"/>
  <c r="J249" i="15" s="1"/>
  <c r="I249" i="15"/>
  <c r="J213" i="15" a="1"/>
  <c r="J213" i="15" s="1"/>
  <c r="I213" i="15"/>
  <c r="J1029" i="15" a="1"/>
  <c r="J1029" i="15" s="1"/>
  <c r="I1029" i="15"/>
  <c r="J1749" i="15" a="1"/>
  <c r="J1749" i="15" s="1"/>
  <c r="I1749" i="15"/>
  <c r="J1053" i="15" a="1"/>
  <c r="J1053" i="15" s="1"/>
  <c r="I1053" i="15"/>
  <c r="J1185" i="15" a="1"/>
  <c r="J1185" i="15" s="1"/>
  <c r="I1185" i="15"/>
  <c r="J1245" i="15" a="1"/>
  <c r="J1245" i="15" s="1"/>
  <c r="I1245" i="15"/>
  <c r="J1389" i="15" a="1"/>
  <c r="J1389" i="15" s="1"/>
  <c r="I1389" i="15"/>
  <c r="J717" i="15" a="1"/>
  <c r="J717" i="15" s="1"/>
  <c r="I717" i="15"/>
  <c r="J765" i="15" a="1"/>
  <c r="J765" i="15" s="1"/>
  <c r="I765" i="15"/>
  <c r="J1461" i="15" a="1"/>
  <c r="J1461" i="15" s="1"/>
  <c r="I1461" i="15"/>
  <c r="J179" i="15" a="1"/>
  <c r="J179" i="15" s="1"/>
  <c r="I179" i="15"/>
  <c r="J96" i="15" a="1"/>
  <c r="J96" i="15" s="1"/>
  <c r="I96" i="15"/>
  <c r="J108" i="15" a="1"/>
  <c r="J108" i="15" s="1"/>
  <c r="I108" i="15"/>
  <c r="J252" i="15" a="1"/>
  <c r="J252" i="15" s="1"/>
  <c r="I252" i="15"/>
  <c r="J180" i="15" a="1"/>
  <c r="J180" i="15" s="1"/>
  <c r="I180" i="15"/>
  <c r="J72" i="15" a="1"/>
  <c r="J72" i="15" s="1"/>
  <c r="I72" i="15"/>
  <c r="J13" i="15" a="1"/>
  <c r="J13" i="15" s="1"/>
  <c r="I13" i="15"/>
  <c r="J37" i="15" a="1"/>
  <c r="J37" i="15" s="1"/>
  <c r="I37" i="15"/>
  <c r="J97" i="15" a="1"/>
  <c r="J97" i="15" s="1"/>
  <c r="I97" i="15"/>
  <c r="J229" i="15" a="1"/>
  <c r="J229" i="15" s="1"/>
  <c r="I229" i="15"/>
  <c r="J253" i="15" a="1"/>
  <c r="J253" i="15" s="1"/>
  <c r="I253" i="15"/>
  <c r="J169" i="15" a="1"/>
  <c r="J169" i="15" s="1"/>
  <c r="I169" i="15"/>
  <c r="J181" i="15" a="1"/>
  <c r="J181" i="15" s="1"/>
  <c r="I181" i="15"/>
  <c r="J49" i="15" a="1"/>
  <c r="J49" i="15" s="1"/>
  <c r="I49" i="15"/>
  <c r="J73" i="15" a="1"/>
  <c r="J73" i="15" s="1"/>
  <c r="I73" i="15"/>
  <c r="J145" i="15" a="1"/>
  <c r="J145" i="15" s="1"/>
  <c r="I145" i="15"/>
  <c r="J2" i="15" a="1"/>
  <c r="J2" i="15" s="1"/>
  <c r="I2" i="15"/>
  <c r="J14" i="15" a="1"/>
  <c r="J14" i="15" s="1"/>
  <c r="I14" i="15"/>
  <c r="J26" i="15" a="1"/>
  <c r="J26" i="15" s="1"/>
  <c r="I26" i="15"/>
  <c r="J74" i="15" a="1"/>
  <c r="J74" i="15" s="1"/>
  <c r="I74" i="15"/>
  <c r="J86" i="15" a="1"/>
  <c r="J86" i="15" s="1"/>
  <c r="I86" i="15"/>
  <c r="J98" i="15" a="1"/>
  <c r="J98" i="15" s="1"/>
  <c r="I98" i="15"/>
  <c r="J218" i="15" a="1"/>
  <c r="J218" i="15" s="1"/>
  <c r="I218" i="15"/>
  <c r="J230" i="15" a="1"/>
  <c r="J230" i="15" s="1"/>
  <c r="I230" i="15"/>
  <c r="J242" i="15" a="1"/>
  <c r="J242" i="15" s="1"/>
  <c r="I242" i="15"/>
  <c r="J146" i="15" a="1"/>
  <c r="J146" i="15" s="1"/>
  <c r="I146" i="15"/>
  <c r="J158" i="15" a="1"/>
  <c r="J158" i="15" s="1"/>
  <c r="I158" i="15"/>
  <c r="J170" i="15" a="1"/>
  <c r="J170" i="15" s="1"/>
  <c r="I170" i="15"/>
  <c r="J38" i="15" a="1"/>
  <c r="J38" i="15" s="1"/>
  <c r="I38" i="15"/>
  <c r="J50" i="15" a="1"/>
  <c r="J50" i="15" s="1"/>
  <c r="I50" i="15"/>
  <c r="J62" i="15" a="1"/>
  <c r="J62" i="15" s="1"/>
  <c r="I62" i="15"/>
  <c r="J110" i="15" a="1"/>
  <c r="J110" i="15" s="1"/>
  <c r="I110" i="15"/>
  <c r="J122" i="15" a="1"/>
  <c r="J122" i="15" s="1"/>
  <c r="I122" i="15"/>
  <c r="J134" i="15" a="1"/>
  <c r="J134" i="15" s="1"/>
  <c r="I134" i="15"/>
  <c r="J182" i="15" a="1"/>
  <c r="J182" i="15" s="1"/>
  <c r="I182" i="15"/>
  <c r="J194" i="15" a="1"/>
  <c r="J194" i="15" s="1"/>
  <c r="I194" i="15"/>
  <c r="J206" i="15" a="1"/>
  <c r="J206" i="15" s="1"/>
  <c r="I206" i="15"/>
  <c r="J722" i="15" a="1"/>
  <c r="J722" i="15" s="1"/>
  <c r="I722" i="15"/>
  <c r="J734" i="15" a="1"/>
  <c r="J734" i="15" s="1"/>
  <c r="I734" i="15"/>
  <c r="J746" i="15" a="1"/>
  <c r="J746" i="15" s="1"/>
  <c r="I746" i="15"/>
  <c r="J506" i="15" a="1"/>
  <c r="J506" i="15" s="1"/>
  <c r="I506" i="15"/>
  <c r="J518" i="15" a="1"/>
  <c r="J518" i="15" s="1"/>
  <c r="I518" i="15"/>
  <c r="J530" i="15" a="1"/>
  <c r="J530" i="15" s="1"/>
  <c r="I530" i="15"/>
  <c r="J470" i="15" a="1"/>
  <c r="J470" i="15" s="1"/>
  <c r="I470" i="15"/>
  <c r="J482" i="15" a="1"/>
  <c r="J482" i="15" s="1"/>
  <c r="I482" i="15"/>
  <c r="J494" i="15" a="1"/>
  <c r="J494" i="15" s="1"/>
  <c r="I494" i="15"/>
  <c r="J1010" i="15" a="1"/>
  <c r="J1010" i="15" s="1"/>
  <c r="I1010" i="15"/>
  <c r="J1022" i="15" a="1"/>
  <c r="J1022" i="15" s="1"/>
  <c r="I1022" i="15"/>
  <c r="J1034" i="15" a="1"/>
  <c r="J1034" i="15" s="1"/>
  <c r="I1034" i="15"/>
  <c r="J254" i="15" a="1"/>
  <c r="J254" i="15" s="1"/>
  <c r="I254" i="15"/>
  <c r="J266" i="15" a="1"/>
  <c r="J266" i="15" s="1"/>
  <c r="I266" i="15"/>
  <c r="J278" i="15" a="1"/>
  <c r="J278" i="15" s="1"/>
  <c r="I278" i="15"/>
  <c r="J290" i="15" a="1"/>
  <c r="J290" i="15" s="1"/>
  <c r="I290" i="15"/>
  <c r="J302" i="15" a="1"/>
  <c r="J302" i="15" s="1"/>
  <c r="I302" i="15"/>
  <c r="J314" i="15" a="1"/>
  <c r="J314" i="15" s="1"/>
  <c r="I314" i="15"/>
  <c r="J1622" i="15" a="1"/>
  <c r="J1622" i="15" s="1"/>
  <c r="I1622" i="15"/>
  <c r="J1634" i="15" a="1"/>
  <c r="J1634" i="15" s="1"/>
  <c r="I1634" i="15"/>
  <c r="J1646" i="15" a="1"/>
  <c r="J1646" i="15" s="1"/>
  <c r="I1646" i="15"/>
  <c r="J1550" i="15" a="1"/>
  <c r="J1550" i="15" s="1"/>
  <c r="I1550" i="15"/>
  <c r="J1562" i="15" a="1"/>
  <c r="J1562" i="15" s="1"/>
  <c r="I1562" i="15"/>
  <c r="J1574" i="15" a="1"/>
  <c r="J1574" i="15" s="1"/>
  <c r="I1574" i="15"/>
  <c r="J1730" i="15" a="1"/>
  <c r="J1730" i="15" s="1"/>
  <c r="I1730" i="15"/>
  <c r="J1742" i="15" a="1"/>
  <c r="J1742" i="15" s="1"/>
  <c r="I1742" i="15"/>
  <c r="J1754" i="15" a="1"/>
  <c r="J1754" i="15" s="1"/>
  <c r="I1754" i="15"/>
  <c r="J1766" i="15" a="1"/>
  <c r="J1766" i="15" s="1"/>
  <c r="I1766" i="15"/>
  <c r="J1778" i="15" a="1"/>
  <c r="J1778" i="15" s="1"/>
  <c r="I1778" i="15"/>
  <c r="J1790" i="15" a="1"/>
  <c r="J1790" i="15" s="1"/>
  <c r="I1790" i="15"/>
  <c r="J1802" i="15" a="1"/>
  <c r="J1802" i="15" s="1"/>
  <c r="I1802" i="15"/>
  <c r="J1814" i="15" a="1"/>
  <c r="J1814" i="15" s="1"/>
  <c r="I1814" i="15"/>
  <c r="J1826" i="15" a="1"/>
  <c r="J1826" i="15" s="1"/>
  <c r="I1826" i="15"/>
  <c r="J326" i="15" a="1"/>
  <c r="J326" i="15" s="1"/>
  <c r="I326" i="15"/>
  <c r="J338" i="15" a="1"/>
  <c r="J338" i="15" s="1"/>
  <c r="I338" i="15"/>
  <c r="J350" i="15" a="1"/>
  <c r="J350" i="15" s="1"/>
  <c r="I350" i="15"/>
  <c r="J1046" i="15" a="1"/>
  <c r="J1046" i="15" s="1"/>
  <c r="I1046" i="15"/>
  <c r="J1058" i="15" a="1"/>
  <c r="J1058" i="15" s="1"/>
  <c r="I1058" i="15"/>
  <c r="J1070" i="15" a="1"/>
  <c r="J1070" i="15" s="1"/>
  <c r="I1070" i="15"/>
  <c r="J1082" i="15" a="1"/>
  <c r="J1082" i="15" s="1"/>
  <c r="I1082" i="15"/>
  <c r="J1094" i="15" a="1"/>
  <c r="J1094" i="15" s="1"/>
  <c r="I1094" i="15"/>
  <c r="J1106" i="15" a="1"/>
  <c r="J1106" i="15" s="1"/>
  <c r="I1106" i="15"/>
  <c r="J1118" i="15" a="1"/>
  <c r="J1118" i="15" s="1"/>
  <c r="I1118" i="15"/>
  <c r="J1130" i="15" a="1"/>
  <c r="J1130" i="15" s="1"/>
  <c r="I1130" i="15"/>
  <c r="J1142" i="15" a="1"/>
  <c r="J1142" i="15" s="1"/>
  <c r="I1142" i="15"/>
  <c r="J1154" i="15" a="1"/>
  <c r="J1154" i="15" s="1"/>
  <c r="I1154" i="15"/>
  <c r="J1166" i="15" a="1"/>
  <c r="J1166" i="15" s="1"/>
  <c r="I1166" i="15"/>
  <c r="J1178" i="15" a="1"/>
  <c r="J1178" i="15" s="1"/>
  <c r="I1178" i="15"/>
  <c r="J1190" i="15" a="1"/>
  <c r="J1190" i="15" s="1"/>
  <c r="I1190" i="15"/>
  <c r="J1202" i="15" a="1"/>
  <c r="J1202" i="15" s="1"/>
  <c r="I1202" i="15"/>
  <c r="J1214" i="15" a="1"/>
  <c r="J1214" i="15" s="1"/>
  <c r="I1214" i="15"/>
  <c r="J1262" i="15" a="1"/>
  <c r="J1262" i="15" s="1"/>
  <c r="I1262" i="15"/>
  <c r="J1274" i="15" a="1"/>
  <c r="J1274" i="15" s="1"/>
  <c r="I1274" i="15"/>
  <c r="J1286" i="15" a="1"/>
  <c r="J1286" i="15" s="1"/>
  <c r="I1286" i="15"/>
  <c r="J1478" i="15" a="1"/>
  <c r="J1478" i="15" s="1"/>
  <c r="I1478" i="15"/>
  <c r="J1490" i="15" a="1"/>
  <c r="J1490" i="15" s="1"/>
  <c r="I1490" i="15"/>
  <c r="J1502" i="15" a="1"/>
  <c r="J1502" i="15" s="1"/>
  <c r="I1502" i="15"/>
  <c r="J1226" i="15" a="1"/>
  <c r="J1226" i="15" s="1"/>
  <c r="I1226" i="15"/>
  <c r="J1238" i="15" a="1"/>
  <c r="J1238" i="15" s="1"/>
  <c r="I1238" i="15"/>
  <c r="J1250" i="15" a="1"/>
  <c r="J1250" i="15" s="1"/>
  <c r="I1250" i="15"/>
  <c r="J1298" i="15" a="1"/>
  <c r="J1298" i="15" s="1"/>
  <c r="I1298" i="15"/>
  <c r="J1310" i="15" a="1"/>
  <c r="J1310" i="15" s="1"/>
  <c r="I1310" i="15"/>
  <c r="J1322" i="15" a="1"/>
  <c r="J1322" i="15" s="1"/>
  <c r="I1322" i="15"/>
  <c r="J1334" i="15" a="1"/>
  <c r="J1334" i="15" s="1"/>
  <c r="I1334" i="15"/>
  <c r="J1346" i="15" a="1"/>
  <c r="J1346" i="15" s="1"/>
  <c r="I1346" i="15"/>
  <c r="J1358" i="15" a="1"/>
  <c r="J1358" i="15" s="1"/>
  <c r="I1358" i="15"/>
  <c r="J1370" i="15" a="1"/>
  <c r="J1370" i="15" s="1"/>
  <c r="I1370" i="15"/>
  <c r="J1382" i="15" a="1"/>
  <c r="J1382" i="15" s="1"/>
  <c r="I1382" i="15"/>
  <c r="J1394" i="15" a="1"/>
  <c r="J1394" i="15" s="1"/>
  <c r="I1394" i="15"/>
  <c r="J1406" i="15" a="1"/>
  <c r="J1406" i="15" s="1"/>
  <c r="I1406" i="15"/>
  <c r="J1418" i="15" a="1"/>
  <c r="J1418" i="15" s="1"/>
  <c r="I1418" i="15"/>
  <c r="J1430" i="15" a="1"/>
  <c r="J1430" i="15" s="1"/>
  <c r="I1430" i="15"/>
  <c r="J1658" i="15" a="1"/>
  <c r="J1658" i="15" s="1"/>
  <c r="I1658" i="15"/>
  <c r="J1670" i="15" a="1"/>
  <c r="J1670" i="15" s="1"/>
  <c r="I1670" i="15"/>
  <c r="J1682" i="15" a="1"/>
  <c r="J1682" i="15" s="1"/>
  <c r="I1682" i="15"/>
  <c r="J686" i="15" a="1"/>
  <c r="J686" i="15" s="1"/>
  <c r="I686" i="15"/>
  <c r="J698" i="15" a="1"/>
  <c r="J698" i="15" s="1"/>
  <c r="I698" i="15"/>
  <c r="J710" i="15" a="1"/>
  <c r="J710" i="15" s="1"/>
  <c r="I710" i="15"/>
  <c r="J542" i="15" a="1"/>
  <c r="J542" i="15" s="1"/>
  <c r="I542" i="15"/>
  <c r="J554" i="15" a="1"/>
  <c r="J554" i="15" s="1"/>
  <c r="I554" i="15"/>
  <c r="J566" i="15" a="1"/>
  <c r="J566" i="15" s="1"/>
  <c r="I566" i="15"/>
  <c r="J578" i="15" a="1"/>
  <c r="J578" i="15" s="1"/>
  <c r="I578" i="15"/>
  <c r="J590" i="15" a="1"/>
  <c r="J590" i="15" s="1"/>
  <c r="I590" i="15"/>
  <c r="J602" i="15" a="1"/>
  <c r="J602" i="15" s="1"/>
  <c r="I602" i="15"/>
  <c r="J614" i="15" a="1"/>
  <c r="J614" i="15" s="1"/>
  <c r="I614" i="15"/>
  <c r="J626" i="15" a="1"/>
  <c r="J626" i="15" s="1"/>
  <c r="I626" i="15"/>
  <c r="J638" i="15" a="1"/>
  <c r="J638" i="15" s="1"/>
  <c r="I638" i="15"/>
  <c r="J650" i="15" a="1"/>
  <c r="J650" i="15" s="1"/>
  <c r="I650" i="15"/>
  <c r="J662" i="15" a="1"/>
  <c r="J662" i="15" s="1"/>
  <c r="I662" i="15"/>
  <c r="J674" i="15" a="1"/>
  <c r="J674" i="15" s="1"/>
  <c r="I674" i="15"/>
  <c r="J758" i="15" a="1"/>
  <c r="J758" i="15" s="1"/>
  <c r="I758" i="15"/>
  <c r="J770" i="15" a="1"/>
  <c r="J770" i="15" s="1"/>
  <c r="I770" i="15"/>
  <c r="J782" i="15" a="1"/>
  <c r="J782" i="15" s="1"/>
  <c r="I782" i="15"/>
  <c r="J794" i="15" a="1"/>
  <c r="J794" i="15" s="1"/>
  <c r="I794" i="15"/>
  <c r="J806" i="15" a="1"/>
  <c r="J806" i="15" s="1"/>
  <c r="I806" i="15"/>
  <c r="J818" i="15" a="1"/>
  <c r="J818" i="15" s="1"/>
  <c r="I818" i="15"/>
  <c r="J362" i="15" a="1"/>
  <c r="J362" i="15" s="1"/>
  <c r="I362" i="15"/>
  <c r="J374" i="15" a="1"/>
  <c r="J374" i="15" s="1"/>
  <c r="I374" i="15"/>
  <c r="J386" i="15" a="1"/>
  <c r="J386" i="15" s="1"/>
  <c r="I386" i="15"/>
  <c r="J410" i="15" a="1"/>
  <c r="J410" i="15" s="1"/>
  <c r="I410" i="15"/>
  <c r="J422" i="15" a="1"/>
  <c r="J422" i="15" s="1"/>
  <c r="I422" i="15"/>
  <c r="J434" i="15" a="1"/>
  <c r="J434" i="15" s="1"/>
  <c r="I434" i="15"/>
  <c r="J446" i="15" a="1"/>
  <c r="J446" i="15" s="1"/>
  <c r="I446" i="15"/>
  <c r="J458" i="15" a="1"/>
  <c r="J458" i="15" s="1"/>
  <c r="I458" i="15"/>
  <c r="J1442" i="15" a="1"/>
  <c r="J1442" i="15" s="1"/>
  <c r="I1442" i="15"/>
  <c r="J1454" i="15" a="1"/>
  <c r="J1454" i="15" s="1"/>
  <c r="I1454" i="15"/>
  <c r="J1466" i="15" a="1"/>
  <c r="J1466" i="15" s="1"/>
  <c r="I1466" i="15"/>
  <c r="J1514" i="15" a="1"/>
  <c r="J1514" i="15" s="1"/>
  <c r="I1514" i="15"/>
  <c r="J1526" i="15" a="1"/>
  <c r="J1526" i="15" s="1"/>
  <c r="I1526" i="15"/>
  <c r="J1538" i="15" a="1"/>
  <c r="J1538" i="15" s="1"/>
  <c r="I1538" i="15"/>
  <c r="J830" i="15" a="1"/>
  <c r="J830" i="15" s="1"/>
  <c r="I830" i="15"/>
  <c r="J842" i="15" a="1"/>
  <c r="J842" i="15" s="1"/>
  <c r="I842" i="15"/>
  <c r="J854" i="15" a="1"/>
  <c r="J854" i="15" s="1"/>
  <c r="I854" i="15"/>
  <c r="J866" i="15" a="1"/>
  <c r="J866" i="15" s="1"/>
  <c r="I866" i="15"/>
  <c r="J878" i="15" a="1"/>
  <c r="J878" i="15" s="1"/>
  <c r="I878" i="15"/>
  <c r="J890" i="15" a="1"/>
  <c r="J890" i="15" s="1"/>
  <c r="I890" i="15"/>
  <c r="J902" i="15" a="1"/>
  <c r="J902" i="15" s="1"/>
  <c r="I902" i="15"/>
  <c r="J914" i="15" a="1"/>
  <c r="J914" i="15" s="1"/>
  <c r="I914" i="15"/>
  <c r="J926" i="15" a="1"/>
  <c r="J926" i="15" s="1"/>
  <c r="I926" i="15"/>
  <c r="J1586" i="15" a="1"/>
  <c r="J1586" i="15" s="1"/>
  <c r="I1586" i="15"/>
  <c r="J1598" i="15" a="1"/>
  <c r="J1598" i="15" s="1"/>
  <c r="I1598" i="15"/>
  <c r="J1610" i="15" a="1"/>
  <c r="J1610" i="15" s="1"/>
  <c r="I1610" i="15"/>
  <c r="J1694" i="15" a="1"/>
  <c r="J1694" i="15" s="1"/>
  <c r="I1694" i="15"/>
  <c r="J1706" i="15" a="1"/>
  <c r="J1706" i="15" s="1"/>
  <c r="I1706" i="15"/>
  <c r="J1718" i="15" a="1"/>
  <c r="J1718" i="15" s="1"/>
  <c r="I1718" i="15"/>
  <c r="J938" i="15" a="1"/>
  <c r="J938" i="15" s="1"/>
  <c r="I938" i="15"/>
  <c r="J950" i="15" a="1"/>
  <c r="J950" i="15" s="1"/>
  <c r="I950" i="15"/>
  <c r="J962" i="15" a="1"/>
  <c r="J962" i="15" s="1"/>
  <c r="I962" i="15"/>
  <c r="J974" i="15" a="1"/>
  <c r="J974" i="15" s="1"/>
  <c r="I974" i="15"/>
  <c r="J986" i="15" a="1"/>
  <c r="J986" i="15" s="1"/>
  <c r="I986" i="15"/>
  <c r="J999" i="15" a="1"/>
  <c r="J999" i="15" s="1"/>
  <c r="I999" i="15"/>
  <c r="J33" i="15" a="1"/>
  <c r="J33" i="15" s="1"/>
  <c r="I33" i="15"/>
  <c r="J69" i="15" a="1"/>
  <c r="J69" i="15" s="1"/>
  <c r="I69" i="15"/>
  <c r="J489" i="15" a="1"/>
  <c r="J489" i="15" s="1"/>
  <c r="I489" i="15"/>
  <c r="J321" i="15" a="1"/>
  <c r="J321" i="15" s="1"/>
  <c r="I321" i="15"/>
  <c r="J1773" i="15" a="1"/>
  <c r="J1773" i="15" s="1"/>
  <c r="I1773" i="15"/>
  <c r="J345" i="15" a="1"/>
  <c r="J345" i="15" s="1"/>
  <c r="I345" i="15"/>
  <c r="J1173" i="15" a="1"/>
  <c r="J1173" i="15" s="1"/>
  <c r="I1173" i="15"/>
  <c r="J1509" i="15" a="1"/>
  <c r="J1509" i="15" s="1"/>
  <c r="I1509" i="15"/>
  <c r="J1377" i="15" a="1"/>
  <c r="J1377" i="15" s="1"/>
  <c r="I1377" i="15"/>
  <c r="J1689" i="15" a="1"/>
  <c r="J1689" i="15" s="1"/>
  <c r="I1689" i="15"/>
  <c r="J609" i="15" a="1"/>
  <c r="J609" i="15" s="1"/>
  <c r="I609" i="15"/>
  <c r="J813" i="15" a="1"/>
  <c r="J813" i="15" s="1"/>
  <c r="I813" i="15"/>
  <c r="J1473" i="15" a="1"/>
  <c r="J1473" i="15" s="1"/>
  <c r="I1473" i="15"/>
  <c r="J239" i="15" a="1"/>
  <c r="J239" i="15" s="1"/>
  <c r="I239" i="15"/>
  <c r="J12" i="15" a="1"/>
  <c r="J12" i="15" s="1"/>
  <c r="I12" i="15"/>
  <c r="J3" i="15" a="1"/>
  <c r="J3" i="15" s="1"/>
  <c r="I3" i="15"/>
  <c r="J27" i="15" a="1"/>
  <c r="J27" i="15" s="1"/>
  <c r="I27" i="15"/>
  <c r="J87" i="15" a="1"/>
  <c r="J87" i="15" s="1"/>
  <c r="I87" i="15"/>
  <c r="J219" i="15" a="1"/>
  <c r="J219" i="15" s="1"/>
  <c r="I219" i="15"/>
  <c r="J231" i="15" a="1"/>
  <c r="J231" i="15" s="1"/>
  <c r="I231" i="15"/>
  <c r="J147" i="15" a="1"/>
  <c r="J147" i="15" s="1"/>
  <c r="I147" i="15"/>
  <c r="J159" i="15" a="1"/>
  <c r="J159" i="15" s="1"/>
  <c r="I159" i="15"/>
  <c r="J171" i="15" a="1"/>
  <c r="J171" i="15" s="1"/>
  <c r="I171" i="15"/>
  <c r="J39" i="15" a="1"/>
  <c r="J39" i="15" s="1"/>
  <c r="I39" i="15"/>
  <c r="J51" i="15" a="1"/>
  <c r="J51" i="15" s="1"/>
  <c r="I51" i="15"/>
  <c r="J63" i="15" a="1"/>
  <c r="J63" i="15" s="1"/>
  <c r="I63" i="15"/>
  <c r="J111" i="15" a="1"/>
  <c r="J111" i="15" s="1"/>
  <c r="I111" i="15"/>
  <c r="J123" i="15" a="1"/>
  <c r="J123" i="15" s="1"/>
  <c r="I123" i="15"/>
  <c r="J135" i="15" a="1"/>
  <c r="J135" i="15" s="1"/>
  <c r="I135" i="15"/>
  <c r="J183" i="15" a="1"/>
  <c r="J183" i="15" s="1"/>
  <c r="I183" i="15"/>
  <c r="J195" i="15" a="1"/>
  <c r="J195" i="15" s="1"/>
  <c r="I195" i="15"/>
  <c r="J207" i="15" a="1"/>
  <c r="J207" i="15" s="1"/>
  <c r="I207" i="15"/>
  <c r="J723" i="15" a="1"/>
  <c r="J723" i="15" s="1"/>
  <c r="I723" i="15"/>
  <c r="J735" i="15" a="1"/>
  <c r="J735" i="15" s="1"/>
  <c r="I735" i="15"/>
  <c r="J747" i="15" a="1"/>
  <c r="J747" i="15" s="1"/>
  <c r="I747" i="15"/>
  <c r="J507" i="15" a="1"/>
  <c r="J507" i="15" s="1"/>
  <c r="I507" i="15"/>
  <c r="J519" i="15" a="1"/>
  <c r="J519" i="15" s="1"/>
  <c r="I519" i="15"/>
  <c r="J531" i="15" a="1"/>
  <c r="J531" i="15" s="1"/>
  <c r="I531" i="15"/>
  <c r="J471" i="15" a="1"/>
  <c r="J471" i="15" s="1"/>
  <c r="I471" i="15"/>
  <c r="J483" i="15" a="1"/>
  <c r="J483" i="15" s="1"/>
  <c r="I483" i="15"/>
  <c r="J495" i="15" a="1"/>
  <c r="J495" i="15" s="1"/>
  <c r="I495" i="15"/>
  <c r="J1011" i="15" a="1"/>
  <c r="J1011" i="15" s="1"/>
  <c r="I1011" i="15"/>
  <c r="J1023" i="15" a="1"/>
  <c r="J1023" i="15" s="1"/>
  <c r="I1023" i="15"/>
  <c r="J1035" i="15" a="1"/>
  <c r="J1035" i="15" s="1"/>
  <c r="I1035" i="15"/>
  <c r="J255" i="15" a="1"/>
  <c r="J255" i="15" s="1"/>
  <c r="I255" i="15"/>
  <c r="J267" i="15" a="1"/>
  <c r="J267" i="15" s="1"/>
  <c r="I267" i="15"/>
  <c r="J279" i="15" a="1"/>
  <c r="J279" i="15" s="1"/>
  <c r="I279" i="15"/>
  <c r="J291" i="15" a="1"/>
  <c r="J291" i="15" s="1"/>
  <c r="I291" i="15"/>
  <c r="J303" i="15" a="1"/>
  <c r="J303" i="15" s="1"/>
  <c r="I303" i="15"/>
  <c r="J315" i="15" a="1"/>
  <c r="J315" i="15" s="1"/>
  <c r="I315" i="15"/>
  <c r="J1623" i="15" a="1"/>
  <c r="J1623" i="15" s="1"/>
  <c r="I1623" i="15"/>
  <c r="J1635" i="15" a="1"/>
  <c r="J1635" i="15" s="1"/>
  <c r="I1635" i="15"/>
  <c r="J1647" i="15" a="1"/>
  <c r="J1647" i="15" s="1"/>
  <c r="I1647" i="15"/>
  <c r="J1551" i="15" a="1"/>
  <c r="J1551" i="15" s="1"/>
  <c r="I1551" i="15"/>
  <c r="J1563" i="15" a="1"/>
  <c r="J1563" i="15" s="1"/>
  <c r="I1563" i="15"/>
  <c r="J1575" i="15" a="1"/>
  <c r="J1575" i="15" s="1"/>
  <c r="I1575" i="15"/>
  <c r="J1731" i="15" a="1"/>
  <c r="J1731" i="15" s="1"/>
  <c r="I1731" i="15"/>
  <c r="J1743" i="15" a="1"/>
  <c r="J1743" i="15" s="1"/>
  <c r="I1743" i="15"/>
  <c r="J1755" i="15" a="1"/>
  <c r="J1755" i="15" s="1"/>
  <c r="I1755" i="15"/>
  <c r="J1767" i="15" a="1"/>
  <c r="J1767" i="15" s="1"/>
  <c r="I1767" i="15"/>
  <c r="J1779" i="15" a="1"/>
  <c r="J1779" i="15" s="1"/>
  <c r="I1779" i="15"/>
  <c r="J1791" i="15" a="1"/>
  <c r="J1791" i="15" s="1"/>
  <c r="I1791" i="15"/>
  <c r="J1803" i="15" a="1"/>
  <c r="J1803" i="15" s="1"/>
  <c r="I1803" i="15"/>
  <c r="J1815" i="15" a="1"/>
  <c r="J1815" i="15" s="1"/>
  <c r="I1815" i="15"/>
  <c r="J1827" i="15" a="1"/>
  <c r="J1827" i="15" s="1"/>
  <c r="I1827" i="15"/>
  <c r="J327" i="15" a="1"/>
  <c r="J327" i="15" s="1"/>
  <c r="I327" i="15"/>
  <c r="J339" i="15" a="1"/>
  <c r="J339" i="15" s="1"/>
  <c r="I339" i="15"/>
  <c r="J351" i="15" a="1"/>
  <c r="J351" i="15" s="1"/>
  <c r="I351" i="15"/>
  <c r="J1047" i="15" a="1"/>
  <c r="J1047" i="15" s="1"/>
  <c r="I1047" i="15"/>
  <c r="J1059" i="15" a="1"/>
  <c r="J1059" i="15" s="1"/>
  <c r="I1059" i="15"/>
  <c r="J1071" i="15" a="1"/>
  <c r="J1071" i="15" s="1"/>
  <c r="I1071" i="15"/>
  <c r="J1083" i="15" a="1"/>
  <c r="J1083" i="15" s="1"/>
  <c r="I1083" i="15"/>
  <c r="J1095" i="15" a="1"/>
  <c r="J1095" i="15" s="1"/>
  <c r="I1095" i="15"/>
  <c r="J1107" i="15" a="1"/>
  <c r="J1107" i="15" s="1"/>
  <c r="I1107" i="15"/>
  <c r="J1119" i="15" a="1"/>
  <c r="J1119" i="15" s="1"/>
  <c r="I1119" i="15"/>
  <c r="J1131" i="15" a="1"/>
  <c r="J1131" i="15" s="1"/>
  <c r="I1131" i="15"/>
  <c r="J1143" i="15" a="1"/>
  <c r="J1143" i="15" s="1"/>
  <c r="I1143" i="15"/>
  <c r="J1155" i="15" a="1"/>
  <c r="J1155" i="15" s="1"/>
  <c r="I1155" i="15"/>
  <c r="J1167" i="15" a="1"/>
  <c r="J1167" i="15" s="1"/>
  <c r="I1167" i="15"/>
  <c r="J1179" i="15" a="1"/>
  <c r="J1179" i="15" s="1"/>
  <c r="I1179" i="15"/>
  <c r="J1191" i="15" a="1"/>
  <c r="J1191" i="15" s="1"/>
  <c r="I1191" i="15"/>
  <c r="J1203" i="15" a="1"/>
  <c r="J1203" i="15" s="1"/>
  <c r="I1203" i="15"/>
  <c r="J1215" i="15" a="1"/>
  <c r="J1215" i="15" s="1"/>
  <c r="I1215" i="15"/>
  <c r="J1263" i="15" a="1"/>
  <c r="J1263" i="15" s="1"/>
  <c r="I1263" i="15"/>
  <c r="J1275" i="15" a="1"/>
  <c r="J1275" i="15" s="1"/>
  <c r="I1275" i="15"/>
  <c r="J1287" i="15" a="1"/>
  <c r="J1287" i="15" s="1"/>
  <c r="I1287" i="15"/>
  <c r="J1479" i="15" a="1"/>
  <c r="J1479" i="15" s="1"/>
  <c r="I1479" i="15"/>
  <c r="J1491" i="15" a="1"/>
  <c r="J1491" i="15" s="1"/>
  <c r="I1491" i="15"/>
  <c r="J1503" i="15" a="1"/>
  <c r="J1503" i="15" s="1"/>
  <c r="I1503" i="15"/>
  <c r="J1227" i="15" a="1"/>
  <c r="J1227" i="15" s="1"/>
  <c r="I1227" i="15"/>
  <c r="J1239" i="15" a="1"/>
  <c r="J1239" i="15" s="1"/>
  <c r="I1239" i="15"/>
  <c r="J1251" i="15" a="1"/>
  <c r="J1251" i="15" s="1"/>
  <c r="I1251" i="15"/>
  <c r="J1299" i="15" a="1"/>
  <c r="J1299" i="15" s="1"/>
  <c r="I1299" i="15"/>
  <c r="J1311" i="15" a="1"/>
  <c r="J1311" i="15" s="1"/>
  <c r="I1311" i="15"/>
  <c r="J1323" i="15" a="1"/>
  <c r="J1323" i="15" s="1"/>
  <c r="I1323" i="15"/>
  <c r="J1335" i="15" a="1"/>
  <c r="J1335" i="15" s="1"/>
  <c r="I1335" i="15"/>
  <c r="J1347" i="15" a="1"/>
  <c r="J1347" i="15" s="1"/>
  <c r="I1347" i="15"/>
  <c r="J1359" i="15" a="1"/>
  <c r="J1359" i="15" s="1"/>
  <c r="I1359" i="15"/>
  <c r="J1371" i="15" a="1"/>
  <c r="J1371" i="15" s="1"/>
  <c r="I1371" i="15"/>
  <c r="J1383" i="15" a="1"/>
  <c r="J1383" i="15" s="1"/>
  <c r="I1383" i="15"/>
  <c r="J1395" i="15" a="1"/>
  <c r="J1395" i="15" s="1"/>
  <c r="I1395" i="15"/>
  <c r="J1407" i="15" a="1"/>
  <c r="J1407" i="15" s="1"/>
  <c r="I1407" i="15"/>
  <c r="J1419" i="15" a="1"/>
  <c r="J1419" i="15" s="1"/>
  <c r="I1419" i="15"/>
  <c r="J1431" i="15" a="1"/>
  <c r="J1431" i="15" s="1"/>
  <c r="I1431" i="15"/>
  <c r="J1659" i="15" a="1"/>
  <c r="J1659" i="15" s="1"/>
  <c r="I1659" i="15"/>
  <c r="J1671" i="15" a="1"/>
  <c r="J1671" i="15" s="1"/>
  <c r="I1671" i="15"/>
  <c r="J1683" i="15" a="1"/>
  <c r="J1683" i="15" s="1"/>
  <c r="I1683" i="15"/>
  <c r="J687" i="15" a="1"/>
  <c r="J687" i="15" s="1"/>
  <c r="I687" i="15"/>
  <c r="J699" i="15" a="1"/>
  <c r="J699" i="15" s="1"/>
  <c r="I699" i="15"/>
  <c r="J711" i="15" a="1"/>
  <c r="J711" i="15" s="1"/>
  <c r="I711" i="15"/>
  <c r="J543" i="15" a="1"/>
  <c r="J543" i="15" s="1"/>
  <c r="I543" i="15"/>
  <c r="J555" i="15" a="1"/>
  <c r="J555" i="15" s="1"/>
  <c r="I555" i="15"/>
  <c r="J567" i="15" a="1"/>
  <c r="J567" i="15" s="1"/>
  <c r="I567" i="15"/>
  <c r="J579" i="15" a="1"/>
  <c r="J579" i="15" s="1"/>
  <c r="I579" i="15"/>
  <c r="J591" i="15" a="1"/>
  <c r="J591" i="15" s="1"/>
  <c r="I591" i="15"/>
  <c r="J603" i="15" a="1"/>
  <c r="J603" i="15" s="1"/>
  <c r="I603" i="15"/>
  <c r="J615" i="15" a="1"/>
  <c r="J615" i="15" s="1"/>
  <c r="I615" i="15"/>
  <c r="J627" i="15" a="1"/>
  <c r="J627" i="15" s="1"/>
  <c r="I627" i="15"/>
  <c r="J639" i="15" a="1"/>
  <c r="J639" i="15" s="1"/>
  <c r="I639" i="15"/>
  <c r="J651" i="15" a="1"/>
  <c r="J651" i="15" s="1"/>
  <c r="I651" i="15"/>
  <c r="J663" i="15" a="1"/>
  <c r="J663" i="15" s="1"/>
  <c r="I663" i="15"/>
  <c r="J675" i="15" a="1"/>
  <c r="J675" i="15" s="1"/>
  <c r="I675" i="15"/>
  <c r="J759" i="15" a="1"/>
  <c r="J759" i="15" s="1"/>
  <c r="I759" i="15"/>
  <c r="J771" i="15" a="1"/>
  <c r="J771" i="15" s="1"/>
  <c r="I771" i="15"/>
  <c r="J783" i="15" a="1"/>
  <c r="J783" i="15" s="1"/>
  <c r="I783" i="15"/>
  <c r="J795" i="15" a="1"/>
  <c r="J795" i="15" s="1"/>
  <c r="I795" i="15"/>
  <c r="J807" i="15" a="1"/>
  <c r="J807" i="15" s="1"/>
  <c r="I807" i="15"/>
  <c r="J819" i="15" a="1"/>
  <c r="J819" i="15" s="1"/>
  <c r="I819" i="15"/>
  <c r="J363" i="15" a="1"/>
  <c r="J363" i="15" s="1"/>
  <c r="I363" i="15"/>
  <c r="J375" i="15" a="1"/>
  <c r="J375" i="15" s="1"/>
  <c r="I375" i="15"/>
  <c r="J387" i="15" a="1"/>
  <c r="J387" i="15" s="1"/>
  <c r="I387" i="15"/>
  <c r="J411" i="15" a="1"/>
  <c r="J411" i="15" s="1"/>
  <c r="I411" i="15"/>
  <c r="J423" i="15" a="1"/>
  <c r="J423" i="15" s="1"/>
  <c r="I423" i="15"/>
  <c r="J435" i="15" a="1"/>
  <c r="J435" i="15" s="1"/>
  <c r="I435" i="15"/>
  <c r="J447" i="15" a="1"/>
  <c r="J447" i="15" s="1"/>
  <c r="I447" i="15"/>
  <c r="J459" i="15" a="1"/>
  <c r="J459" i="15" s="1"/>
  <c r="I459" i="15"/>
  <c r="J1443" i="15" a="1"/>
  <c r="J1443" i="15" s="1"/>
  <c r="I1443" i="15"/>
  <c r="J1455" i="15" a="1"/>
  <c r="J1455" i="15" s="1"/>
  <c r="I1455" i="15"/>
  <c r="J1467" i="15" a="1"/>
  <c r="J1467" i="15" s="1"/>
  <c r="I1467" i="15"/>
  <c r="J1515" i="15" a="1"/>
  <c r="J1515" i="15" s="1"/>
  <c r="I1515" i="15"/>
  <c r="J1527" i="15" a="1"/>
  <c r="J1527" i="15" s="1"/>
  <c r="I1527" i="15"/>
  <c r="J1539" i="15" a="1"/>
  <c r="J1539" i="15" s="1"/>
  <c r="I1539" i="15"/>
  <c r="J831" i="15" a="1"/>
  <c r="J831" i="15" s="1"/>
  <c r="I831" i="15"/>
  <c r="J843" i="15" a="1"/>
  <c r="J843" i="15" s="1"/>
  <c r="I843" i="15"/>
  <c r="J855" i="15" a="1"/>
  <c r="J855" i="15" s="1"/>
  <c r="I855" i="15"/>
  <c r="J867" i="15" a="1"/>
  <c r="J867" i="15" s="1"/>
  <c r="I867" i="15"/>
  <c r="J879" i="15" a="1"/>
  <c r="J879" i="15" s="1"/>
  <c r="I879" i="15"/>
  <c r="J891" i="15" a="1"/>
  <c r="J891" i="15" s="1"/>
  <c r="I891" i="15"/>
  <c r="J903" i="15" a="1"/>
  <c r="J903" i="15" s="1"/>
  <c r="I903" i="15"/>
  <c r="J915" i="15" a="1"/>
  <c r="J915" i="15" s="1"/>
  <c r="I915" i="15"/>
  <c r="J927" i="15" a="1"/>
  <c r="J927" i="15" s="1"/>
  <c r="I927" i="15"/>
  <c r="J1587" i="15" a="1"/>
  <c r="J1587" i="15" s="1"/>
  <c r="I1587" i="15"/>
  <c r="J1599" i="15" a="1"/>
  <c r="J1599" i="15" s="1"/>
  <c r="I1599" i="15"/>
  <c r="J1611" i="15" a="1"/>
  <c r="J1611" i="15" s="1"/>
  <c r="I1611" i="15"/>
  <c r="J1695" i="15" a="1"/>
  <c r="J1695" i="15" s="1"/>
  <c r="I1695" i="15"/>
  <c r="J1707" i="15" a="1"/>
  <c r="J1707" i="15" s="1"/>
  <c r="I1707" i="15"/>
  <c r="J1719" i="15" a="1"/>
  <c r="J1719" i="15" s="1"/>
  <c r="I1719" i="15"/>
  <c r="J939" i="15" a="1"/>
  <c r="J939" i="15" s="1"/>
  <c r="I939" i="15"/>
  <c r="J951" i="15" a="1"/>
  <c r="J951" i="15" s="1"/>
  <c r="I951" i="15"/>
  <c r="J963" i="15" a="1"/>
  <c r="J963" i="15" s="1"/>
  <c r="I963" i="15"/>
  <c r="J975" i="15" a="1"/>
  <c r="J975" i="15" s="1"/>
  <c r="I975" i="15"/>
  <c r="J987" i="15" a="1"/>
  <c r="J987" i="15" s="1"/>
  <c r="I987" i="15"/>
  <c r="J1000" i="15" a="1"/>
  <c r="J1000" i="15" s="1"/>
  <c r="I1000" i="15"/>
  <c r="J225" i="15" a="1"/>
  <c r="J225" i="15" s="1"/>
  <c r="I225" i="15"/>
  <c r="J129" i="15" a="1"/>
  <c r="J129" i="15" s="1"/>
  <c r="I129" i="15"/>
  <c r="J537" i="15" a="1"/>
  <c r="J537" i="15" s="1"/>
  <c r="I537" i="15"/>
  <c r="J273" i="15" a="1"/>
  <c r="J273" i="15" s="1"/>
  <c r="I273" i="15"/>
  <c r="J1641" i="15" a="1"/>
  <c r="J1641" i="15" s="1"/>
  <c r="I1641" i="15"/>
  <c r="J1797" i="15" a="1"/>
  <c r="J1797" i="15" s="1"/>
  <c r="I1797" i="15"/>
  <c r="J1065" i="15" a="1"/>
  <c r="J1065" i="15" s="1"/>
  <c r="I1065" i="15"/>
  <c r="J1161" i="15" a="1"/>
  <c r="J1161" i="15" s="1"/>
  <c r="I1161" i="15"/>
  <c r="J1269" i="15" a="1"/>
  <c r="J1269" i="15" s="1"/>
  <c r="I1269" i="15"/>
  <c r="J1317" i="15" a="1"/>
  <c r="J1317" i="15" s="1"/>
  <c r="I1317" i="15"/>
  <c r="J1677" i="15" a="1"/>
  <c r="J1677" i="15" s="1"/>
  <c r="I1677" i="15"/>
  <c r="J585" i="15" a="1"/>
  <c r="J585" i="15" s="1"/>
  <c r="I585" i="15"/>
  <c r="J657" i="15" a="1"/>
  <c r="J657" i="15" s="1"/>
  <c r="I657" i="15"/>
  <c r="J825" i="15" a="1"/>
  <c r="J825" i="15" s="1"/>
  <c r="I825" i="15"/>
  <c r="J417" i="15" a="1"/>
  <c r="J417" i="15" s="1"/>
  <c r="I417" i="15"/>
  <c r="J453" i="15" a="1"/>
  <c r="J453" i="15" s="1"/>
  <c r="I453" i="15"/>
  <c r="J1533" i="15" a="1"/>
  <c r="J1533" i="15" s="1"/>
  <c r="I1533" i="15"/>
  <c r="J873" i="15" a="1"/>
  <c r="J873" i="15" s="1"/>
  <c r="I873" i="15"/>
  <c r="J897" i="15" a="1"/>
  <c r="J897" i="15" s="1"/>
  <c r="I897" i="15"/>
  <c r="J921" i="15" a="1"/>
  <c r="J921" i="15" s="1"/>
  <c r="I921" i="15"/>
  <c r="J1593" i="15" a="1"/>
  <c r="J1593" i="15" s="1"/>
  <c r="I1593" i="15"/>
  <c r="J1617" i="15" a="1"/>
  <c r="J1617" i="15" s="1"/>
  <c r="I1617" i="15"/>
  <c r="J1713" i="15" a="1"/>
  <c r="J1713" i="15" s="1"/>
  <c r="I1713" i="15"/>
  <c r="J945" i="15" a="1"/>
  <c r="J945" i="15" s="1"/>
  <c r="I945" i="15"/>
  <c r="J23" i="15" a="1"/>
  <c r="J23" i="15" s="1"/>
  <c r="I23" i="15"/>
  <c r="J167" i="15" a="1"/>
  <c r="J167" i="15" s="1"/>
  <c r="I167" i="15"/>
  <c r="J24" i="15" a="1"/>
  <c r="J24" i="15" s="1"/>
  <c r="I24" i="15"/>
  <c r="J15" i="15" a="1"/>
  <c r="J15" i="15" s="1"/>
  <c r="I15" i="15"/>
  <c r="J75" i="15" a="1"/>
  <c r="J75" i="15" s="1"/>
  <c r="I75" i="15"/>
  <c r="J99" i="15" a="1"/>
  <c r="J99" i="15" s="1"/>
  <c r="I99" i="15"/>
  <c r="J243" i="15" a="1"/>
  <c r="J243" i="15" s="1"/>
  <c r="I243" i="15"/>
  <c r="J4" i="15" a="1"/>
  <c r="J4" i="15" s="1"/>
  <c r="I4" i="15"/>
  <c r="J16" i="15" a="1"/>
  <c r="J16" i="15" s="1"/>
  <c r="I16" i="15"/>
  <c r="J28" i="15" a="1"/>
  <c r="J28" i="15" s="1"/>
  <c r="I28" i="15"/>
  <c r="J76" i="15" a="1"/>
  <c r="J76" i="15" s="1"/>
  <c r="I76" i="15"/>
  <c r="J88" i="15" a="1"/>
  <c r="J88" i="15" s="1"/>
  <c r="I88" i="15"/>
  <c r="J100" i="15" a="1"/>
  <c r="J100" i="15" s="1"/>
  <c r="I100" i="15"/>
  <c r="J220" i="15" a="1"/>
  <c r="J220" i="15" s="1"/>
  <c r="I220" i="15"/>
  <c r="J232" i="15" a="1"/>
  <c r="J232" i="15" s="1"/>
  <c r="I232" i="15"/>
  <c r="J244" i="15" a="1"/>
  <c r="J244" i="15" s="1"/>
  <c r="I244" i="15"/>
  <c r="J148" i="15" a="1"/>
  <c r="J148" i="15" s="1"/>
  <c r="I148" i="15"/>
  <c r="J160" i="15" a="1"/>
  <c r="J160" i="15" s="1"/>
  <c r="I160" i="15"/>
  <c r="J172" i="15" a="1"/>
  <c r="J172" i="15" s="1"/>
  <c r="I172" i="15"/>
  <c r="J40" i="15" a="1"/>
  <c r="J40" i="15" s="1"/>
  <c r="I40" i="15"/>
  <c r="J52" i="15" a="1"/>
  <c r="J52" i="15" s="1"/>
  <c r="I52" i="15"/>
  <c r="J64" i="15" a="1"/>
  <c r="J64" i="15" s="1"/>
  <c r="I64" i="15"/>
  <c r="J112" i="15" a="1"/>
  <c r="J112" i="15" s="1"/>
  <c r="I112" i="15"/>
  <c r="J124" i="15" a="1"/>
  <c r="J124" i="15" s="1"/>
  <c r="I124" i="15"/>
  <c r="J136" i="15" a="1"/>
  <c r="J136" i="15" s="1"/>
  <c r="I136" i="15"/>
  <c r="J184" i="15" a="1"/>
  <c r="J184" i="15" s="1"/>
  <c r="I184" i="15"/>
  <c r="J196" i="15" a="1"/>
  <c r="J196" i="15" s="1"/>
  <c r="I196" i="15"/>
  <c r="J208" i="15" a="1"/>
  <c r="J208" i="15" s="1"/>
  <c r="I208" i="15"/>
  <c r="J724" i="15" a="1"/>
  <c r="J724" i="15" s="1"/>
  <c r="I724" i="15"/>
  <c r="J736" i="15" a="1"/>
  <c r="J736" i="15" s="1"/>
  <c r="I736" i="15"/>
  <c r="J748" i="15" a="1"/>
  <c r="J748" i="15" s="1"/>
  <c r="I748" i="15"/>
  <c r="J508" i="15" a="1"/>
  <c r="J508" i="15" s="1"/>
  <c r="I508" i="15"/>
  <c r="J520" i="15" a="1"/>
  <c r="J520" i="15" s="1"/>
  <c r="I520" i="15"/>
  <c r="J532" i="15" a="1"/>
  <c r="J532" i="15" s="1"/>
  <c r="I532" i="15"/>
  <c r="J472" i="15" a="1"/>
  <c r="J472" i="15" s="1"/>
  <c r="I472" i="15"/>
  <c r="J484" i="15" a="1"/>
  <c r="J484" i="15" s="1"/>
  <c r="I484" i="15"/>
  <c r="J496" i="15" a="1"/>
  <c r="J496" i="15" s="1"/>
  <c r="I496" i="15"/>
  <c r="J1012" i="15" a="1"/>
  <c r="J1012" i="15" s="1"/>
  <c r="I1012" i="15"/>
  <c r="J1024" i="15" a="1"/>
  <c r="J1024" i="15" s="1"/>
  <c r="I1024" i="15"/>
  <c r="J1036" i="15" a="1"/>
  <c r="J1036" i="15" s="1"/>
  <c r="I1036" i="15"/>
  <c r="J256" i="15" a="1"/>
  <c r="J256" i="15" s="1"/>
  <c r="I256" i="15"/>
  <c r="J268" i="15" a="1"/>
  <c r="J268" i="15" s="1"/>
  <c r="I268" i="15"/>
  <c r="J280" i="15" a="1"/>
  <c r="J280" i="15" s="1"/>
  <c r="I280" i="15"/>
  <c r="J292" i="15" a="1"/>
  <c r="J292" i="15" s="1"/>
  <c r="I292" i="15"/>
  <c r="J304" i="15" a="1"/>
  <c r="J304" i="15" s="1"/>
  <c r="I304" i="15"/>
  <c r="J316" i="15" a="1"/>
  <c r="J316" i="15" s="1"/>
  <c r="I316" i="15"/>
  <c r="J1624" i="15" a="1"/>
  <c r="J1624" i="15" s="1"/>
  <c r="I1624" i="15"/>
  <c r="J1636" i="15" a="1"/>
  <c r="J1636" i="15" s="1"/>
  <c r="I1636" i="15"/>
  <c r="J1648" i="15" a="1"/>
  <c r="J1648" i="15" s="1"/>
  <c r="I1648" i="15"/>
  <c r="J1552" i="15" a="1"/>
  <c r="J1552" i="15" s="1"/>
  <c r="I1552" i="15"/>
  <c r="J1564" i="15" a="1"/>
  <c r="J1564" i="15" s="1"/>
  <c r="I1564" i="15"/>
  <c r="J1576" i="15" a="1"/>
  <c r="J1576" i="15" s="1"/>
  <c r="I1576" i="15"/>
  <c r="J1732" i="15" a="1"/>
  <c r="J1732" i="15" s="1"/>
  <c r="I1732" i="15"/>
  <c r="J1744" i="15" a="1"/>
  <c r="J1744" i="15" s="1"/>
  <c r="I1744" i="15"/>
  <c r="J1756" i="15" a="1"/>
  <c r="J1756" i="15" s="1"/>
  <c r="I1756" i="15"/>
  <c r="J1768" i="15" a="1"/>
  <c r="J1768" i="15" s="1"/>
  <c r="I1768" i="15"/>
  <c r="J1780" i="15" a="1"/>
  <c r="J1780" i="15" s="1"/>
  <c r="I1780" i="15"/>
  <c r="J1792" i="15" a="1"/>
  <c r="J1792" i="15" s="1"/>
  <c r="I1792" i="15"/>
  <c r="J1804" i="15" a="1"/>
  <c r="J1804" i="15" s="1"/>
  <c r="I1804" i="15"/>
  <c r="J1816" i="15" a="1"/>
  <c r="J1816" i="15" s="1"/>
  <c r="I1816" i="15"/>
  <c r="J1828" i="15" a="1"/>
  <c r="J1828" i="15" s="1"/>
  <c r="I1828" i="15"/>
  <c r="J328" i="15" a="1"/>
  <c r="J328" i="15" s="1"/>
  <c r="I328" i="15"/>
  <c r="J340" i="15" a="1"/>
  <c r="J340" i="15" s="1"/>
  <c r="I340" i="15"/>
  <c r="J352" i="15" a="1"/>
  <c r="J352" i="15" s="1"/>
  <c r="I352" i="15"/>
  <c r="J1048" i="15" a="1"/>
  <c r="J1048" i="15" s="1"/>
  <c r="I1048" i="15"/>
  <c r="J1060" i="15" a="1"/>
  <c r="J1060" i="15" s="1"/>
  <c r="I1060" i="15"/>
  <c r="J1072" i="15" a="1"/>
  <c r="J1072" i="15" s="1"/>
  <c r="I1072" i="15"/>
  <c r="J1084" i="15" a="1"/>
  <c r="J1084" i="15" s="1"/>
  <c r="I1084" i="15"/>
  <c r="J1096" i="15" a="1"/>
  <c r="J1096" i="15" s="1"/>
  <c r="I1096" i="15"/>
  <c r="J1108" i="15" a="1"/>
  <c r="J1108" i="15" s="1"/>
  <c r="I1108" i="15"/>
  <c r="J1120" i="15" a="1"/>
  <c r="J1120" i="15" s="1"/>
  <c r="I1120" i="15"/>
  <c r="J1132" i="15" a="1"/>
  <c r="J1132" i="15" s="1"/>
  <c r="I1132" i="15"/>
  <c r="J1144" i="15" a="1"/>
  <c r="J1144" i="15" s="1"/>
  <c r="I1144" i="15"/>
  <c r="J1156" i="15" a="1"/>
  <c r="J1156" i="15" s="1"/>
  <c r="I1156" i="15"/>
  <c r="J1168" i="15" a="1"/>
  <c r="J1168" i="15" s="1"/>
  <c r="I1168" i="15"/>
  <c r="J1180" i="15" a="1"/>
  <c r="J1180" i="15" s="1"/>
  <c r="I1180" i="15"/>
  <c r="J1192" i="15" a="1"/>
  <c r="J1192" i="15" s="1"/>
  <c r="I1192" i="15"/>
  <c r="J1204" i="15" a="1"/>
  <c r="J1204" i="15" s="1"/>
  <c r="I1204" i="15"/>
  <c r="J1216" i="15" a="1"/>
  <c r="J1216" i="15" s="1"/>
  <c r="I1216" i="15"/>
  <c r="J1264" i="15" a="1"/>
  <c r="J1264" i="15" s="1"/>
  <c r="I1264" i="15"/>
  <c r="J1276" i="15" a="1"/>
  <c r="J1276" i="15" s="1"/>
  <c r="I1276" i="15"/>
  <c r="J1288" i="15" a="1"/>
  <c r="J1288" i="15" s="1"/>
  <c r="I1288" i="15"/>
  <c r="J1480" i="15" a="1"/>
  <c r="J1480" i="15" s="1"/>
  <c r="I1480" i="15"/>
  <c r="J1492" i="15" a="1"/>
  <c r="J1492" i="15" s="1"/>
  <c r="I1492" i="15"/>
  <c r="J1504" i="15" a="1"/>
  <c r="J1504" i="15" s="1"/>
  <c r="I1504" i="15"/>
  <c r="J1228" i="15" a="1"/>
  <c r="J1228" i="15" s="1"/>
  <c r="I1228" i="15"/>
  <c r="J1240" i="15" a="1"/>
  <c r="J1240" i="15" s="1"/>
  <c r="I1240" i="15"/>
  <c r="J1252" i="15" a="1"/>
  <c r="J1252" i="15" s="1"/>
  <c r="I1252" i="15"/>
  <c r="J1300" i="15" a="1"/>
  <c r="J1300" i="15" s="1"/>
  <c r="I1300" i="15"/>
  <c r="J1312" i="15" a="1"/>
  <c r="J1312" i="15" s="1"/>
  <c r="I1312" i="15"/>
  <c r="J1324" i="15" a="1"/>
  <c r="J1324" i="15" s="1"/>
  <c r="I1324" i="15"/>
  <c r="J1336" i="15" a="1"/>
  <c r="J1336" i="15" s="1"/>
  <c r="I1336" i="15"/>
  <c r="J1348" i="15" a="1"/>
  <c r="J1348" i="15" s="1"/>
  <c r="I1348" i="15"/>
  <c r="J1360" i="15" a="1"/>
  <c r="J1360" i="15" s="1"/>
  <c r="I1360" i="15"/>
  <c r="J1372" i="15" a="1"/>
  <c r="J1372" i="15" s="1"/>
  <c r="I1372" i="15"/>
  <c r="J1384" i="15" a="1"/>
  <c r="J1384" i="15" s="1"/>
  <c r="I1384" i="15"/>
  <c r="J1396" i="15" a="1"/>
  <c r="J1396" i="15" s="1"/>
  <c r="I1396" i="15"/>
  <c r="J1408" i="15" a="1"/>
  <c r="J1408" i="15" s="1"/>
  <c r="I1408" i="15"/>
  <c r="J1420" i="15" a="1"/>
  <c r="J1420" i="15" s="1"/>
  <c r="I1420" i="15"/>
  <c r="J1432" i="15" a="1"/>
  <c r="J1432" i="15" s="1"/>
  <c r="I1432" i="15"/>
  <c r="J1660" i="15" a="1"/>
  <c r="J1660" i="15" s="1"/>
  <c r="I1660" i="15"/>
  <c r="J1672" i="15" a="1"/>
  <c r="J1672" i="15" s="1"/>
  <c r="I1672" i="15"/>
  <c r="J1684" i="15" a="1"/>
  <c r="J1684" i="15" s="1"/>
  <c r="I1684" i="15"/>
  <c r="J688" i="15" a="1"/>
  <c r="J688" i="15" s="1"/>
  <c r="I688" i="15"/>
  <c r="J700" i="15" a="1"/>
  <c r="J700" i="15" s="1"/>
  <c r="I700" i="15"/>
  <c r="J712" i="15" a="1"/>
  <c r="J712" i="15" s="1"/>
  <c r="I712" i="15"/>
  <c r="J544" i="15" a="1"/>
  <c r="J544" i="15" s="1"/>
  <c r="I544" i="15"/>
  <c r="J556" i="15" a="1"/>
  <c r="J556" i="15" s="1"/>
  <c r="I556" i="15"/>
  <c r="J568" i="15" a="1"/>
  <c r="J568" i="15" s="1"/>
  <c r="I568" i="15"/>
  <c r="J580" i="15" a="1"/>
  <c r="J580" i="15" s="1"/>
  <c r="I580" i="15"/>
  <c r="J592" i="15" a="1"/>
  <c r="J592" i="15" s="1"/>
  <c r="I592" i="15"/>
  <c r="J604" i="15" a="1"/>
  <c r="J604" i="15" s="1"/>
  <c r="I604" i="15"/>
  <c r="J616" i="15" a="1"/>
  <c r="J616" i="15" s="1"/>
  <c r="I616" i="15"/>
  <c r="J628" i="15" a="1"/>
  <c r="J628" i="15" s="1"/>
  <c r="I628" i="15"/>
  <c r="J640" i="15" a="1"/>
  <c r="J640" i="15" s="1"/>
  <c r="I640" i="15"/>
  <c r="J652" i="15" a="1"/>
  <c r="J652" i="15" s="1"/>
  <c r="I652" i="15"/>
  <c r="J664" i="15" a="1"/>
  <c r="J664" i="15" s="1"/>
  <c r="I664" i="15"/>
  <c r="J676" i="15" a="1"/>
  <c r="J676" i="15" s="1"/>
  <c r="I676" i="15"/>
  <c r="J760" i="15" a="1"/>
  <c r="J760" i="15" s="1"/>
  <c r="I760" i="15"/>
  <c r="J772" i="15" a="1"/>
  <c r="J772" i="15" s="1"/>
  <c r="I772" i="15"/>
  <c r="J784" i="15" a="1"/>
  <c r="J784" i="15" s="1"/>
  <c r="I784" i="15"/>
  <c r="J796" i="15" a="1"/>
  <c r="J796" i="15" s="1"/>
  <c r="I796" i="15"/>
  <c r="J808" i="15" a="1"/>
  <c r="J808" i="15" s="1"/>
  <c r="I808" i="15"/>
  <c r="J820" i="15" a="1"/>
  <c r="J820" i="15" s="1"/>
  <c r="I820" i="15"/>
  <c r="J364" i="15" a="1"/>
  <c r="J364" i="15" s="1"/>
  <c r="I364" i="15"/>
  <c r="J376" i="15" a="1"/>
  <c r="J376" i="15" s="1"/>
  <c r="I376" i="15"/>
  <c r="J388" i="15" a="1"/>
  <c r="J388" i="15" s="1"/>
  <c r="I388" i="15"/>
  <c r="J412" i="15" a="1"/>
  <c r="J412" i="15" s="1"/>
  <c r="I412" i="15"/>
  <c r="J424" i="15" a="1"/>
  <c r="J424" i="15" s="1"/>
  <c r="I424" i="15"/>
  <c r="J436" i="15" a="1"/>
  <c r="J436" i="15" s="1"/>
  <c r="I436" i="15"/>
  <c r="J448" i="15" a="1"/>
  <c r="J448" i="15" s="1"/>
  <c r="I448" i="15"/>
  <c r="J460" i="15" a="1"/>
  <c r="J460" i="15" s="1"/>
  <c r="I460" i="15"/>
  <c r="J1444" i="15" a="1"/>
  <c r="J1444" i="15" s="1"/>
  <c r="I1444" i="15"/>
  <c r="J1456" i="15" a="1"/>
  <c r="J1456" i="15" s="1"/>
  <c r="I1456" i="15"/>
  <c r="J1468" i="15" a="1"/>
  <c r="J1468" i="15" s="1"/>
  <c r="I1468" i="15"/>
  <c r="J1516" i="15" a="1"/>
  <c r="J1516" i="15" s="1"/>
  <c r="I1516" i="15"/>
  <c r="J1528" i="15" a="1"/>
  <c r="J1528" i="15" s="1"/>
  <c r="I1528" i="15"/>
  <c r="J1540" i="15" a="1"/>
  <c r="J1540" i="15" s="1"/>
  <c r="I1540" i="15"/>
  <c r="J832" i="15" a="1"/>
  <c r="J832" i="15" s="1"/>
  <c r="I832" i="15"/>
  <c r="J844" i="15" a="1"/>
  <c r="J844" i="15" s="1"/>
  <c r="I844" i="15"/>
  <c r="J856" i="15" a="1"/>
  <c r="J856" i="15" s="1"/>
  <c r="I856" i="15"/>
  <c r="J868" i="15" a="1"/>
  <c r="J868" i="15" s="1"/>
  <c r="I868" i="15"/>
  <c r="J880" i="15" a="1"/>
  <c r="J880" i="15" s="1"/>
  <c r="I880" i="15"/>
  <c r="J892" i="15" a="1"/>
  <c r="J892" i="15" s="1"/>
  <c r="I892" i="15"/>
  <c r="J904" i="15" a="1"/>
  <c r="J904" i="15" s="1"/>
  <c r="I904" i="15"/>
  <c r="J916" i="15" a="1"/>
  <c r="J916" i="15" s="1"/>
  <c r="I916" i="15"/>
  <c r="J928" i="15" a="1"/>
  <c r="J928" i="15" s="1"/>
  <c r="I928" i="15"/>
  <c r="J1588" i="15" a="1"/>
  <c r="J1588" i="15" s="1"/>
  <c r="I1588" i="15"/>
  <c r="J1600" i="15" a="1"/>
  <c r="J1600" i="15" s="1"/>
  <c r="I1600" i="15"/>
  <c r="J1612" i="15" a="1"/>
  <c r="J1612" i="15" s="1"/>
  <c r="I1612" i="15"/>
  <c r="J1696" i="15" a="1"/>
  <c r="J1696" i="15" s="1"/>
  <c r="I1696" i="15"/>
  <c r="J1708" i="15" a="1"/>
  <c r="J1708" i="15" s="1"/>
  <c r="I1708" i="15"/>
  <c r="J1720" i="15" a="1"/>
  <c r="J1720" i="15" s="1"/>
  <c r="I1720" i="15"/>
  <c r="J940" i="15" a="1"/>
  <c r="J940" i="15" s="1"/>
  <c r="I940" i="15"/>
  <c r="J952" i="15" a="1"/>
  <c r="J952" i="15" s="1"/>
  <c r="I952" i="15"/>
  <c r="J964" i="15" a="1"/>
  <c r="J964" i="15" s="1"/>
  <c r="I964" i="15"/>
  <c r="J976" i="15" a="1"/>
  <c r="J976" i="15" s="1"/>
  <c r="I976" i="15"/>
  <c r="J988" i="15" a="1"/>
  <c r="J988" i="15" s="1"/>
  <c r="I988" i="15"/>
  <c r="J1001" i="15" a="1"/>
  <c r="J1001" i="15" s="1"/>
  <c r="I1001" i="15"/>
  <c r="J237" i="15" a="1"/>
  <c r="J237" i="15" s="1"/>
  <c r="I237" i="15"/>
  <c r="J741" i="15" a="1"/>
  <c r="J741" i="15" s="1"/>
  <c r="I741" i="15"/>
  <c r="J297" i="15" a="1"/>
  <c r="J297" i="15" s="1"/>
  <c r="I297" i="15"/>
  <c r="J1785" i="15" a="1"/>
  <c r="J1785" i="15" s="1"/>
  <c r="I1785" i="15"/>
  <c r="J1125" i="15" a="1"/>
  <c r="J1125" i="15" s="1"/>
  <c r="I1125" i="15"/>
  <c r="J1233" i="15" a="1"/>
  <c r="J1233" i="15" s="1"/>
  <c r="I1233" i="15"/>
  <c r="J1437" i="15" a="1"/>
  <c r="J1437" i="15" s="1"/>
  <c r="I1437" i="15"/>
  <c r="J645" i="15" a="1"/>
  <c r="J645" i="15" s="1"/>
  <c r="I645" i="15"/>
  <c r="J405" i="15" a="1"/>
  <c r="J405" i="15" s="1"/>
  <c r="I405" i="15"/>
  <c r="J849" i="15" a="1"/>
  <c r="J849" i="15" s="1"/>
  <c r="I849" i="15"/>
  <c r="J35" i="15" a="1"/>
  <c r="J35" i="15" s="1"/>
  <c r="I35" i="15"/>
  <c r="J77" i="15" a="1"/>
  <c r="J77" i="15" s="1"/>
  <c r="I77" i="15"/>
  <c r="J233" i="15" a="1"/>
  <c r="J233" i="15" s="1"/>
  <c r="I233" i="15"/>
  <c r="J173" i="15" a="1"/>
  <c r="J173" i="15" s="1"/>
  <c r="I173" i="15"/>
  <c r="J41" i="15" a="1"/>
  <c r="J41" i="15" s="1"/>
  <c r="I41" i="15"/>
  <c r="J53" i="15" a="1"/>
  <c r="J53" i="15" s="1"/>
  <c r="I53" i="15"/>
  <c r="J65" i="15" a="1"/>
  <c r="J65" i="15" s="1"/>
  <c r="I65" i="15"/>
  <c r="J113" i="15" a="1"/>
  <c r="J113" i="15" s="1"/>
  <c r="I113" i="15"/>
  <c r="J125" i="15" a="1"/>
  <c r="J125" i="15" s="1"/>
  <c r="I125" i="15"/>
  <c r="J137" i="15" a="1"/>
  <c r="J137" i="15" s="1"/>
  <c r="I137" i="15"/>
  <c r="J185" i="15" a="1"/>
  <c r="J185" i="15" s="1"/>
  <c r="I185" i="15"/>
  <c r="J197" i="15" a="1"/>
  <c r="J197" i="15" s="1"/>
  <c r="I197" i="15"/>
  <c r="J209" i="15" a="1"/>
  <c r="J209" i="15" s="1"/>
  <c r="I209" i="15"/>
  <c r="J725" i="15" a="1"/>
  <c r="J725" i="15" s="1"/>
  <c r="I725" i="15"/>
  <c r="J737" i="15" a="1"/>
  <c r="J737" i="15" s="1"/>
  <c r="I737" i="15"/>
  <c r="J749" i="15" a="1"/>
  <c r="J749" i="15" s="1"/>
  <c r="I749" i="15"/>
  <c r="J509" i="15" a="1"/>
  <c r="J509" i="15" s="1"/>
  <c r="I509" i="15"/>
  <c r="J521" i="15" a="1"/>
  <c r="J521" i="15" s="1"/>
  <c r="I521" i="15"/>
  <c r="J533" i="15" a="1"/>
  <c r="J533" i="15" s="1"/>
  <c r="I533" i="15"/>
  <c r="J473" i="15" a="1"/>
  <c r="J473" i="15" s="1"/>
  <c r="I473" i="15"/>
  <c r="J485" i="15" a="1"/>
  <c r="J485" i="15" s="1"/>
  <c r="I485" i="15"/>
  <c r="J497" i="15" a="1"/>
  <c r="J497" i="15" s="1"/>
  <c r="I497" i="15"/>
  <c r="J1013" i="15" a="1"/>
  <c r="J1013" i="15" s="1"/>
  <c r="I1013" i="15"/>
  <c r="J1025" i="15" a="1"/>
  <c r="J1025" i="15" s="1"/>
  <c r="I1025" i="15"/>
  <c r="J1037" i="15" a="1"/>
  <c r="J1037" i="15" s="1"/>
  <c r="I1037" i="15"/>
  <c r="J257" i="15" a="1"/>
  <c r="J257" i="15" s="1"/>
  <c r="I257" i="15"/>
  <c r="J269" i="15" a="1"/>
  <c r="J269" i="15" s="1"/>
  <c r="I269" i="15"/>
  <c r="J281" i="15" a="1"/>
  <c r="J281" i="15" s="1"/>
  <c r="I281" i="15"/>
  <c r="J293" i="15" a="1"/>
  <c r="J293" i="15" s="1"/>
  <c r="I293" i="15"/>
  <c r="J305" i="15" a="1"/>
  <c r="J305" i="15" s="1"/>
  <c r="I305" i="15"/>
  <c r="J317" i="15" a="1"/>
  <c r="J317" i="15" s="1"/>
  <c r="I317" i="15"/>
  <c r="J1625" i="15" a="1"/>
  <c r="J1625" i="15" s="1"/>
  <c r="I1625" i="15"/>
  <c r="J1637" i="15" a="1"/>
  <c r="J1637" i="15" s="1"/>
  <c r="I1637" i="15"/>
  <c r="J1649" i="15" a="1"/>
  <c r="J1649" i="15" s="1"/>
  <c r="I1649" i="15"/>
  <c r="J1553" i="15" a="1"/>
  <c r="J1553" i="15" s="1"/>
  <c r="I1553" i="15"/>
  <c r="J1565" i="15" a="1"/>
  <c r="J1565" i="15" s="1"/>
  <c r="I1565" i="15"/>
  <c r="J1577" i="15" a="1"/>
  <c r="J1577" i="15" s="1"/>
  <c r="I1577" i="15"/>
  <c r="J1733" i="15" a="1"/>
  <c r="J1733" i="15" s="1"/>
  <c r="I1733" i="15"/>
  <c r="J1745" i="15" a="1"/>
  <c r="J1745" i="15" s="1"/>
  <c r="I1745" i="15"/>
  <c r="J1757" i="15" a="1"/>
  <c r="J1757" i="15" s="1"/>
  <c r="I1757" i="15"/>
  <c r="J1769" i="15" a="1"/>
  <c r="J1769" i="15" s="1"/>
  <c r="I1769" i="15"/>
  <c r="J1781" i="15" a="1"/>
  <c r="J1781" i="15" s="1"/>
  <c r="I1781" i="15"/>
  <c r="J1793" i="15" a="1"/>
  <c r="J1793" i="15" s="1"/>
  <c r="I1793" i="15"/>
  <c r="J1805" i="15" a="1"/>
  <c r="J1805" i="15" s="1"/>
  <c r="I1805" i="15"/>
  <c r="J1817" i="15" a="1"/>
  <c r="J1817" i="15" s="1"/>
  <c r="I1817" i="15"/>
  <c r="J1829" i="15" a="1"/>
  <c r="J1829" i="15" s="1"/>
  <c r="I1829" i="15"/>
  <c r="J329" i="15" a="1"/>
  <c r="J329" i="15" s="1"/>
  <c r="I329" i="15"/>
  <c r="J341" i="15" a="1"/>
  <c r="J341" i="15" s="1"/>
  <c r="I341" i="15"/>
  <c r="J353" i="15" a="1"/>
  <c r="J353" i="15" s="1"/>
  <c r="I353" i="15"/>
  <c r="J1049" i="15" a="1"/>
  <c r="J1049" i="15" s="1"/>
  <c r="I1049" i="15"/>
  <c r="J1061" i="15" a="1"/>
  <c r="J1061" i="15" s="1"/>
  <c r="I1061" i="15"/>
  <c r="J1073" i="15" a="1"/>
  <c r="J1073" i="15" s="1"/>
  <c r="I1073" i="15"/>
  <c r="J1085" i="15" a="1"/>
  <c r="J1085" i="15" s="1"/>
  <c r="I1085" i="15"/>
  <c r="J1097" i="15" a="1"/>
  <c r="J1097" i="15" s="1"/>
  <c r="I1097" i="15"/>
  <c r="J1109" i="15" a="1"/>
  <c r="J1109" i="15" s="1"/>
  <c r="I1109" i="15"/>
  <c r="J1121" i="15" a="1"/>
  <c r="J1121" i="15" s="1"/>
  <c r="I1121" i="15"/>
  <c r="J1133" i="15" a="1"/>
  <c r="J1133" i="15" s="1"/>
  <c r="I1133" i="15"/>
  <c r="J1145" i="15" a="1"/>
  <c r="J1145" i="15" s="1"/>
  <c r="I1145" i="15"/>
  <c r="J1157" i="15" a="1"/>
  <c r="J1157" i="15" s="1"/>
  <c r="I1157" i="15"/>
  <c r="J1169" i="15" a="1"/>
  <c r="J1169" i="15" s="1"/>
  <c r="I1169" i="15"/>
  <c r="J1181" i="15" a="1"/>
  <c r="J1181" i="15" s="1"/>
  <c r="I1181" i="15"/>
  <c r="J1193" i="15" a="1"/>
  <c r="J1193" i="15" s="1"/>
  <c r="I1193" i="15"/>
  <c r="J1205" i="15" a="1"/>
  <c r="J1205" i="15" s="1"/>
  <c r="I1205" i="15"/>
  <c r="J1217" i="15" a="1"/>
  <c r="J1217" i="15" s="1"/>
  <c r="I1217" i="15"/>
  <c r="J1265" i="15" a="1"/>
  <c r="J1265" i="15" s="1"/>
  <c r="I1265" i="15"/>
  <c r="J1277" i="15" a="1"/>
  <c r="J1277" i="15" s="1"/>
  <c r="I1277" i="15"/>
  <c r="J1289" i="15" a="1"/>
  <c r="J1289" i="15" s="1"/>
  <c r="I1289" i="15"/>
  <c r="J1481" i="15" a="1"/>
  <c r="J1481" i="15" s="1"/>
  <c r="I1481" i="15"/>
  <c r="J1493" i="15" a="1"/>
  <c r="J1493" i="15" s="1"/>
  <c r="I1493" i="15"/>
  <c r="J1505" i="15" a="1"/>
  <c r="J1505" i="15" s="1"/>
  <c r="I1505" i="15"/>
  <c r="J1229" i="15" a="1"/>
  <c r="J1229" i="15" s="1"/>
  <c r="I1229" i="15"/>
  <c r="J1241" i="15" a="1"/>
  <c r="J1241" i="15" s="1"/>
  <c r="I1241" i="15"/>
  <c r="J1253" i="15" a="1"/>
  <c r="J1253" i="15" s="1"/>
  <c r="I1253" i="15"/>
  <c r="J1301" i="15" a="1"/>
  <c r="J1301" i="15" s="1"/>
  <c r="I1301" i="15"/>
  <c r="J1313" i="15" a="1"/>
  <c r="J1313" i="15" s="1"/>
  <c r="I1313" i="15"/>
  <c r="J1325" i="15" a="1"/>
  <c r="J1325" i="15" s="1"/>
  <c r="I1325" i="15"/>
  <c r="J1337" i="15" a="1"/>
  <c r="J1337" i="15" s="1"/>
  <c r="I1337" i="15"/>
  <c r="J1349" i="15" a="1"/>
  <c r="J1349" i="15" s="1"/>
  <c r="I1349" i="15"/>
  <c r="J1361" i="15" a="1"/>
  <c r="J1361" i="15" s="1"/>
  <c r="I1361" i="15"/>
  <c r="J1373" i="15" a="1"/>
  <c r="J1373" i="15" s="1"/>
  <c r="I1373" i="15"/>
  <c r="J1385" i="15" a="1"/>
  <c r="J1385" i="15" s="1"/>
  <c r="I1385" i="15"/>
  <c r="J1397" i="15" a="1"/>
  <c r="J1397" i="15" s="1"/>
  <c r="I1397" i="15"/>
  <c r="J1409" i="15" a="1"/>
  <c r="J1409" i="15" s="1"/>
  <c r="I1409" i="15"/>
  <c r="J1421" i="15" a="1"/>
  <c r="J1421" i="15" s="1"/>
  <c r="I1421" i="15"/>
  <c r="J1433" i="15" a="1"/>
  <c r="J1433" i="15" s="1"/>
  <c r="I1433" i="15"/>
  <c r="J1661" i="15" a="1"/>
  <c r="J1661" i="15" s="1"/>
  <c r="I1661" i="15"/>
  <c r="J1673" i="15" a="1"/>
  <c r="J1673" i="15" s="1"/>
  <c r="I1673" i="15"/>
  <c r="J1685" i="15" a="1"/>
  <c r="J1685" i="15" s="1"/>
  <c r="I1685" i="15"/>
  <c r="J689" i="15" a="1"/>
  <c r="J689" i="15" s="1"/>
  <c r="I689" i="15"/>
  <c r="J701" i="15" a="1"/>
  <c r="J701" i="15" s="1"/>
  <c r="I701" i="15"/>
  <c r="J713" i="15" a="1"/>
  <c r="J713" i="15" s="1"/>
  <c r="I713" i="15"/>
  <c r="J545" i="15" a="1"/>
  <c r="J545" i="15" s="1"/>
  <c r="I545" i="15"/>
  <c r="J557" i="15" a="1"/>
  <c r="J557" i="15" s="1"/>
  <c r="I557" i="15"/>
  <c r="J569" i="15" a="1"/>
  <c r="J569" i="15" s="1"/>
  <c r="I569" i="15"/>
  <c r="J581" i="15" a="1"/>
  <c r="J581" i="15" s="1"/>
  <c r="I581" i="15"/>
  <c r="J593" i="15" a="1"/>
  <c r="J593" i="15" s="1"/>
  <c r="I593" i="15"/>
  <c r="J605" i="15" a="1"/>
  <c r="J605" i="15" s="1"/>
  <c r="I605" i="15"/>
  <c r="J617" i="15" a="1"/>
  <c r="J617" i="15" s="1"/>
  <c r="I617" i="15"/>
  <c r="J629" i="15" a="1"/>
  <c r="J629" i="15" s="1"/>
  <c r="I629" i="15"/>
  <c r="J641" i="15" a="1"/>
  <c r="J641" i="15" s="1"/>
  <c r="I641" i="15"/>
  <c r="J653" i="15" a="1"/>
  <c r="J653" i="15" s="1"/>
  <c r="I653" i="15"/>
  <c r="J665" i="15" a="1"/>
  <c r="J665" i="15" s="1"/>
  <c r="I665" i="15"/>
  <c r="J677" i="15" a="1"/>
  <c r="J677" i="15" s="1"/>
  <c r="I677" i="15"/>
  <c r="J761" i="15" a="1"/>
  <c r="J761" i="15" s="1"/>
  <c r="I761" i="15"/>
  <c r="J773" i="15" a="1"/>
  <c r="J773" i="15" s="1"/>
  <c r="I773" i="15"/>
  <c r="J785" i="15" a="1"/>
  <c r="J785" i="15" s="1"/>
  <c r="I785" i="15"/>
  <c r="J797" i="15" a="1"/>
  <c r="J797" i="15" s="1"/>
  <c r="I797" i="15"/>
  <c r="J809" i="15" a="1"/>
  <c r="J809" i="15" s="1"/>
  <c r="I809" i="15"/>
  <c r="J821" i="15" a="1"/>
  <c r="J821" i="15" s="1"/>
  <c r="I821" i="15"/>
  <c r="J365" i="15" a="1"/>
  <c r="J365" i="15" s="1"/>
  <c r="I365" i="15"/>
  <c r="J377" i="15" a="1"/>
  <c r="J377" i="15" s="1"/>
  <c r="I377" i="15"/>
  <c r="J389" i="15" a="1"/>
  <c r="J389" i="15" s="1"/>
  <c r="I389" i="15"/>
  <c r="J401" i="15" a="1"/>
  <c r="J401" i="15" s="1"/>
  <c r="I401" i="15"/>
  <c r="J413" i="15" a="1"/>
  <c r="J413" i="15" s="1"/>
  <c r="I413" i="15"/>
  <c r="J425" i="15" a="1"/>
  <c r="J425" i="15" s="1"/>
  <c r="I425" i="15"/>
  <c r="J437" i="15" a="1"/>
  <c r="J437" i="15" s="1"/>
  <c r="I437" i="15"/>
  <c r="J449" i="15" a="1"/>
  <c r="J449" i="15" s="1"/>
  <c r="I449" i="15"/>
  <c r="J461" i="15" a="1"/>
  <c r="J461" i="15" s="1"/>
  <c r="I461" i="15"/>
  <c r="J1445" i="15" a="1"/>
  <c r="J1445" i="15" s="1"/>
  <c r="I1445" i="15"/>
  <c r="J1457" i="15" a="1"/>
  <c r="J1457" i="15" s="1"/>
  <c r="I1457" i="15"/>
  <c r="J1469" i="15" a="1"/>
  <c r="J1469" i="15" s="1"/>
  <c r="I1469" i="15"/>
  <c r="J1517" i="15" a="1"/>
  <c r="J1517" i="15" s="1"/>
  <c r="I1517" i="15"/>
  <c r="J1529" i="15" a="1"/>
  <c r="J1529" i="15" s="1"/>
  <c r="I1529" i="15"/>
  <c r="J1541" i="15" a="1"/>
  <c r="J1541" i="15" s="1"/>
  <c r="I1541" i="15"/>
  <c r="J833" i="15" a="1"/>
  <c r="J833" i="15" s="1"/>
  <c r="I833" i="15"/>
  <c r="J845" i="15" a="1"/>
  <c r="J845" i="15" s="1"/>
  <c r="I845" i="15"/>
  <c r="J857" i="15" a="1"/>
  <c r="J857" i="15" s="1"/>
  <c r="I857" i="15"/>
  <c r="J869" i="15" a="1"/>
  <c r="J869" i="15" s="1"/>
  <c r="I869" i="15"/>
  <c r="J881" i="15" a="1"/>
  <c r="J881" i="15" s="1"/>
  <c r="I881" i="15"/>
  <c r="J893" i="15" a="1"/>
  <c r="J893" i="15" s="1"/>
  <c r="I893" i="15"/>
  <c r="J905" i="15" a="1"/>
  <c r="J905" i="15" s="1"/>
  <c r="I905" i="15"/>
  <c r="J917" i="15" a="1"/>
  <c r="J917" i="15" s="1"/>
  <c r="I917" i="15"/>
  <c r="J929" i="15" a="1"/>
  <c r="J929" i="15" s="1"/>
  <c r="I929" i="15"/>
  <c r="J1589" i="15" a="1"/>
  <c r="J1589" i="15" s="1"/>
  <c r="I1589" i="15"/>
  <c r="J1601" i="15" a="1"/>
  <c r="J1601" i="15" s="1"/>
  <c r="I1601" i="15"/>
  <c r="J1613" i="15" a="1"/>
  <c r="J1613" i="15" s="1"/>
  <c r="I1613" i="15"/>
  <c r="J1697" i="15" a="1"/>
  <c r="J1697" i="15" s="1"/>
  <c r="I1697" i="15"/>
  <c r="J1709" i="15" a="1"/>
  <c r="J1709" i="15" s="1"/>
  <c r="I1709" i="15"/>
  <c r="J1721" i="15" a="1"/>
  <c r="J1721" i="15" s="1"/>
  <c r="I1721" i="15"/>
  <c r="J941" i="15" a="1"/>
  <c r="J941" i="15" s="1"/>
  <c r="I941" i="15"/>
  <c r="J953" i="15" a="1"/>
  <c r="J953" i="15" s="1"/>
  <c r="I953" i="15"/>
  <c r="J965" i="15" a="1"/>
  <c r="J965" i="15" s="1"/>
  <c r="I965" i="15"/>
  <c r="J977" i="15" a="1"/>
  <c r="J977" i="15" s="1"/>
  <c r="I977" i="15"/>
  <c r="J989" i="15" a="1"/>
  <c r="J989" i="15" s="1"/>
  <c r="I989" i="15"/>
  <c r="J1002" i="15" a="1"/>
  <c r="J1002" i="15" s="1"/>
  <c r="I1002" i="15"/>
  <c r="J21" i="15" a="1"/>
  <c r="J21" i="15" s="1"/>
  <c r="I21" i="15"/>
  <c r="J177" i="15" a="1"/>
  <c r="J177" i="15" s="1"/>
  <c r="I177" i="15"/>
  <c r="J201" i="15" a="1"/>
  <c r="J201" i="15" s="1"/>
  <c r="I201" i="15"/>
  <c r="J1017" i="15" a="1"/>
  <c r="J1017" i="15" s="1"/>
  <c r="I1017" i="15"/>
  <c r="J1653" i="15" a="1"/>
  <c r="J1653" i="15" s="1"/>
  <c r="I1653" i="15"/>
  <c r="J1809" i="15" a="1"/>
  <c r="J1809" i="15" s="1"/>
  <c r="I1809" i="15"/>
  <c r="J1101" i="15" a="1"/>
  <c r="J1101" i="15" s="1"/>
  <c r="I1101" i="15"/>
  <c r="J1221" i="15" a="1"/>
  <c r="J1221" i="15" s="1"/>
  <c r="I1221" i="15"/>
  <c r="J1305" i="15" a="1"/>
  <c r="J1305" i="15" s="1"/>
  <c r="I1305" i="15"/>
  <c r="J1401" i="15" a="1"/>
  <c r="J1401" i="15" s="1"/>
  <c r="I1401" i="15"/>
  <c r="J549" i="15" a="1"/>
  <c r="J549" i="15" s="1"/>
  <c r="I549" i="15"/>
  <c r="J777" i="15" a="1"/>
  <c r="J777" i="15" s="1"/>
  <c r="I777" i="15"/>
  <c r="J1449" i="15" a="1"/>
  <c r="J1449" i="15" s="1"/>
  <c r="I1449" i="15"/>
  <c r="J95" i="15" a="1"/>
  <c r="J95" i="15" s="1"/>
  <c r="I95" i="15"/>
  <c r="J29" i="15" a="1"/>
  <c r="J29" i="15" s="1"/>
  <c r="I29" i="15"/>
  <c r="J101" i="15" a="1"/>
  <c r="J101" i="15" s="1"/>
  <c r="I101" i="15"/>
  <c r="J149" i="15" a="1"/>
  <c r="J149" i="15" s="1"/>
  <c r="I149" i="15"/>
  <c r="J30" i="15" a="1"/>
  <c r="J30" i="15" s="1"/>
  <c r="I30" i="15"/>
  <c r="J102" i="15" a="1"/>
  <c r="J102" i="15" s="1"/>
  <c r="I102" i="15"/>
  <c r="J246" i="15" a="1"/>
  <c r="J246" i="15" s="1"/>
  <c r="I246" i="15"/>
  <c r="J162" i="15" a="1"/>
  <c r="J162" i="15" s="1"/>
  <c r="I162" i="15"/>
  <c r="J174" i="15" a="1"/>
  <c r="J174" i="15" s="1"/>
  <c r="I174" i="15"/>
  <c r="J42" i="15" a="1"/>
  <c r="J42" i="15" s="1"/>
  <c r="I42" i="15"/>
  <c r="J54" i="15" a="1"/>
  <c r="J54" i="15" s="1"/>
  <c r="I54" i="15"/>
  <c r="J66" i="15" a="1"/>
  <c r="J66" i="15" s="1"/>
  <c r="I66" i="15"/>
  <c r="J114" i="15" a="1"/>
  <c r="J114" i="15" s="1"/>
  <c r="I114" i="15"/>
  <c r="J126" i="15" a="1"/>
  <c r="J126" i="15" s="1"/>
  <c r="I126" i="15"/>
  <c r="J138" i="15" a="1"/>
  <c r="J138" i="15" s="1"/>
  <c r="I138" i="15"/>
  <c r="J186" i="15" a="1"/>
  <c r="J186" i="15" s="1"/>
  <c r="I186" i="15"/>
  <c r="J198" i="15" a="1"/>
  <c r="J198" i="15" s="1"/>
  <c r="I198" i="15"/>
  <c r="J210" i="15" a="1"/>
  <c r="J210" i="15" s="1"/>
  <c r="I210" i="15"/>
  <c r="J726" i="15" a="1"/>
  <c r="J726" i="15" s="1"/>
  <c r="I726" i="15"/>
  <c r="J738" i="15" a="1"/>
  <c r="J738" i="15" s="1"/>
  <c r="I738" i="15"/>
  <c r="J750" i="15" a="1"/>
  <c r="J750" i="15" s="1"/>
  <c r="I750" i="15"/>
  <c r="J510" i="15" a="1"/>
  <c r="J510" i="15" s="1"/>
  <c r="I510" i="15"/>
  <c r="J522" i="15" a="1"/>
  <c r="J522" i="15" s="1"/>
  <c r="I522" i="15"/>
  <c r="J534" i="15" a="1"/>
  <c r="J534" i="15" s="1"/>
  <c r="I534" i="15"/>
  <c r="J474" i="15" a="1"/>
  <c r="J474" i="15" s="1"/>
  <c r="I474" i="15"/>
  <c r="J486" i="15" a="1"/>
  <c r="J486" i="15" s="1"/>
  <c r="I486" i="15"/>
  <c r="J498" i="15" a="1"/>
  <c r="J498" i="15" s="1"/>
  <c r="I498" i="15"/>
  <c r="J1014" i="15" a="1"/>
  <c r="J1014" i="15" s="1"/>
  <c r="I1014" i="15"/>
  <c r="J1026" i="15" a="1"/>
  <c r="J1026" i="15" s="1"/>
  <c r="I1026" i="15"/>
  <c r="J1038" i="15" a="1"/>
  <c r="J1038" i="15" s="1"/>
  <c r="I1038" i="15"/>
  <c r="J258" i="15" a="1"/>
  <c r="J258" i="15" s="1"/>
  <c r="I258" i="15"/>
  <c r="J270" i="15" a="1"/>
  <c r="J270" i="15" s="1"/>
  <c r="I270" i="15"/>
  <c r="J282" i="15" a="1"/>
  <c r="J282" i="15" s="1"/>
  <c r="I282" i="15"/>
  <c r="J294" i="15" a="1"/>
  <c r="J294" i="15" s="1"/>
  <c r="I294" i="15"/>
  <c r="J306" i="15" a="1"/>
  <c r="J306" i="15" s="1"/>
  <c r="I306" i="15"/>
  <c r="J318" i="15" a="1"/>
  <c r="J318" i="15" s="1"/>
  <c r="I318" i="15"/>
  <c r="J1626" i="15" a="1"/>
  <c r="J1626" i="15" s="1"/>
  <c r="I1626" i="15"/>
  <c r="J1638" i="15" a="1"/>
  <c r="J1638" i="15" s="1"/>
  <c r="I1638" i="15"/>
  <c r="J1650" i="15" a="1"/>
  <c r="J1650" i="15" s="1"/>
  <c r="I1650" i="15"/>
  <c r="J1554" i="15" a="1"/>
  <c r="J1554" i="15" s="1"/>
  <c r="I1554" i="15"/>
  <c r="J1566" i="15" a="1"/>
  <c r="J1566" i="15" s="1"/>
  <c r="I1566" i="15"/>
  <c r="J1578" i="15" a="1"/>
  <c r="J1578" i="15" s="1"/>
  <c r="I1578" i="15"/>
  <c r="J1734" i="15" a="1"/>
  <c r="J1734" i="15" s="1"/>
  <c r="I1734" i="15"/>
  <c r="J1746" i="15" a="1"/>
  <c r="J1746" i="15" s="1"/>
  <c r="I1746" i="15"/>
  <c r="J1758" i="15" a="1"/>
  <c r="J1758" i="15" s="1"/>
  <c r="I1758" i="15"/>
  <c r="J1770" i="15" a="1"/>
  <c r="J1770" i="15" s="1"/>
  <c r="I1770" i="15"/>
  <c r="J1782" i="15" a="1"/>
  <c r="J1782" i="15" s="1"/>
  <c r="I1782" i="15"/>
  <c r="J1794" i="15" a="1"/>
  <c r="J1794" i="15" s="1"/>
  <c r="I1794" i="15"/>
  <c r="J1806" i="15" a="1"/>
  <c r="J1806" i="15" s="1"/>
  <c r="I1806" i="15"/>
  <c r="J1818" i="15" a="1"/>
  <c r="J1818" i="15" s="1"/>
  <c r="I1818" i="15"/>
  <c r="J1830" i="15" a="1"/>
  <c r="J1830" i="15" s="1"/>
  <c r="I1830" i="15"/>
  <c r="J330" i="15" a="1"/>
  <c r="J330" i="15" s="1"/>
  <c r="I330" i="15"/>
  <c r="J342" i="15" a="1"/>
  <c r="J342" i="15" s="1"/>
  <c r="I342" i="15"/>
  <c r="J354" i="15" a="1"/>
  <c r="J354" i="15" s="1"/>
  <c r="I354" i="15"/>
  <c r="J1050" i="15" a="1"/>
  <c r="J1050" i="15" s="1"/>
  <c r="I1050" i="15"/>
  <c r="J1062" i="15" a="1"/>
  <c r="J1062" i="15" s="1"/>
  <c r="I1062" i="15"/>
  <c r="J1074" i="15" a="1"/>
  <c r="J1074" i="15" s="1"/>
  <c r="I1074" i="15"/>
  <c r="J1086" i="15" a="1"/>
  <c r="J1086" i="15" s="1"/>
  <c r="I1086" i="15"/>
  <c r="J1098" i="15" a="1"/>
  <c r="J1098" i="15" s="1"/>
  <c r="I1098" i="15"/>
  <c r="J1110" i="15" a="1"/>
  <c r="J1110" i="15" s="1"/>
  <c r="I1110" i="15"/>
  <c r="J1122" i="15" a="1"/>
  <c r="J1122" i="15" s="1"/>
  <c r="I1122" i="15"/>
  <c r="J1134" i="15" a="1"/>
  <c r="J1134" i="15" s="1"/>
  <c r="I1134" i="15"/>
  <c r="J1146" i="15" a="1"/>
  <c r="J1146" i="15" s="1"/>
  <c r="I1146" i="15"/>
  <c r="J1158" i="15" a="1"/>
  <c r="J1158" i="15" s="1"/>
  <c r="I1158" i="15"/>
  <c r="J1170" i="15" a="1"/>
  <c r="J1170" i="15" s="1"/>
  <c r="I1170" i="15"/>
  <c r="J1182" i="15" a="1"/>
  <c r="J1182" i="15" s="1"/>
  <c r="I1182" i="15"/>
  <c r="J1194" i="15" a="1"/>
  <c r="J1194" i="15" s="1"/>
  <c r="I1194" i="15"/>
  <c r="J1206" i="15" a="1"/>
  <c r="J1206" i="15" s="1"/>
  <c r="I1206" i="15"/>
  <c r="J1218" i="15" a="1"/>
  <c r="J1218" i="15" s="1"/>
  <c r="I1218" i="15"/>
  <c r="J1266" i="15" a="1"/>
  <c r="J1266" i="15" s="1"/>
  <c r="I1266" i="15"/>
  <c r="J1278" i="15" a="1"/>
  <c r="J1278" i="15" s="1"/>
  <c r="I1278" i="15"/>
  <c r="J1290" i="15" a="1"/>
  <c r="J1290" i="15" s="1"/>
  <c r="I1290" i="15"/>
  <c r="J1482" i="15" a="1"/>
  <c r="J1482" i="15" s="1"/>
  <c r="I1482" i="15"/>
  <c r="J1494" i="15" a="1"/>
  <c r="J1494" i="15" s="1"/>
  <c r="I1494" i="15"/>
  <c r="J1506" i="15" a="1"/>
  <c r="J1506" i="15" s="1"/>
  <c r="I1506" i="15"/>
  <c r="J1230" i="15" a="1"/>
  <c r="J1230" i="15" s="1"/>
  <c r="I1230" i="15"/>
  <c r="J1242" i="15" a="1"/>
  <c r="J1242" i="15" s="1"/>
  <c r="I1242" i="15"/>
  <c r="J1254" i="15" a="1"/>
  <c r="J1254" i="15" s="1"/>
  <c r="I1254" i="15"/>
  <c r="J1302" i="15" a="1"/>
  <c r="J1302" i="15" s="1"/>
  <c r="I1302" i="15"/>
  <c r="J1314" i="15" a="1"/>
  <c r="J1314" i="15" s="1"/>
  <c r="I1314" i="15"/>
  <c r="J1326" i="15" a="1"/>
  <c r="J1326" i="15" s="1"/>
  <c r="I1326" i="15"/>
  <c r="J1338" i="15" a="1"/>
  <c r="J1338" i="15" s="1"/>
  <c r="I1338" i="15"/>
  <c r="J1350" i="15" a="1"/>
  <c r="J1350" i="15" s="1"/>
  <c r="I1350" i="15"/>
  <c r="J1362" i="15" a="1"/>
  <c r="J1362" i="15" s="1"/>
  <c r="I1362" i="15"/>
  <c r="J1374" i="15" a="1"/>
  <c r="J1374" i="15" s="1"/>
  <c r="I1374" i="15"/>
  <c r="J1386" i="15" a="1"/>
  <c r="J1386" i="15" s="1"/>
  <c r="I1386" i="15"/>
  <c r="J1398" i="15" a="1"/>
  <c r="J1398" i="15" s="1"/>
  <c r="I1398" i="15"/>
  <c r="J1410" i="15" a="1"/>
  <c r="J1410" i="15" s="1"/>
  <c r="I1410" i="15"/>
  <c r="J1422" i="15" a="1"/>
  <c r="J1422" i="15" s="1"/>
  <c r="I1422" i="15"/>
  <c r="J1434" i="15" a="1"/>
  <c r="J1434" i="15" s="1"/>
  <c r="I1434" i="15"/>
  <c r="J1662" i="15" a="1"/>
  <c r="J1662" i="15" s="1"/>
  <c r="I1662" i="15"/>
  <c r="J1674" i="15" a="1"/>
  <c r="J1674" i="15" s="1"/>
  <c r="I1674" i="15"/>
  <c r="J1686" i="15" a="1"/>
  <c r="J1686" i="15" s="1"/>
  <c r="I1686" i="15"/>
  <c r="J690" i="15" a="1"/>
  <c r="J690" i="15" s="1"/>
  <c r="I690" i="15"/>
  <c r="J702" i="15" a="1"/>
  <c r="J702" i="15" s="1"/>
  <c r="I702" i="15"/>
  <c r="J714" i="15" a="1"/>
  <c r="J714" i="15" s="1"/>
  <c r="I714" i="15"/>
  <c r="J546" i="15" a="1"/>
  <c r="J546" i="15" s="1"/>
  <c r="I546" i="15"/>
  <c r="J558" i="15" a="1"/>
  <c r="J558" i="15" s="1"/>
  <c r="I558" i="15"/>
  <c r="J570" i="15" a="1"/>
  <c r="J570" i="15" s="1"/>
  <c r="I570" i="15"/>
  <c r="J582" i="15" a="1"/>
  <c r="J582" i="15" s="1"/>
  <c r="I582" i="15"/>
  <c r="J594" i="15" a="1"/>
  <c r="J594" i="15" s="1"/>
  <c r="I594" i="15"/>
  <c r="J606" i="15" a="1"/>
  <c r="J606" i="15" s="1"/>
  <c r="I606" i="15"/>
  <c r="J618" i="15" a="1"/>
  <c r="J618" i="15" s="1"/>
  <c r="I618" i="15"/>
  <c r="J630" i="15" a="1"/>
  <c r="J630" i="15" s="1"/>
  <c r="I630" i="15"/>
  <c r="J642" i="15" a="1"/>
  <c r="J642" i="15" s="1"/>
  <c r="I642" i="15"/>
  <c r="J654" i="15" a="1"/>
  <c r="J654" i="15" s="1"/>
  <c r="I654" i="15"/>
  <c r="J666" i="15" a="1"/>
  <c r="J666" i="15" s="1"/>
  <c r="I666" i="15"/>
  <c r="J678" i="15" a="1"/>
  <c r="J678" i="15" s="1"/>
  <c r="I678" i="15"/>
  <c r="J762" i="15" a="1"/>
  <c r="J762" i="15" s="1"/>
  <c r="I762" i="15"/>
  <c r="J774" i="15" a="1"/>
  <c r="J774" i="15" s="1"/>
  <c r="I774" i="15"/>
  <c r="J786" i="15" a="1"/>
  <c r="J786" i="15" s="1"/>
  <c r="I786" i="15"/>
  <c r="J798" i="15" a="1"/>
  <c r="J798" i="15" s="1"/>
  <c r="I798" i="15"/>
  <c r="J810" i="15" a="1"/>
  <c r="J810" i="15" s="1"/>
  <c r="I810" i="15"/>
  <c r="J822" i="15" a="1"/>
  <c r="J822" i="15" s="1"/>
  <c r="I822" i="15"/>
  <c r="J366" i="15" a="1"/>
  <c r="J366" i="15" s="1"/>
  <c r="I366" i="15"/>
  <c r="J378" i="15" a="1"/>
  <c r="J378" i="15" s="1"/>
  <c r="I378" i="15"/>
  <c r="J390" i="15" a="1"/>
  <c r="J390" i="15" s="1"/>
  <c r="I390" i="15"/>
  <c r="J402" i="15" a="1"/>
  <c r="J402" i="15" s="1"/>
  <c r="I402" i="15"/>
  <c r="J414" i="15" a="1"/>
  <c r="J414" i="15" s="1"/>
  <c r="I414" i="15"/>
  <c r="J426" i="15" a="1"/>
  <c r="J426" i="15" s="1"/>
  <c r="I426" i="15"/>
  <c r="J438" i="15" a="1"/>
  <c r="J438" i="15" s="1"/>
  <c r="I438" i="15"/>
  <c r="J450" i="15" a="1"/>
  <c r="J450" i="15" s="1"/>
  <c r="I450" i="15"/>
  <c r="J462" i="15" a="1"/>
  <c r="J462" i="15" s="1"/>
  <c r="I462" i="15"/>
  <c r="J1446" i="15" a="1"/>
  <c r="J1446" i="15" s="1"/>
  <c r="I1446" i="15"/>
  <c r="J1458" i="15" a="1"/>
  <c r="J1458" i="15" s="1"/>
  <c r="I1458" i="15"/>
  <c r="J1470" i="15" a="1"/>
  <c r="J1470" i="15" s="1"/>
  <c r="I1470" i="15"/>
  <c r="J1518" i="15" a="1"/>
  <c r="J1518" i="15" s="1"/>
  <c r="I1518" i="15"/>
  <c r="J1530" i="15" a="1"/>
  <c r="J1530" i="15" s="1"/>
  <c r="I1530" i="15"/>
  <c r="J1542" i="15" a="1"/>
  <c r="J1542" i="15" s="1"/>
  <c r="I1542" i="15"/>
  <c r="J834" i="15" a="1"/>
  <c r="J834" i="15" s="1"/>
  <c r="I834" i="15"/>
  <c r="J846" i="15" a="1"/>
  <c r="J846" i="15" s="1"/>
  <c r="I846" i="15"/>
  <c r="J858" i="15" a="1"/>
  <c r="J858" i="15" s="1"/>
  <c r="I858" i="15"/>
  <c r="J870" i="15" a="1"/>
  <c r="J870" i="15" s="1"/>
  <c r="I870" i="15"/>
  <c r="J882" i="15" a="1"/>
  <c r="J882" i="15" s="1"/>
  <c r="I882" i="15"/>
  <c r="J894" i="15" a="1"/>
  <c r="J894" i="15" s="1"/>
  <c r="I894" i="15"/>
  <c r="J906" i="15" a="1"/>
  <c r="J906" i="15" s="1"/>
  <c r="I906" i="15"/>
  <c r="J918" i="15" a="1"/>
  <c r="J918" i="15" s="1"/>
  <c r="I918" i="15"/>
  <c r="J930" i="15" a="1"/>
  <c r="J930" i="15" s="1"/>
  <c r="I930" i="15"/>
  <c r="J1590" i="15" a="1"/>
  <c r="J1590" i="15" s="1"/>
  <c r="I1590" i="15"/>
  <c r="J1602" i="15" a="1"/>
  <c r="J1602" i="15" s="1"/>
  <c r="I1602" i="15"/>
  <c r="J1614" i="15" a="1"/>
  <c r="J1614" i="15" s="1"/>
  <c r="I1614" i="15"/>
  <c r="J1698" i="15" a="1"/>
  <c r="J1698" i="15" s="1"/>
  <c r="I1698" i="15"/>
  <c r="J1710" i="15" a="1"/>
  <c r="J1710" i="15" s="1"/>
  <c r="I1710" i="15"/>
  <c r="J1722" i="15" a="1"/>
  <c r="J1722" i="15" s="1"/>
  <c r="I1722" i="15"/>
  <c r="J942" i="15" a="1"/>
  <c r="J942" i="15" s="1"/>
  <c r="I942" i="15"/>
  <c r="J954" i="15" a="1"/>
  <c r="J954" i="15" s="1"/>
  <c r="I954" i="15"/>
  <c r="J966" i="15" a="1"/>
  <c r="J966" i="15" s="1"/>
  <c r="I966" i="15"/>
  <c r="J978" i="15" a="1"/>
  <c r="J978" i="15" s="1"/>
  <c r="I978" i="15"/>
  <c r="J990" i="15" a="1"/>
  <c r="J990" i="15" s="1"/>
  <c r="I990" i="15"/>
  <c r="J1003" i="15" a="1"/>
  <c r="J1003" i="15" s="1"/>
  <c r="I1003" i="15"/>
  <c r="J165" i="15" a="1"/>
  <c r="J165" i="15" s="1"/>
  <c r="I165" i="15"/>
  <c r="J525" i="15" a="1"/>
  <c r="J525" i="15" s="1"/>
  <c r="I525" i="15"/>
  <c r="J1557" i="15" a="1"/>
  <c r="J1557" i="15" s="1"/>
  <c r="I1557" i="15"/>
  <c r="J1113" i="15" a="1"/>
  <c r="J1113" i="15" s="1"/>
  <c r="I1113" i="15"/>
  <c r="J1257" i="15" a="1"/>
  <c r="J1257" i="15" s="1"/>
  <c r="I1257" i="15"/>
  <c r="J705" i="15" a="1"/>
  <c r="J705" i="15" s="1"/>
  <c r="I705" i="15"/>
  <c r="J789" i="15" a="1"/>
  <c r="J789" i="15" s="1"/>
  <c r="I789" i="15"/>
  <c r="J1545" i="15" a="1"/>
  <c r="J1545" i="15" s="1"/>
  <c r="I1545" i="15"/>
  <c r="J83" i="15" a="1"/>
  <c r="J83" i="15" s="1"/>
  <c r="I83" i="15"/>
  <c r="J5" i="15" a="1"/>
  <c r="J5" i="15" s="1"/>
  <c r="I5" i="15"/>
  <c r="J89" i="15" a="1"/>
  <c r="J89" i="15" s="1"/>
  <c r="I89" i="15"/>
  <c r="J245" i="15" a="1"/>
  <c r="J245" i="15" s="1"/>
  <c r="I245" i="15"/>
  <c r="J6" i="15" a="1"/>
  <c r="J6" i="15" s="1"/>
  <c r="I6" i="15"/>
  <c r="J90" i="15" a="1"/>
  <c r="J90" i="15" s="1"/>
  <c r="I90" i="15"/>
  <c r="J234" i="15" a="1"/>
  <c r="J234" i="15" s="1"/>
  <c r="I234" i="15"/>
  <c r="J19" i="15" a="1"/>
  <c r="J19" i="15" s="1"/>
  <c r="I19" i="15"/>
  <c r="J79" i="15" a="1"/>
  <c r="J79" i="15" s="1"/>
  <c r="I79" i="15"/>
  <c r="J103" i="15" a="1"/>
  <c r="J103" i="15" s="1"/>
  <c r="I103" i="15"/>
  <c r="J235" i="15" a="1"/>
  <c r="J235" i="15" s="1"/>
  <c r="I235" i="15"/>
  <c r="J151" i="15" a="1"/>
  <c r="J151" i="15" s="1"/>
  <c r="I151" i="15"/>
  <c r="J163" i="15" a="1"/>
  <c r="J163" i="15" s="1"/>
  <c r="I163" i="15"/>
  <c r="J43" i="15" a="1"/>
  <c r="J43" i="15" s="1"/>
  <c r="I43" i="15"/>
  <c r="J115" i="15" a="1"/>
  <c r="J115" i="15" s="1"/>
  <c r="I115" i="15"/>
  <c r="J139" i="15" a="1"/>
  <c r="J139" i="15" s="1"/>
  <c r="I139" i="15"/>
  <c r="J187" i="15" a="1"/>
  <c r="J187" i="15" s="1"/>
  <c r="I187" i="15"/>
  <c r="J211" i="15" a="1"/>
  <c r="J211" i="15" s="1"/>
  <c r="I211" i="15"/>
  <c r="J727" i="15" a="1"/>
  <c r="J727" i="15" s="1"/>
  <c r="I727" i="15"/>
  <c r="J739" i="15" a="1"/>
  <c r="J739" i="15" s="1"/>
  <c r="I739" i="15"/>
  <c r="J751" i="15" a="1"/>
  <c r="J751" i="15" s="1"/>
  <c r="I751" i="15"/>
  <c r="J511" i="15" a="1"/>
  <c r="J511" i="15" s="1"/>
  <c r="I511" i="15"/>
  <c r="J523" i="15" a="1"/>
  <c r="J523" i="15" s="1"/>
  <c r="I523" i="15"/>
  <c r="J535" i="15" a="1"/>
  <c r="J535" i="15" s="1"/>
  <c r="I535" i="15"/>
  <c r="J475" i="15" a="1"/>
  <c r="J475" i="15" s="1"/>
  <c r="I475" i="15"/>
  <c r="J487" i="15" a="1"/>
  <c r="J487" i="15" s="1"/>
  <c r="I487" i="15"/>
  <c r="J499" i="15" a="1"/>
  <c r="J499" i="15" s="1"/>
  <c r="I499" i="15"/>
  <c r="J1015" i="15" a="1"/>
  <c r="J1015" i="15" s="1"/>
  <c r="I1015" i="15"/>
  <c r="J1027" i="15" a="1"/>
  <c r="J1027" i="15" s="1"/>
  <c r="I1027" i="15"/>
  <c r="J1039" i="15" a="1"/>
  <c r="J1039" i="15" s="1"/>
  <c r="I1039" i="15"/>
  <c r="J259" i="15" a="1"/>
  <c r="J259" i="15" s="1"/>
  <c r="I259" i="15"/>
  <c r="J271" i="15" a="1"/>
  <c r="J271" i="15" s="1"/>
  <c r="I271" i="15"/>
  <c r="J283" i="15" a="1"/>
  <c r="J283" i="15" s="1"/>
  <c r="I283" i="15"/>
  <c r="J295" i="15" a="1"/>
  <c r="J295" i="15" s="1"/>
  <c r="I295" i="15"/>
  <c r="J307" i="15" a="1"/>
  <c r="J307" i="15" s="1"/>
  <c r="I307" i="15"/>
  <c r="J319" i="15" a="1"/>
  <c r="J319" i="15" s="1"/>
  <c r="I319" i="15"/>
  <c r="J1627" i="15" a="1"/>
  <c r="J1627" i="15" s="1"/>
  <c r="I1627" i="15"/>
  <c r="J1639" i="15" a="1"/>
  <c r="J1639" i="15" s="1"/>
  <c r="I1639" i="15"/>
  <c r="J1651" i="15" a="1"/>
  <c r="J1651" i="15" s="1"/>
  <c r="I1651" i="15"/>
  <c r="J1555" i="15" a="1"/>
  <c r="J1555" i="15" s="1"/>
  <c r="I1555" i="15"/>
  <c r="J1567" i="15" a="1"/>
  <c r="J1567" i="15" s="1"/>
  <c r="I1567" i="15"/>
  <c r="J1579" i="15" a="1"/>
  <c r="J1579" i="15" s="1"/>
  <c r="I1579" i="15"/>
  <c r="J1735" i="15" a="1"/>
  <c r="J1735" i="15" s="1"/>
  <c r="I1735" i="15"/>
  <c r="J1747" i="15" a="1"/>
  <c r="J1747" i="15" s="1"/>
  <c r="I1747" i="15"/>
  <c r="J1759" i="15" a="1"/>
  <c r="J1759" i="15" s="1"/>
  <c r="I1759" i="15"/>
  <c r="J1771" i="15" a="1"/>
  <c r="J1771" i="15" s="1"/>
  <c r="I1771" i="15"/>
  <c r="J1783" i="15" a="1"/>
  <c r="J1783" i="15" s="1"/>
  <c r="I1783" i="15"/>
  <c r="J1795" i="15" a="1"/>
  <c r="J1795" i="15" s="1"/>
  <c r="I1795" i="15"/>
  <c r="J1807" i="15" a="1"/>
  <c r="J1807" i="15" s="1"/>
  <c r="I1807" i="15"/>
  <c r="J1819" i="15" a="1"/>
  <c r="J1819" i="15" s="1"/>
  <c r="I1819" i="15"/>
  <c r="J1831" i="15" a="1"/>
  <c r="J1831" i="15" s="1"/>
  <c r="I1831" i="15"/>
  <c r="J331" i="15" a="1"/>
  <c r="J331" i="15" s="1"/>
  <c r="I331" i="15"/>
  <c r="J343" i="15" a="1"/>
  <c r="J343" i="15" s="1"/>
  <c r="I343" i="15"/>
  <c r="J355" i="15" a="1"/>
  <c r="J355" i="15" s="1"/>
  <c r="I355" i="15"/>
  <c r="J1051" i="15" a="1"/>
  <c r="J1051" i="15" s="1"/>
  <c r="I1051" i="15"/>
  <c r="J1063" i="15" a="1"/>
  <c r="J1063" i="15" s="1"/>
  <c r="I1063" i="15"/>
  <c r="J1075" i="15" a="1"/>
  <c r="J1075" i="15" s="1"/>
  <c r="I1075" i="15"/>
  <c r="J1087" i="15" a="1"/>
  <c r="J1087" i="15" s="1"/>
  <c r="I1087" i="15"/>
  <c r="J1099" i="15" a="1"/>
  <c r="J1099" i="15" s="1"/>
  <c r="I1099" i="15"/>
  <c r="J1111" i="15" a="1"/>
  <c r="J1111" i="15" s="1"/>
  <c r="I1111" i="15"/>
  <c r="J1123" i="15" a="1"/>
  <c r="J1123" i="15" s="1"/>
  <c r="I1123" i="15"/>
  <c r="J1135" i="15" a="1"/>
  <c r="J1135" i="15" s="1"/>
  <c r="I1135" i="15"/>
  <c r="J1147" i="15" a="1"/>
  <c r="J1147" i="15" s="1"/>
  <c r="I1147" i="15"/>
  <c r="J1159" i="15" a="1"/>
  <c r="J1159" i="15" s="1"/>
  <c r="I1159" i="15"/>
  <c r="J1171" i="15" a="1"/>
  <c r="J1171" i="15" s="1"/>
  <c r="I1171" i="15"/>
  <c r="J1183" i="15" a="1"/>
  <c r="J1183" i="15" s="1"/>
  <c r="I1183" i="15"/>
  <c r="J1195" i="15" a="1"/>
  <c r="J1195" i="15" s="1"/>
  <c r="I1195" i="15"/>
  <c r="J1207" i="15" a="1"/>
  <c r="J1207" i="15" s="1"/>
  <c r="I1207" i="15"/>
  <c r="J1219" i="15" a="1"/>
  <c r="J1219" i="15" s="1"/>
  <c r="I1219" i="15"/>
  <c r="J1267" i="15" a="1"/>
  <c r="J1267" i="15" s="1"/>
  <c r="I1267" i="15"/>
  <c r="J1279" i="15" a="1"/>
  <c r="J1279" i="15" s="1"/>
  <c r="I1279" i="15"/>
  <c r="J1291" i="15" a="1"/>
  <c r="J1291" i="15" s="1"/>
  <c r="I1291" i="15"/>
  <c r="J1483" i="15" a="1"/>
  <c r="J1483" i="15" s="1"/>
  <c r="I1483" i="15"/>
  <c r="J1495" i="15" a="1"/>
  <c r="J1495" i="15" s="1"/>
  <c r="I1495" i="15"/>
  <c r="J1507" i="15" a="1"/>
  <c r="J1507" i="15" s="1"/>
  <c r="I1507" i="15"/>
  <c r="J1231" i="15" a="1"/>
  <c r="J1231" i="15" s="1"/>
  <c r="I1231" i="15"/>
  <c r="J1243" i="15" a="1"/>
  <c r="J1243" i="15" s="1"/>
  <c r="I1243" i="15"/>
  <c r="J1255" i="15" a="1"/>
  <c r="J1255" i="15" s="1"/>
  <c r="I1255" i="15"/>
  <c r="J1303" i="15" a="1"/>
  <c r="J1303" i="15" s="1"/>
  <c r="I1303" i="15"/>
  <c r="J1315" i="15" a="1"/>
  <c r="J1315" i="15" s="1"/>
  <c r="I1315" i="15"/>
  <c r="J1327" i="15" a="1"/>
  <c r="J1327" i="15" s="1"/>
  <c r="I1327" i="15"/>
  <c r="J1339" i="15" a="1"/>
  <c r="J1339" i="15" s="1"/>
  <c r="I1339" i="15"/>
  <c r="J1351" i="15" a="1"/>
  <c r="J1351" i="15" s="1"/>
  <c r="I1351" i="15"/>
  <c r="J1363" i="15" a="1"/>
  <c r="J1363" i="15" s="1"/>
  <c r="I1363" i="15"/>
  <c r="J1375" i="15" a="1"/>
  <c r="J1375" i="15" s="1"/>
  <c r="I1375" i="15"/>
  <c r="J1387" i="15" a="1"/>
  <c r="J1387" i="15" s="1"/>
  <c r="I1387" i="15"/>
  <c r="J1399" i="15" a="1"/>
  <c r="J1399" i="15" s="1"/>
  <c r="I1399" i="15"/>
  <c r="J1411" i="15" a="1"/>
  <c r="J1411" i="15" s="1"/>
  <c r="I1411" i="15"/>
  <c r="J1423" i="15" a="1"/>
  <c r="J1423" i="15" s="1"/>
  <c r="I1423" i="15"/>
  <c r="J1435" i="15" a="1"/>
  <c r="J1435" i="15" s="1"/>
  <c r="I1435" i="15"/>
  <c r="J1663" i="15" a="1"/>
  <c r="J1663" i="15" s="1"/>
  <c r="I1663" i="15"/>
  <c r="J1675" i="15" a="1"/>
  <c r="J1675" i="15" s="1"/>
  <c r="I1675" i="15"/>
  <c r="J1687" i="15" a="1"/>
  <c r="J1687" i="15" s="1"/>
  <c r="I1687" i="15"/>
  <c r="J691" i="15" a="1"/>
  <c r="J691" i="15" s="1"/>
  <c r="I691" i="15"/>
  <c r="J703" i="15" a="1"/>
  <c r="J703" i="15" s="1"/>
  <c r="I703" i="15"/>
  <c r="J715" i="15" a="1"/>
  <c r="J715" i="15" s="1"/>
  <c r="I715" i="15"/>
  <c r="J547" i="15" a="1"/>
  <c r="J547" i="15" s="1"/>
  <c r="I547" i="15"/>
  <c r="J559" i="15" a="1"/>
  <c r="J559" i="15" s="1"/>
  <c r="I559" i="15"/>
  <c r="J571" i="15" a="1"/>
  <c r="J571" i="15" s="1"/>
  <c r="I571" i="15"/>
  <c r="J583" i="15" a="1"/>
  <c r="J583" i="15" s="1"/>
  <c r="I583" i="15"/>
  <c r="J595" i="15" a="1"/>
  <c r="J595" i="15" s="1"/>
  <c r="I595" i="15"/>
  <c r="J607" i="15" a="1"/>
  <c r="J607" i="15" s="1"/>
  <c r="I607" i="15"/>
  <c r="J619" i="15" a="1"/>
  <c r="J619" i="15" s="1"/>
  <c r="I619" i="15"/>
  <c r="J631" i="15" a="1"/>
  <c r="J631" i="15" s="1"/>
  <c r="I631" i="15"/>
  <c r="J643" i="15" a="1"/>
  <c r="J643" i="15" s="1"/>
  <c r="I643" i="15"/>
  <c r="J655" i="15" a="1"/>
  <c r="J655" i="15" s="1"/>
  <c r="I655" i="15"/>
  <c r="J667" i="15" a="1"/>
  <c r="J667" i="15" s="1"/>
  <c r="I667" i="15"/>
  <c r="J679" i="15" a="1"/>
  <c r="J679" i="15" s="1"/>
  <c r="I679" i="15"/>
  <c r="J763" i="15" a="1"/>
  <c r="J763" i="15" s="1"/>
  <c r="I763" i="15"/>
  <c r="J775" i="15" a="1"/>
  <c r="J775" i="15" s="1"/>
  <c r="I775" i="15"/>
  <c r="J787" i="15" a="1"/>
  <c r="J787" i="15" s="1"/>
  <c r="I787" i="15"/>
  <c r="J799" i="15" a="1"/>
  <c r="J799" i="15" s="1"/>
  <c r="I799" i="15"/>
  <c r="J811" i="15" a="1"/>
  <c r="J811" i="15" s="1"/>
  <c r="I811" i="15"/>
  <c r="J823" i="15" a="1"/>
  <c r="J823" i="15" s="1"/>
  <c r="I823" i="15"/>
  <c r="J367" i="15" a="1"/>
  <c r="J367" i="15" s="1"/>
  <c r="I367" i="15"/>
  <c r="J379" i="15" a="1"/>
  <c r="J379" i="15" s="1"/>
  <c r="I379" i="15"/>
  <c r="J391" i="15" a="1"/>
  <c r="J391" i="15" s="1"/>
  <c r="I391" i="15"/>
  <c r="J403" i="15" a="1"/>
  <c r="J403" i="15" s="1"/>
  <c r="I403" i="15"/>
  <c r="J415" i="15" a="1"/>
  <c r="J415" i="15" s="1"/>
  <c r="I415" i="15"/>
  <c r="J427" i="15" a="1"/>
  <c r="J427" i="15" s="1"/>
  <c r="I427" i="15"/>
  <c r="J439" i="15" a="1"/>
  <c r="J439" i="15" s="1"/>
  <c r="I439" i="15"/>
  <c r="J451" i="15" a="1"/>
  <c r="J451" i="15" s="1"/>
  <c r="I451" i="15"/>
  <c r="J463" i="15" a="1"/>
  <c r="J463" i="15" s="1"/>
  <c r="I463" i="15"/>
  <c r="J1447" i="15" a="1"/>
  <c r="J1447" i="15" s="1"/>
  <c r="I1447" i="15"/>
  <c r="J1459" i="15" a="1"/>
  <c r="J1459" i="15" s="1"/>
  <c r="I1459" i="15"/>
  <c r="J1471" i="15" a="1"/>
  <c r="J1471" i="15" s="1"/>
  <c r="I1471" i="15"/>
  <c r="J1519" i="15" a="1"/>
  <c r="J1519" i="15" s="1"/>
  <c r="I1519" i="15"/>
  <c r="J1531" i="15" a="1"/>
  <c r="J1531" i="15" s="1"/>
  <c r="I1531" i="15"/>
  <c r="J1543" i="15" a="1"/>
  <c r="J1543" i="15" s="1"/>
  <c r="I1543" i="15"/>
  <c r="J835" i="15" a="1"/>
  <c r="J835" i="15" s="1"/>
  <c r="I835" i="15"/>
  <c r="J847" i="15" a="1"/>
  <c r="J847" i="15" s="1"/>
  <c r="I847" i="15"/>
  <c r="J859" i="15" a="1"/>
  <c r="J859" i="15" s="1"/>
  <c r="I859" i="15"/>
  <c r="J871" i="15" a="1"/>
  <c r="J871" i="15" s="1"/>
  <c r="I871" i="15"/>
  <c r="J883" i="15" a="1"/>
  <c r="J883" i="15" s="1"/>
  <c r="I883" i="15"/>
  <c r="J895" i="15" a="1"/>
  <c r="J895" i="15" s="1"/>
  <c r="I895" i="15"/>
  <c r="J907" i="15" a="1"/>
  <c r="J907" i="15" s="1"/>
  <c r="I907" i="15"/>
  <c r="J919" i="15" a="1"/>
  <c r="J919" i="15" s="1"/>
  <c r="I919" i="15"/>
  <c r="J931" i="15" a="1"/>
  <c r="J931" i="15" s="1"/>
  <c r="I931" i="15"/>
  <c r="J1591" i="15" a="1"/>
  <c r="J1591" i="15" s="1"/>
  <c r="I1591" i="15"/>
  <c r="J1603" i="15" a="1"/>
  <c r="J1603" i="15" s="1"/>
  <c r="I1603" i="15"/>
  <c r="J1615" i="15" a="1"/>
  <c r="J1615" i="15" s="1"/>
  <c r="I1615" i="15"/>
  <c r="J1699" i="15" a="1"/>
  <c r="J1699" i="15" s="1"/>
  <c r="I1699" i="15"/>
  <c r="J1711" i="15" a="1"/>
  <c r="J1711" i="15" s="1"/>
  <c r="I1711" i="15"/>
  <c r="J1723" i="15" a="1"/>
  <c r="J1723" i="15" s="1"/>
  <c r="I1723" i="15"/>
  <c r="J943" i="15" a="1"/>
  <c r="J943" i="15" s="1"/>
  <c r="I943" i="15"/>
  <c r="J955" i="15" a="1"/>
  <c r="J955" i="15" s="1"/>
  <c r="I955" i="15"/>
  <c r="J967" i="15" a="1"/>
  <c r="J967" i="15" s="1"/>
  <c r="I967" i="15"/>
  <c r="J979" i="15" a="1"/>
  <c r="J979" i="15" s="1"/>
  <c r="I979" i="15"/>
  <c r="J991" i="15" a="1"/>
  <c r="J991" i="15" s="1"/>
  <c r="I991" i="15"/>
  <c r="J1004" i="15" a="1"/>
  <c r="J1004" i="15" s="1"/>
  <c r="I1004" i="15"/>
  <c r="J153" i="15" a="1"/>
  <c r="J153" i="15" s="1"/>
  <c r="I153" i="15"/>
  <c r="J729" i="15" a="1"/>
  <c r="J729" i="15" s="1"/>
  <c r="I729" i="15"/>
  <c r="J261" i="15" a="1"/>
  <c r="J261" i="15" s="1"/>
  <c r="I261" i="15"/>
  <c r="J1581" i="15" a="1"/>
  <c r="J1581" i="15" s="1"/>
  <c r="I1581" i="15"/>
  <c r="J1833" i="15" a="1"/>
  <c r="J1833" i="15" s="1"/>
  <c r="I1833" i="15"/>
  <c r="J1137" i="15" a="1"/>
  <c r="J1137" i="15" s="1"/>
  <c r="I1137" i="15"/>
  <c r="J1281" i="15" a="1"/>
  <c r="J1281" i="15" s="1"/>
  <c r="I1281" i="15"/>
  <c r="J1353" i="15" a="1"/>
  <c r="J1353" i="15" s="1"/>
  <c r="I1353" i="15"/>
  <c r="J693" i="15" a="1"/>
  <c r="J693" i="15" s="1"/>
  <c r="I693" i="15"/>
  <c r="J669" i="15" a="1"/>
  <c r="J669" i="15" s="1"/>
  <c r="I669" i="15"/>
  <c r="J465" i="15" a="1"/>
  <c r="J465" i="15" s="1"/>
  <c r="I465" i="15"/>
  <c r="J107" i="15" a="1"/>
  <c r="J107" i="15" s="1"/>
  <c r="I107" i="15"/>
  <c r="J17" i="15" a="1"/>
  <c r="J17" i="15" s="1"/>
  <c r="I17" i="15"/>
  <c r="J221" i="15" a="1"/>
  <c r="J221" i="15" s="1"/>
  <c r="I221" i="15"/>
  <c r="J161" i="15" a="1"/>
  <c r="J161" i="15" s="1"/>
  <c r="I161" i="15"/>
  <c r="J18" i="15" a="1"/>
  <c r="J18" i="15" s="1"/>
  <c r="I18" i="15"/>
  <c r="J78" i="15" a="1"/>
  <c r="J78" i="15" s="1"/>
  <c r="I78" i="15"/>
  <c r="J222" i="15" a="1"/>
  <c r="J222" i="15" s="1"/>
  <c r="I222" i="15"/>
  <c r="J150" i="15" a="1"/>
  <c r="J150" i="15" s="1"/>
  <c r="I150" i="15"/>
  <c r="J7" i="15" a="1"/>
  <c r="J7" i="15" s="1"/>
  <c r="I7" i="15"/>
  <c r="J31" i="15" a="1"/>
  <c r="J31" i="15" s="1"/>
  <c r="I31" i="15"/>
  <c r="J91" i="15" a="1"/>
  <c r="J91" i="15" s="1"/>
  <c r="I91" i="15"/>
  <c r="J223" i="15" a="1"/>
  <c r="J223" i="15" s="1"/>
  <c r="I223" i="15"/>
  <c r="J247" i="15" a="1"/>
  <c r="J247" i="15" s="1"/>
  <c r="I247" i="15"/>
  <c r="J175" i="15" a="1"/>
  <c r="J175" i="15" s="1"/>
  <c r="I175" i="15"/>
  <c r="J55" i="15" a="1"/>
  <c r="J55" i="15" s="1"/>
  <c r="I55" i="15"/>
  <c r="J67" i="15" a="1"/>
  <c r="J67" i="15" s="1"/>
  <c r="I67" i="15"/>
  <c r="J127" i="15" a="1"/>
  <c r="J127" i="15" s="1"/>
  <c r="I127" i="15"/>
  <c r="J199" i="15" a="1"/>
  <c r="J199" i="15" s="1"/>
  <c r="I199" i="15"/>
  <c r="J8" i="15" a="1"/>
  <c r="J8" i="15" s="1"/>
  <c r="I8" i="15"/>
  <c r="J20" i="15" a="1"/>
  <c r="J20" i="15" s="1"/>
  <c r="I20" i="15"/>
  <c r="J32" i="15" a="1"/>
  <c r="J32" i="15" s="1"/>
  <c r="I32" i="15"/>
  <c r="J80" i="15" a="1"/>
  <c r="J80" i="15" s="1"/>
  <c r="I80" i="15"/>
  <c r="J92" i="15" a="1"/>
  <c r="J92" i="15" s="1"/>
  <c r="I92" i="15"/>
  <c r="J104" i="15" a="1"/>
  <c r="J104" i="15" s="1"/>
  <c r="I104" i="15"/>
  <c r="J224" i="15" a="1"/>
  <c r="J224" i="15" s="1"/>
  <c r="I224" i="15"/>
  <c r="J236" i="15" a="1"/>
  <c r="J236" i="15" s="1"/>
  <c r="I236" i="15"/>
  <c r="J248" i="15" a="1"/>
  <c r="J248" i="15" s="1"/>
  <c r="I248" i="15"/>
  <c r="J152" i="15" a="1"/>
  <c r="J152" i="15" s="1"/>
  <c r="I152" i="15"/>
  <c r="J164" i="15" a="1"/>
  <c r="J164" i="15" s="1"/>
  <c r="I164" i="15"/>
  <c r="J176" i="15" a="1"/>
  <c r="J176" i="15" s="1"/>
  <c r="I176" i="15"/>
  <c r="J44" i="15" a="1"/>
  <c r="J44" i="15" s="1"/>
  <c r="I44" i="15"/>
  <c r="J56" i="15" a="1"/>
  <c r="J56" i="15" s="1"/>
  <c r="I56" i="15"/>
  <c r="J68" i="15" a="1"/>
  <c r="J68" i="15" s="1"/>
  <c r="I68" i="15"/>
  <c r="J116" i="15" a="1"/>
  <c r="J116" i="15" s="1"/>
  <c r="I116" i="15"/>
  <c r="J128" i="15" a="1"/>
  <c r="J128" i="15" s="1"/>
  <c r="I128" i="15"/>
  <c r="J140" i="15" a="1"/>
  <c r="J140" i="15" s="1"/>
  <c r="I140" i="15"/>
  <c r="J188" i="15" a="1"/>
  <c r="J188" i="15" s="1"/>
  <c r="I188" i="15"/>
  <c r="J200" i="15" a="1"/>
  <c r="J200" i="15" s="1"/>
  <c r="I200" i="15"/>
  <c r="J212" i="15" a="1"/>
  <c r="J212" i="15" s="1"/>
  <c r="I212" i="15"/>
  <c r="J728" i="15" a="1"/>
  <c r="J728" i="15" s="1"/>
  <c r="I728" i="15"/>
  <c r="J740" i="15" a="1"/>
  <c r="J740" i="15" s="1"/>
  <c r="I740" i="15"/>
  <c r="J752" i="15" a="1"/>
  <c r="J752" i="15" s="1"/>
  <c r="I752" i="15"/>
  <c r="J512" i="15" a="1"/>
  <c r="J512" i="15" s="1"/>
  <c r="I512" i="15"/>
  <c r="J524" i="15" a="1"/>
  <c r="J524" i="15" s="1"/>
  <c r="I524" i="15"/>
  <c r="J536" i="15" a="1"/>
  <c r="J536" i="15" s="1"/>
  <c r="I536" i="15"/>
  <c r="J476" i="15" a="1"/>
  <c r="J476" i="15" s="1"/>
  <c r="I476" i="15"/>
  <c r="J488" i="15" a="1"/>
  <c r="J488" i="15" s="1"/>
  <c r="I488" i="15"/>
  <c r="J500" i="15" a="1"/>
  <c r="J500" i="15" s="1"/>
  <c r="I500" i="15"/>
  <c r="J1016" i="15" a="1"/>
  <c r="J1016" i="15" s="1"/>
  <c r="I1016" i="15"/>
  <c r="J1028" i="15" a="1"/>
  <c r="J1028" i="15" s="1"/>
  <c r="I1028" i="15"/>
  <c r="J1040" i="15" a="1"/>
  <c r="J1040" i="15" s="1"/>
  <c r="I1040" i="15"/>
  <c r="J260" i="15" a="1"/>
  <c r="J260" i="15" s="1"/>
  <c r="I260" i="15"/>
  <c r="J272" i="15" a="1"/>
  <c r="J272" i="15" s="1"/>
  <c r="I272" i="15"/>
  <c r="J284" i="15" a="1"/>
  <c r="J284" i="15" s="1"/>
  <c r="I284" i="15"/>
  <c r="J296" i="15" a="1"/>
  <c r="J296" i="15" s="1"/>
  <c r="I296" i="15"/>
  <c r="J308" i="15" a="1"/>
  <c r="J308" i="15" s="1"/>
  <c r="I308" i="15"/>
  <c r="J320" i="15" a="1"/>
  <c r="J320" i="15" s="1"/>
  <c r="I320" i="15"/>
  <c r="J1628" i="15" a="1"/>
  <c r="J1628" i="15" s="1"/>
  <c r="I1628" i="15"/>
  <c r="J1640" i="15" a="1"/>
  <c r="J1640" i="15" s="1"/>
  <c r="I1640" i="15"/>
  <c r="J1652" i="15" a="1"/>
  <c r="J1652" i="15" s="1"/>
  <c r="I1652" i="15"/>
  <c r="J1556" i="15" a="1"/>
  <c r="J1556" i="15" s="1"/>
  <c r="I1556" i="15"/>
  <c r="J1568" i="15" a="1"/>
  <c r="J1568" i="15" s="1"/>
  <c r="I1568" i="15"/>
  <c r="J1580" i="15" a="1"/>
  <c r="J1580" i="15" s="1"/>
  <c r="I1580" i="15"/>
  <c r="J1736" i="15" a="1"/>
  <c r="J1736" i="15" s="1"/>
  <c r="I1736" i="15"/>
  <c r="J1748" i="15" a="1"/>
  <c r="J1748" i="15" s="1"/>
  <c r="I1748" i="15"/>
  <c r="J1760" i="15" a="1"/>
  <c r="J1760" i="15" s="1"/>
  <c r="I1760" i="15"/>
  <c r="J1772" i="15" a="1"/>
  <c r="J1772" i="15" s="1"/>
  <c r="I1772" i="15"/>
  <c r="J1784" i="15" a="1"/>
  <c r="J1784" i="15" s="1"/>
  <c r="I1784" i="15"/>
  <c r="J1796" i="15" a="1"/>
  <c r="J1796" i="15" s="1"/>
  <c r="I1796" i="15"/>
  <c r="J1808" i="15" a="1"/>
  <c r="J1808" i="15" s="1"/>
  <c r="I1808" i="15"/>
  <c r="J1820" i="15" a="1"/>
  <c r="J1820" i="15" s="1"/>
  <c r="I1820" i="15"/>
  <c r="J1832" i="15" a="1"/>
  <c r="J1832" i="15" s="1"/>
  <c r="I1832" i="15"/>
  <c r="J332" i="15" a="1"/>
  <c r="J332" i="15" s="1"/>
  <c r="I332" i="15"/>
  <c r="J344" i="15" a="1"/>
  <c r="J344" i="15" s="1"/>
  <c r="I344" i="15"/>
  <c r="J356" i="15" a="1"/>
  <c r="J356" i="15" s="1"/>
  <c r="I356" i="15"/>
  <c r="J1052" i="15" a="1"/>
  <c r="J1052" i="15" s="1"/>
  <c r="I1052" i="15"/>
  <c r="J1064" i="15" a="1"/>
  <c r="J1064" i="15" s="1"/>
  <c r="I1064" i="15"/>
  <c r="J1076" i="15" a="1"/>
  <c r="J1076" i="15" s="1"/>
  <c r="I1076" i="15"/>
  <c r="J1088" i="15" a="1"/>
  <c r="J1088" i="15" s="1"/>
  <c r="I1088" i="15"/>
  <c r="J1100" i="15" a="1"/>
  <c r="J1100" i="15" s="1"/>
  <c r="I1100" i="15"/>
  <c r="J1112" i="15" a="1"/>
  <c r="J1112" i="15" s="1"/>
  <c r="I1112" i="15"/>
  <c r="J1124" i="15" a="1"/>
  <c r="J1124" i="15" s="1"/>
  <c r="I1124" i="15"/>
  <c r="J1136" i="15" a="1"/>
  <c r="J1136" i="15" s="1"/>
  <c r="I1136" i="15"/>
  <c r="J1148" i="15" a="1"/>
  <c r="J1148" i="15" s="1"/>
  <c r="I1148" i="15"/>
  <c r="J1160" i="15" a="1"/>
  <c r="J1160" i="15" s="1"/>
  <c r="I1160" i="15"/>
  <c r="J1172" i="15" a="1"/>
  <c r="J1172" i="15" s="1"/>
  <c r="I1172" i="15"/>
  <c r="J1184" i="15" a="1"/>
  <c r="J1184" i="15" s="1"/>
  <c r="I1184" i="15"/>
  <c r="J1196" i="15" a="1"/>
  <c r="J1196" i="15" s="1"/>
  <c r="I1196" i="15"/>
  <c r="J1208" i="15" a="1"/>
  <c r="J1208" i="15" s="1"/>
  <c r="I1208" i="15"/>
  <c r="J1220" i="15" a="1"/>
  <c r="J1220" i="15" s="1"/>
  <c r="I1220" i="15"/>
  <c r="J1268" i="15" a="1"/>
  <c r="J1268" i="15" s="1"/>
  <c r="I1268" i="15"/>
  <c r="J1280" i="15" a="1"/>
  <c r="J1280" i="15" s="1"/>
  <c r="I1280" i="15"/>
  <c r="J1292" i="15" a="1"/>
  <c r="J1292" i="15" s="1"/>
  <c r="I1292" i="15"/>
  <c r="J1484" i="15" a="1"/>
  <c r="J1484" i="15" s="1"/>
  <c r="I1484" i="15"/>
  <c r="J1496" i="15" a="1"/>
  <c r="J1496" i="15" s="1"/>
  <c r="I1496" i="15"/>
  <c r="J1508" i="15" a="1"/>
  <c r="J1508" i="15" s="1"/>
  <c r="I1508" i="15"/>
  <c r="J1232" i="15" a="1"/>
  <c r="J1232" i="15" s="1"/>
  <c r="I1232" i="15"/>
  <c r="J1244" i="15" a="1"/>
  <c r="J1244" i="15" s="1"/>
  <c r="I1244" i="15"/>
  <c r="J1256" i="15" a="1"/>
  <c r="J1256" i="15" s="1"/>
  <c r="I1256" i="15"/>
  <c r="J1304" i="15" a="1"/>
  <c r="J1304" i="15" s="1"/>
  <c r="I1304" i="15"/>
  <c r="J1316" i="15" a="1"/>
  <c r="J1316" i="15" s="1"/>
  <c r="I1316" i="15"/>
  <c r="J1328" i="15" a="1"/>
  <c r="J1328" i="15" s="1"/>
  <c r="I1328" i="15"/>
  <c r="J1340" i="15" a="1"/>
  <c r="J1340" i="15" s="1"/>
  <c r="I1340" i="15"/>
  <c r="J1352" i="15" a="1"/>
  <c r="J1352" i="15" s="1"/>
  <c r="I1352" i="15"/>
  <c r="J1364" i="15" a="1"/>
  <c r="J1364" i="15" s="1"/>
  <c r="I1364" i="15"/>
  <c r="J1376" i="15" a="1"/>
  <c r="J1376" i="15" s="1"/>
  <c r="I1376" i="15"/>
  <c r="J1388" i="15" a="1"/>
  <c r="J1388" i="15" s="1"/>
  <c r="I1388" i="15"/>
  <c r="J1400" i="15" a="1"/>
  <c r="J1400" i="15" s="1"/>
  <c r="I1400" i="15"/>
  <c r="J1412" i="15" a="1"/>
  <c r="J1412" i="15" s="1"/>
  <c r="I1412" i="15"/>
  <c r="J1424" i="15" a="1"/>
  <c r="J1424" i="15" s="1"/>
  <c r="I1424" i="15"/>
  <c r="J1436" i="15" a="1"/>
  <c r="J1436" i="15" s="1"/>
  <c r="I1436" i="15"/>
  <c r="J1664" i="15" a="1"/>
  <c r="J1664" i="15" s="1"/>
  <c r="I1664" i="15"/>
  <c r="J1676" i="15" a="1"/>
  <c r="J1676" i="15" s="1"/>
  <c r="I1676" i="15"/>
  <c r="J1688" i="15" a="1"/>
  <c r="J1688" i="15" s="1"/>
  <c r="I1688" i="15"/>
  <c r="J692" i="15" a="1"/>
  <c r="J692" i="15" s="1"/>
  <c r="I692" i="15"/>
  <c r="J704" i="15" a="1"/>
  <c r="J704" i="15" s="1"/>
  <c r="I704" i="15"/>
  <c r="J716" i="15" a="1"/>
  <c r="J716" i="15" s="1"/>
  <c r="I716" i="15"/>
  <c r="J548" i="15" a="1"/>
  <c r="J548" i="15" s="1"/>
  <c r="I548" i="15"/>
  <c r="J560" i="15" a="1"/>
  <c r="J560" i="15" s="1"/>
  <c r="I560" i="15"/>
  <c r="J572" i="15" a="1"/>
  <c r="J572" i="15" s="1"/>
  <c r="I572" i="15"/>
  <c r="J584" i="15" a="1"/>
  <c r="J584" i="15" s="1"/>
  <c r="I584" i="15"/>
  <c r="J596" i="15" a="1"/>
  <c r="J596" i="15" s="1"/>
  <c r="I596" i="15"/>
  <c r="J608" i="15" a="1"/>
  <c r="J608" i="15" s="1"/>
  <c r="I608" i="15"/>
  <c r="J620" i="15" a="1"/>
  <c r="J620" i="15" s="1"/>
  <c r="I620" i="15"/>
  <c r="J632" i="15" a="1"/>
  <c r="J632" i="15" s="1"/>
  <c r="I632" i="15"/>
  <c r="J644" i="15" a="1"/>
  <c r="J644" i="15" s="1"/>
  <c r="I644" i="15"/>
  <c r="J656" i="15" a="1"/>
  <c r="J656" i="15" s="1"/>
  <c r="I656" i="15"/>
  <c r="J668" i="15" a="1"/>
  <c r="J668" i="15" s="1"/>
  <c r="I668" i="15"/>
  <c r="J680" i="15" a="1"/>
  <c r="J680" i="15" s="1"/>
  <c r="I680" i="15"/>
  <c r="J764" i="15" a="1"/>
  <c r="J764" i="15" s="1"/>
  <c r="I764" i="15"/>
  <c r="J776" i="15" a="1"/>
  <c r="J776" i="15" s="1"/>
  <c r="I776" i="15"/>
  <c r="J788" i="15" a="1"/>
  <c r="J788" i="15" s="1"/>
  <c r="I788" i="15"/>
  <c r="J800" i="15" a="1"/>
  <c r="J800" i="15" s="1"/>
  <c r="I800" i="15"/>
  <c r="J812" i="15" a="1"/>
  <c r="J812" i="15" s="1"/>
  <c r="I812" i="15"/>
  <c r="J824" i="15" a="1"/>
  <c r="J824" i="15" s="1"/>
  <c r="I824" i="15"/>
  <c r="J368" i="15" a="1"/>
  <c r="J368" i="15" s="1"/>
  <c r="I368" i="15"/>
  <c r="J380" i="15" a="1"/>
  <c r="J380" i="15" s="1"/>
  <c r="I380" i="15"/>
  <c r="J392" i="15" a="1"/>
  <c r="J392" i="15" s="1"/>
  <c r="I392" i="15"/>
  <c r="J404" i="15" a="1"/>
  <c r="J404" i="15" s="1"/>
  <c r="I404" i="15"/>
  <c r="J416" i="15" a="1"/>
  <c r="J416" i="15" s="1"/>
  <c r="I416" i="15"/>
  <c r="J428" i="15" a="1"/>
  <c r="J428" i="15" s="1"/>
  <c r="I428" i="15"/>
  <c r="J440" i="15" a="1"/>
  <c r="J440" i="15" s="1"/>
  <c r="I440" i="15"/>
  <c r="J452" i="15" a="1"/>
  <c r="J452" i="15" s="1"/>
  <c r="I452" i="15"/>
  <c r="J464" i="15" a="1"/>
  <c r="J464" i="15" s="1"/>
  <c r="I464" i="15"/>
  <c r="J1448" i="15" a="1"/>
  <c r="J1448" i="15" s="1"/>
  <c r="I1448" i="15"/>
  <c r="J1460" i="15" a="1"/>
  <c r="J1460" i="15" s="1"/>
  <c r="I1460" i="15"/>
  <c r="J1472" i="15" a="1"/>
  <c r="J1472" i="15" s="1"/>
  <c r="I1472" i="15"/>
  <c r="J1520" i="15" a="1"/>
  <c r="J1520" i="15" s="1"/>
  <c r="I1520" i="15"/>
  <c r="J1532" i="15" a="1"/>
  <c r="J1532" i="15" s="1"/>
  <c r="I1532" i="15"/>
  <c r="J1544" i="15" a="1"/>
  <c r="J1544" i="15" s="1"/>
  <c r="I1544" i="15"/>
  <c r="J836" i="15" a="1"/>
  <c r="J836" i="15" s="1"/>
  <c r="I836" i="15"/>
  <c r="J848" i="15" a="1"/>
  <c r="J848" i="15" s="1"/>
  <c r="I848" i="15"/>
  <c r="J860" i="15" a="1"/>
  <c r="J860" i="15" s="1"/>
  <c r="I860" i="15"/>
  <c r="J872" i="15" a="1"/>
  <c r="J872" i="15" s="1"/>
  <c r="I872" i="15"/>
  <c r="J884" i="15" a="1"/>
  <c r="J884" i="15" s="1"/>
  <c r="I884" i="15"/>
  <c r="J896" i="15" a="1"/>
  <c r="J896" i="15" s="1"/>
  <c r="I896" i="15"/>
  <c r="J908" i="15" a="1"/>
  <c r="J908" i="15" s="1"/>
  <c r="I908" i="15"/>
  <c r="J920" i="15" a="1"/>
  <c r="J920" i="15" s="1"/>
  <c r="I920" i="15"/>
  <c r="J932" i="15" a="1"/>
  <c r="J932" i="15" s="1"/>
  <c r="I932" i="15"/>
  <c r="J1592" i="15" a="1"/>
  <c r="J1592" i="15" s="1"/>
  <c r="I1592" i="15"/>
  <c r="J1604" i="15" a="1"/>
  <c r="J1604" i="15" s="1"/>
  <c r="I1604" i="15"/>
  <c r="J1616" i="15" a="1"/>
  <c r="J1616" i="15" s="1"/>
  <c r="I1616" i="15"/>
  <c r="J1700" i="15" a="1"/>
  <c r="J1700" i="15" s="1"/>
  <c r="I1700" i="15"/>
  <c r="J1712" i="15" a="1"/>
  <c r="J1712" i="15" s="1"/>
  <c r="I1712" i="15"/>
  <c r="J1724" i="15" a="1"/>
  <c r="J1724" i="15" s="1"/>
  <c r="I1724" i="15"/>
  <c r="J944" i="15" a="1"/>
  <c r="J944" i="15" s="1"/>
  <c r="I944" i="15"/>
  <c r="J956" i="15" a="1"/>
  <c r="J956" i="15" s="1"/>
  <c r="I956" i="15"/>
  <c r="J968" i="15" a="1"/>
  <c r="J968" i="15" s="1"/>
  <c r="I968" i="15"/>
  <c r="J980" i="15" a="1"/>
  <c r="J980" i="15" s="1"/>
  <c r="I980" i="15"/>
  <c r="J993" i="15" a="1"/>
  <c r="J993" i="15" s="1"/>
  <c r="I993" i="15"/>
  <c r="J1005" i="15" a="1"/>
  <c r="J1005" i="15" s="1"/>
  <c r="I1005" i="15"/>
  <c r="D2" i="2"/>
  <c r="D3" i="2"/>
  <c r="D4" i="2"/>
  <c r="D5" i="2"/>
  <c r="D6" i="2"/>
  <c r="D7" i="2"/>
  <c r="D8" i="2"/>
  <c r="D9" i="2"/>
  <c r="D10" i="2"/>
  <c r="D11" i="2"/>
  <c r="D12" i="2"/>
  <c r="E5" i="2" s="1" a="1"/>
  <c r="E5" i="2" s="1"/>
  <c r="F5" i="2" s="1"/>
  <c r="G5" i="2" s="1" a="1"/>
  <c r="G5" i="2" s="1"/>
  <c r="D13" i="2"/>
  <c r="D14" i="2"/>
  <c r="D15" i="2"/>
  <c r="D16" i="2"/>
  <c r="D17" i="2"/>
  <c r="D18" i="2"/>
  <c r="D19" i="2"/>
  <c r="D20" i="2"/>
  <c r="D21" i="2"/>
  <c r="D22" i="2"/>
  <c r="D23" i="2"/>
  <c r="D24" i="2"/>
  <c r="D25" i="2"/>
  <c r="D26" i="2"/>
  <c r="D27" i="2"/>
  <c r="D28" i="2"/>
  <c r="D29" i="2"/>
  <c r="D30" i="2"/>
  <c r="D31" i="2"/>
  <c r="D32" i="2"/>
  <c r="D33" i="2"/>
  <c r="D34" i="2"/>
  <c r="D35" i="2"/>
  <c r="D36" i="2"/>
  <c r="E36" i="2" s="1" a="1"/>
  <c r="E36" i="2" s="1"/>
  <c r="F36" i="2" s="1"/>
  <c r="G36" i="2" s="1" a="1"/>
  <c r="G36" i="2" s="1"/>
  <c r="D37" i="2"/>
  <c r="D1" i="2"/>
  <c r="A14" i="2" s="1"/>
  <c r="E3" i="2" a="1"/>
  <c r="E3" i="2" s="1"/>
  <c r="F3" i="2" s="1"/>
  <c r="G3" i="2" s="1" a="1"/>
  <c r="G3" i="2" s="1"/>
  <c r="E14" i="2" a="1"/>
  <c r="E14" i="2" s="1"/>
  <c r="F14" i="2" s="1"/>
  <c r="G14" i="2" s="1" a="1"/>
  <c r="G14" i="2" s="1"/>
  <c r="E24" i="2" a="1"/>
  <c r="E24" i="2" s="1"/>
  <c r="F24" i="2" s="1"/>
  <c r="G24" i="2" s="1" a="1"/>
  <c r="G24" i="2" s="1"/>
  <c r="E35" i="2" a="1"/>
  <c r="E35" i="2" s="1"/>
  <c r="F35" i="2" s="1"/>
  <c r="G35" i="2" s="1" a="1"/>
  <c r="G35" i="2" s="1"/>
  <c r="A3" i="3"/>
  <c r="F3" i="1"/>
  <c r="G3" i="1" s="1" a="1"/>
  <c r="G3" i="1" s="1"/>
  <c r="F4" i="1"/>
  <c r="G4" i="1" s="1" a="1"/>
  <c r="G4" i="1" s="1"/>
  <c r="F5" i="1"/>
  <c r="G5" i="1" a="1"/>
  <c r="G5" i="1" s="1"/>
  <c r="F6" i="1"/>
  <c r="G6" i="1" a="1"/>
  <c r="G6" i="1" s="1"/>
  <c r="F7" i="1"/>
  <c r="G7" i="1" s="1" a="1"/>
  <c r="G7" i="1" s="1"/>
  <c r="F8" i="1"/>
  <c r="G8" i="1" s="1" a="1"/>
  <c r="G8" i="1" s="1"/>
  <c r="F9" i="1"/>
  <c r="G9" i="1" a="1"/>
  <c r="G9" i="1" s="1"/>
  <c r="F10" i="1"/>
  <c r="G10" i="1" a="1"/>
  <c r="G10" i="1" s="1"/>
  <c r="F11" i="1"/>
  <c r="G11" i="1" a="1"/>
  <c r="G11" i="1" s="1"/>
  <c r="F12" i="1"/>
  <c r="G12" i="1" s="1" a="1"/>
  <c r="G12" i="1" s="1"/>
  <c r="F13" i="1"/>
  <c r="G13" i="1" a="1"/>
  <c r="G13" i="1" s="1"/>
  <c r="F14" i="1"/>
  <c r="G14" i="1" a="1"/>
  <c r="G14" i="1" s="1"/>
  <c r="F15" i="1"/>
  <c r="G15" i="1" a="1"/>
  <c r="G15" i="1" s="1"/>
  <c r="F16" i="1"/>
  <c r="G16" i="1" s="1" a="1"/>
  <c r="G16" i="1" s="1"/>
  <c r="F17" i="1"/>
  <c r="G17" i="1" a="1"/>
  <c r="G17" i="1" s="1"/>
  <c r="F18" i="1"/>
  <c r="G18" i="1" a="1"/>
  <c r="G18" i="1" s="1"/>
  <c r="F19" i="1"/>
  <c r="G19" i="1" a="1"/>
  <c r="G19" i="1" s="1"/>
  <c r="F20" i="1"/>
  <c r="G20" i="1" s="1" a="1"/>
  <c r="G20" i="1" s="1"/>
  <c r="F21" i="1"/>
  <c r="G21" i="1" a="1"/>
  <c r="G21" i="1" s="1"/>
  <c r="F22" i="1"/>
  <c r="G22" i="1" a="1"/>
  <c r="G22" i="1" s="1"/>
  <c r="F23" i="1"/>
  <c r="G23" i="1" a="1"/>
  <c r="G23" i="1" s="1"/>
  <c r="F24" i="1"/>
  <c r="G24" i="1" s="1" a="1"/>
  <c r="G24" i="1" s="1"/>
  <c r="F25" i="1"/>
  <c r="G25" i="1" a="1"/>
  <c r="G25" i="1" s="1"/>
  <c r="F26" i="1"/>
  <c r="G26" i="1" a="1"/>
  <c r="G26" i="1" s="1"/>
  <c r="F27" i="1"/>
  <c r="G27" i="1" a="1"/>
  <c r="G27" i="1" s="1"/>
  <c r="F28" i="1"/>
  <c r="G28" i="1" s="1" a="1"/>
  <c r="G28" i="1" s="1"/>
  <c r="F29" i="1"/>
  <c r="G29" i="1" a="1"/>
  <c r="G29" i="1" s="1"/>
  <c r="F30" i="1"/>
  <c r="G30" i="1" a="1"/>
  <c r="G30" i="1" s="1"/>
  <c r="F31" i="1"/>
  <c r="G31" i="1" a="1"/>
  <c r="G31" i="1" s="1"/>
  <c r="F32" i="1"/>
  <c r="G32" i="1" s="1" a="1"/>
  <c r="G32" i="1" s="1"/>
  <c r="F33" i="1"/>
  <c r="G33" i="1" a="1"/>
  <c r="G33" i="1" s="1"/>
  <c r="F34" i="1"/>
  <c r="G34" i="1" a="1"/>
  <c r="G34" i="1" s="1"/>
  <c r="F35" i="1"/>
  <c r="G35" i="1" a="1"/>
  <c r="G35" i="1" s="1"/>
  <c r="F36" i="1"/>
  <c r="G36" i="1" s="1" a="1"/>
  <c r="G36" i="1" s="1"/>
  <c r="F37" i="1"/>
  <c r="G37" i="1" a="1"/>
  <c r="G37" i="1" s="1"/>
  <c r="F2" i="1"/>
  <c r="G2" i="1" s="1" a="1"/>
  <c r="G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2" i="1" a="1"/>
  <c r="E2" i="1" s="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1" i="1"/>
  <c r="A2" i="2" l="1"/>
  <c r="A11" i="2"/>
  <c r="A2" i="1"/>
  <c r="A4" i="1"/>
  <c r="A16" i="1"/>
  <c r="A28" i="1"/>
  <c r="A17" i="1"/>
  <c r="A5" i="1"/>
  <c r="A6" i="1"/>
  <c r="A7" i="1"/>
  <c r="A8" i="1"/>
  <c r="A20" i="1"/>
  <c r="A32" i="1"/>
  <c r="A18" i="1"/>
  <c r="A9" i="1"/>
  <c r="A21" i="1"/>
  <c r="A33" i="1"/>
  <c r="A10" i="1"/>
  <c r="A22" i="1"/>
  <c r="A34" i="1"/>
  <c r="A30" i="1"/>
  <c r="A19" i="1"/>
  <c r="A11" i="1"/>
  <c r="A23" i="1"/>
  <c r="A35" i="1"/>
  <c r="A12" i="1"/>
  <c r="A24" i="1"/>
  <c r="A36" i="1"/>
  <c r="A13" i="1"/>
  <c r="A25" i="1"/>
  <c r="A37" i="1"/>
  <c r="A14" i="1"/>
  <c r="A26" i="1"/>
  <c r="A3" i="1"/>
  <c r="A15" i="1"/>
  <c r="A27" i="1"/>
  <c r="A29" i="1"/>
  <c r="A31" i="1"/>
  <c r="A12" i="2"/>
  <c r="A10" i="2"/>
  <c r="A37" i="2"/>
  <c r="A36" i="2"/>
  <c r="A27" i="2"/>
  <c r="A26" i="2"/>
  <c r="A25" i="2"/>
  <c r="A24" i="2"/>
  <c r="A13" i="2"/>
  <c r="A28" i="2"/>
  <c r="A15" i="2"/>
  <c r="A35" i="2"/>
  <c r="A23" i="2"/>
  <c r="A9" i="2"/>
  <c r="A34" i="2"/>
  <c r="A22" i="2"/>
  <c r="A8" i="2"/>
  <c r="A33" i="2"/>
  <c r="A21" i="2"/>
  <c r="A7" i="2"/>
  <c r="A32" i="2"/>
  <c r="A20" i="2"/>
  <c r="A6" i="2"/>
  <c r="A31" i="2"/>
  <c r="A19" i="2"/>
  <c r="A5" i="2"/>
  <c r="A30" i="2"/>
  <c r="A18" i="2"/>
  <c r="A3" i="2"/>
  <c r="A29" i="2"/>
  <c r="A17" i="2"/>
  <c r="E25" i="2" a="1"/>
  <c r="E25" i="2" s="1"/>
  <c r="F25" i="2" s="1"/>
  <c r="G25" i="2" s="1" a="1"/>
  <c r="G25" i="2" s="1"/>
  <c r="E4" i="2" a="1"/>
  <c r="E4" i="2" s="1"/>
  <c r="F4" i="2" s="1"/>
  <c r="G4" i="2" s="1" a="1"/>
  <c r="G4" i="2" s="1"/>
  <c r="E34" i="2" a="1"/>
  <c r="E34" i="2" s="1"/>
  <c r="F34" i="2" s="1"/>
  <c r="G34" i="2" s="1" a="1"/>
  <c r="G34" i="2" s="1"/>
  <c r="E23" i="2" a="1"/>
  <c r="E23" i="2" s="1"/>
  <c r="F23" i="2" s="1"/>
  <c r="G23" i="2" s="1" a="1"/>
  <c r="G23" i="2" s="1"/>
  <c r="E13" i="2" a="1"/>
  <c r="E13" i="2" s="1"/>
  <c r="F13" i="2" s="1"/>
  <c r="G13" i="2" s="1" a="1"/>
  <c r="G13" i="2" s="1"/>
  <c r="E33" i="2" a="1"/>
  <c r="E33" i="2" s="1"/>
  <c r="F33" i="2" s="1"/>
  <c r="G33" i="2" s="1" a="1"/>
  <c r="G33" i="2" s="1"/>
  <c r="E22" i="2" a="1"/>
  <c r="E22" i="2" s="1"/>
  <c r="F22" i="2" s="1"/>
  <c r="G22" i="2" s="1" a="1"/>
  <c r="G22" i="2" s="1"/>
  <c r="E12" i="2" a="1"/>
  <c r="E12" i="2" s="1"/>
  <c r="F12" i="2" s="1"/>
  <c r="G12" i="2" s="1" a="1"/>
  <c r="G12" i="2" s="1"/>
  <c r="E32" i="2" a="1"/>
  <c r="E32" i="2" s="1"/>
  <c r="F32" i="2" s="1"/>
  <c r="G32" i="2" s="1" a="1"/>
  <c r="G32" i="2" s="1"/>
  <c r="E21" i="2" a="1"/>
  <c r="E21" i="2" s="1"/>
  <c r="F21" i="2" s="1"/>
  <c r="G21" i="2" s="1" a="1"/>
  <c r="G21" i="2" s="1"/>
  <c r="E11" i="2" a="1"/>
  <c r="E11" i="2" s="1"/>
  <c r="F11" i="2" s="1"/>
  <c r="G11" i="2" s="1" a="1"/>
  <c r="G11" i="2" s="1"/>
  <c r="E31" i="2" a="1"/>
  <c r="E31" i="2" s="1"/>
  <c r="F31" i="2" s="1"/>
  <c r="G31" i="2" s="1" a="1"/>
  <c r="G31" i="2" s="1"/>
  <c r="E10" i="2" a="1"/>
  <c r="E10" i="2" s="1"/>
  <c r="F10" i="2" s="1"/>
  <c r="G10" i="2" s="1" a="1"/>
  <c r="G10" i="2" s="1"/>
  <c r="E30" i="2" a="1"/>
  <c r="E30" i="2" s="1"/>
  <c r="F30" i="2" s="1"/>
  <c r="G30" i="2" s="1" a="1"/>
  <c r="G30" i="2" s="1"/>
  <c r="E20" i="2" a="1"/>
  <c r="E20" i="2" s="1"/>
  <c r="F20" i="2" s="1"/>
  <c r="G20" i="2" s="1" a="1"/>
  <c r="G20" i="2" s="1"/>
  <c r="E9" i="2" a="1"/>
  <c r="E9" i="2" s="1"/>
  <c r="F9" i="2" s="1"/>
  <c r="G9" i="2" s="1" a="1"/>
  <c r="G9" i="2" s="1"/>
  <c r="E29" i="2" a="1"/>
  <c r="E29" i="2" s="1"/>
  <c r="F29" i="2" s="1"/>
  <c r="G29" i="2" s="1" a="1"/>
  <c r="G29" i="2" s="1"/>
  <c r="E19" i="2" a="1"/>
  <c r="E19" i="2" s="1"/>
  <c r="F19" i="2" s="1"/>
  <c r="G19" i="2" s="1" a="1"/>
  <c r="G19" i="2" s="1"/>
  <c r="E28" i="2" a="1"/>
  <c r="E28" i="2" s="1"/>
  <c r="F28" i="2" s="1"/>
  <c r="G28" i="2" s="1" a="1"/>
  <c r="G28" i="2" s="1"/>
  <c r="E18" i="2" a="1"/>
  <c r="E18" i="2" s="1"/>
  <c r="F18" i="2" s="1"/>
  <c r="G18" i="2" s="1" a="1"/>
  <c r="G18" i="2" s="1"/>
  <c r="E8" i="2" a="1"/>
  <c r="E8" i="2" s="1"/>
  <c r="F8" i="2" s="1"/>
  <c r="G8" i="2" s="1" a="1"/>
  <c r="G8" i="2" s="1"/>
  <c r="E27" i="2" a="1"/>
  <c r="E27" i="2" s="1"/>
  <c r="F27" i="2" s="1"/>
  <c r="G27" i="2" s="1" a="1"/>
  <c r="G27" i="2" s="1"/>
  <c r="E17" i="2" a="1"/>
  <c r="E17" i="2" s="1"/>
  <c r="F17" i="2" s="1"/>
  <c r="G17" i="2" s="1" a="1"/>
  <c r="G17" i="2" s="1"/>
  <c r="E7" i="2" a="1"/>
  <c r="E7" i="2" s="1"/>
  <c r="F7" i="2" s="1"/>
  <c r="G7" i="2" s="1" a="1"/>
  <c r="G7" i="2" s="1"/>
  <c r="E2" i="2" a="1"/>
  <c r="E2" i="2" s="1"/>
  <c r="F2" i="2" s="1"/>
  <c r="G2" i="2" s="1" a="1"/>
  <c r="G2" i="2" s="1"/>
  <c r="E16" i="2" a="1"/>
  <c r="E16" i="2" s="1"/>
  <c r="F16" i="2" s="1"/>
  <c r="G16" i="2" s="1" a="1"/>
  <c r="G16" i="2" s="1"/>
  <c r="E6" i="2" a="1"/>
  <c r="E6" i="2" s="1"/>
  <c r="F6" i="2" s="1"/>
  <c r="G6" i="2" s="1" a="1"/>
  <c r="G6" i="2" s="1"/>
  <c r="E37" i="2" a="1"/>
  <c r="E37" i="2" s="1"/>
  <c r="F37" i="2" s="1"/>
  <c r="G37" i="2" s="1" a="1"/>
  <c r="G37" i="2" s="1"/>
  <c r="E26" i="2" a="1"/>
  <c r="E26" i="2" s="1"/>
  <c r="F26" i="2" s="1"/>
  <c r="G26" i="2" s="1" a="1"/>
  <c r="G26" i="2" s="1"/>
  <c r="E15" i="2" a="1"/>
  <c r="E15" i="2" s="1"/>
  <c r="F15" i="2" s="1"/>
  <c r="G15" i="2" s="1" a="1"/>
  <c r="G15" i="2" s="1"/>
  <c r="A16" i="2"/>
  <c r="A4" i="2"/>
  <c r="K9" i="2"/>
  <c r="I9" i="2"/>
  <c r="DI37" i="3"/>
  <c r="DG37" i="3"/>
  <c r="DE37" i="3"/>
  <c r="DC37" i="3"/>
  <c r="DA37" i="3"/>
  <c r="CY37" i="3"/>
  <c r="CW37" i="3"/>
  <c r="CU37" i="3"/>
  <c r="CS37" i="3"/>
  <c r="CQ37" i="3"/>
  <c r="CO37" i="3"/>
  <c r="CM37" i="3"/>
  <c r="CK37" i="3"/>
  <c r="CI37" i="3"/>
  <c r="CG37" i="3"/>
  <c r="CE37" i="3"/>
  <c r="CC37" i="3"/>
  <c r="CA37" i="3"/>
  <c r="BY37" i="3"/>
  <c r="BW37" i="3"/>
  <c r="BU37" i="3"/>
  <c r="BS37" i="3"/>
  <c r="BQ37" i="3"/>
  <c r="BO37" i="3"/>
  <c r="BM37" i="3"/>
  <c r="BK37" i="3"/>
  <c r="BI37" i="3"/>
  <c r="BG37" i="3"/>
  <c r="BE37" i="3"/>
  <c r="BC37" i="3"/>
  <c r="BA37" i="3"/>
  <c r="AY37" i="3"/>
  <c r="AW37" i="3"/>
  <c r="AU37" i="3"/>
  <c r="AS37" i="3"/>
  <c r="AQ37" i="3"/>
  <c r="AO37" i="3"/>
  <c r="AM37" i="3"/>
  <c r="AK37" i="3"/>
  <c r="AI37" i="3"/>
  <c r="AG37" i="3"/>
  <c r="AE37" i="3"/>
  <c r="AC37" i="3"/>
  <c r="AA37" i="3"/>
  <c r="Y37" i="3"/>
  <c r="W37" i="3"/>
  <c r="U37" i="3"/>
  <c r="S37" i="3"/>
  <c r="Q37" i="3"/>
  <c r="O37" i="3"/>
  <c r="M37" i="3"/>
  <c r="DI36" i="3"/>
  <c r="DG36" i="3"/>
  <c r="DE36" i="3"/>
  <c r="DC36" i="3"/>
  <c r="DA36" i="3"/>
  <c r="CY36" i="3"/>
  <c r="CW36" i="3"/>
  <c r="CU36" i="3"/>
  <c r="CS36" i="3"/>
  <c r="CQ36" i="3"/>
  <c r="CO36" i="3"/>
  <c r="CM36" i="3"/>
  <c r="CK36" i="3"/>
  <c r="CI36" i="3"/>
  <c r="CG36" i="3"/>
  <c r="CE36" i="3"/>
  <c r="CC36" i="3"/>
  <c r="CA36" i="3"/>
  <c r="BY36" i="3"/>
  <c r="BW36" i="3"/>
  <c r="BU36" i="3"/>
  <c r="BS36" i="3"/>
  <c r="BQ36" i="3"/>
  <c r="BO36" i="3"/>
  <c r="BM36" i="3"/>
  <c r="BK36" i="3"/>
  <c r="BI36" i="3"/>
  <c r="BG36" i="3"/>
  <c r="BE36" i="3"/>
  <c r="BC36" i="3"/>
  <c r="BA36" i="3"/>
  <c r="AY36" i="3"/>
  <c r="AW36" i="3"/>
  <c r="AU36" i="3"/>
  <c r="AS36" i="3"/>
  <c r="AQ36" i="3"/>
  <c r="AO36" i="3"/>
  <c r="AM36" i="3"/>
  <c r="AK36" i="3"/>
  <c r="AI36" i="3"/>
  <c r="AG36" i="3"/>
  <c r="AE36" i="3"/>
  <c r="AC36" i="3"/>
  <c r="AA36" i="3"/>
  <c r="Y36" i="3"/>
  <c r="W36" i="3"/>
  <c r="U36" i="3"/>
  <c r="S36" i="3"/>
  <c r="Q36" i="3"/>
  <c r="O36" i="3"/>
  <c r="M36" i="3"/>
  <c r="DI35" i="3"/>
  <c r="DG35" i="3"/>
  <c r="DE35" i="3"/>
  <c r="DC35" i="3"/>
  <c r="DA35" i="3"/>
  <c r="CY35" i="3"/>
  <c r="CW35" i="3"/>
  <c r="CU35" i="3"/>
  <c r="CS35" i="3"/>
  <c r="CQ35" i="3"/>
  <c r="CO35" i="3"/>
  <c r="CM35" i="3"/>
  <c r="CK35" i="3"/>
  <c r="CI35" i="3"/>
  <c r="CG35" i="3"/>
  <c r="CE35" i="3"/>
  <c r="CC35" i="3"/>
  <c r="CA35" i="3"/>
  <c r="BY35" i="3"/>
  <c r="BW35" i="3"/>
  <c r="BU35" i="3"/>
  <c r="BS35" i="3"/>
  <c r="BQ35" i="3"/>
  <c r="BO35" i="3"/>
  <c r="BM35" i="3"/>
  <c r="BK35" i="3"/>
  <c r="BI35" i="3"/>
  <c r="BG35" i="3"/>
  <c r="BE35" i="3"/>
  <c r="BC35" i="3"/>
  <c r="BA35" i="3"/>
  <c r="AY35" i="3"/>
  <c r="AW35" i="3"/>
  <c r="AU35" i="3"/>
  <c r="AS35" i="3"/>
  <c r="AQ35" i="3"/>
  <c r="AO35" i="3"/>
  <c r="AM35" i="3"/>
  <c r="AK35" i="3"/>
  <c r="AI35" i="3"/>
  <c r="AG35" i="3"/>
  <c r="AE35" i="3"/>
  <c r="AC35" i="3"/>
  <c r="AA35" i="3"/>
  <c r="Y35" i="3"/>
  <c r="W35" i="3"/>
  <c r="U35" i="3"/>
  <c r="S35" i="3"/>
  <c r="Q35" i="3"/>
  <c r="O35" i="3"/>
  <c r="M35" i="3"/>
  <c r="DI34" i="3"/>
  <c r="DG34" i="3"/>
  <c r="DE34" i="3"/>
  <c r="DC34" i="3"/>
  <c r="DA34" i="3"/>
  <c r="CY34" i="3"/>
  <c r="CW34" i="3"/>
  <c r="CU34" i="3"/>
  <c r="CS34" i="3"/>
  <c r="CQ34" i="3"/>
  <c r="CO34" i="3"/>
  <c r="CM34" i="3"/>
  <c r="CK34" i="3"/>
  <c r="CI34" i="3"/>
  <c r="CG34" i="3"/>
  <c r="CE34" i="3"/>
  <c r="CC34" i="3"/>
  <c r="CA34" i="3"/>
  <c r="BY34" i="3"/>
  <c r="BW34" i="3"/>
  <c r="BU34" i="3"/>
  <c r="BS34" i="3"/>
  <c r="BQ34" i="3"/>
  <c r="BO34" i="3"/>
  <c r="BM34" i="3"/>
  <c r="BK34" i="3"/>
  <c r="BI34" i="3"/>
  <c r="BG34" i="3"/>
  <c r="BE34" i="3"/>
  <c r="BC34" i="3"/>
  <c r="BA34" i="3"/>
  <c r="AY34" i="3"/>
  <c r="AW34" i="3"/>
  <c r="AU34" i="3"/>
  <c r="AS34" i="3"/>
  <c r="AQ34" i="3"/>
  <c r="AO34" i="3"/>
  <c r="AM34" i="3"/>
  <c r="AK34" i="3"/>
  <c r="AI34" i="3"/>
  <c r="AG34" i="3"/>
  <c r="AE34" i="3"/>
  <c r="AC34" i="3"/>
  <c r="AA34" i="3"/>
  <c r="Y34" i="3"/>
  <c r="W34" i="3"/>
  <c r="U34" i="3"/>
  <c r="S34" i="3"/>
  <c r="Q34" i="3"/>
  <c r="O34" i="3"/>
  <c r="M34" i="3"/>
  <c r="DI33" i="3"/>
  <c r="DG33" i="3"/>
  <c r="DE33" i="3"/>
  <c r="DC33" i="3"/>
  <c r="DA33" i="3"/>
  <c r="CY33" i="3"/>
  <c r="CW33" i="3"/>
  <c r="CU33" i="3"/>
  <c r="CS33" i="3"/>
  <c r="CQ33" i="3"/>
  <c r="CO33" i="3"/>
  <c r="CM33" i="3"/>
  <c r="CK33" i="3"/>
  <c r="CI33" i="3"/>
  <c r="CG33" i="3"/>
  <c r="CE33" i="3"/>
  <c r="CC33" i="3"/>
  <c r="CA33" i="3"/>
  <c r="BY33" i="3"/>
  <c r="BW33" i="3"/>
  <c r="BU33" i="3"/>
  <c r="BS33" i="3"/>
  <c r="BQ33" i="3"/>
  <c r="BO33" i="3"/>
  <c r="BM33" i="3"/>
  <c r="BK33" i="3"/>
  <c r="BI33" i="3"/>
  <c r="BG33" i="3"/>
  <c r="BE33" i="3"/>
  <c r="BC33" i="3"/>
  <c r="BA33" i="3"/>
  <c r="AY33" i="3"/>
  <c r="AW33" i="3"/>
  <c r="AU33" i="3"/>
  <c r="AS33" i="3"/>
  <c r="AQ33" i="3"/>
  <c r="AO33" i="3"/>
  <c r="AM33" i="3"/>
  <c r="AK33" i="3"/>
  <c r="AI33" i="3"/>
  <c r="AG33" i="3"/>
  <c r="AE33" i="3"/>
  <c r="AC33" i="3"/>
  <c r="AA33" i="3"/>
  <c r="Y33" i="3"/>
  <c r="W33" i="3"/>
  <c r="U33" i="3"/>
  <c r="S33" i="3"/>
  <c r="Q33" i="3"/>
  <c r="O33" i="3"/>
  <c r="M33" i="3"/>
  <c r="DI32" i="3"/>
  <c r="DG32" i="3"/>
  <c r="DE32" i="3"/>
  <c r="DC32" i="3"/>
  <c r="DA32" i="3"/>
  <c r="CY32" i="3"/>
  <c r="CW32" i="3"/>
  <c r="CU32" i="3"/>
  <c r="CS32" i="3"/>
  <c r="CQ32" i="3"/>
  <c r="CO32" i="3"/>
  <c r="CM32" i="3"/>
  <c r="CK32" i="3"/>
  <c r="CI32" i="3"/>
  <c r="CG32" i="3"/>
  <c r="CE32" i="3"/>
  <c r="CC32" i="3"/>
  <c r="CA32" i="3"/>
  <c r="BY32" i="3"/>
  <c r="BW32" i="3"/>
  <c r="BU32" i="3"/>
  <c r="BS32" i="3"/>
  <c r="BQ32" i="3"/>
  <c r="BO32" i="3"/>
  <c r="BM32" i="3"/>
  <c r="BK32" i="3"/>
  <c r="BI32" i="3"/>
  <c r="BG32" i="3"/>
  <c r="BE32" i="3"/>
  <c r="BC32" i="3"/>
  <c r="BA32" i="3"/>
  <c r="AY32" i="3"/>
  <c r="AW32" i="3"/>
  <c r="AU32" i="3"/>
  <c r="AS32" i="3"/>
  <c r="AQ32" i="3"/>
  <c r="AO32" i="3"/>
  <c r="AM32" i="3"/>
  <c r="AK32" i="3"/>
  <c r="AI32" i="3"/>
  <c r="AG32" i="3"/>
  <c r="AE32" i="3"/>
  <c r="AC32" i="3"/>
  <c r="AA32" i="3"/>
  <c r="Y32" i="3"/>
  <c r="W32" i="3"/>
  <c r="U32" i="3"/>
  <c r="S32" i="3"/>
  <c r="Q32" i="3"/>
  <c r="O32" i="3"/>
  <c r="M32" i="3"/>
  <c r="DI31" i="3"/>
  <c r="DG31" i="3"/>
  <c r="DE31" i="3"/>
  <c r="DC31" i="3"/>
  <c r="DA31" i="3"/>
  <c r="CY31" i="3"/>
  <c r="CW31" i="3"/>
  <c r="CU31" i="3"/>
  <c r="CS31" i="3"/>
  <c r="CQ31" i="3"/>
  <c r="CO31" i="3"/>
  <c r="CM31" i="3"/>
  <c r="CK31" i="3"/>
  <c r="CI31" i="3"/>
  <c r="CG31" i="3"/>
  <c r="CE31" i="3"/>
  <c r="CC31" i="3"/>
  <c r="CA31" i="3"/>
  <c r="BY31" i="3"/>
  <c r="BW31" i="3"/>
  <c r="BU31" i="3"/>
  <c r="BS31" i="3"/>
  <c r="BQ31" i="3"/>
  <c r="BO31" i="3"/>
  <c r="BM31" i="3"/>
  <c r="BK31" i="3"/>
  <c r="BI31" i="3"/>
  <c r="BG31" i="3"/>
  <c r="BE31" i="3"/>
  <c r="BC31" i="3"/>
  <c r="BA31" i="3"/>
  <c r="AY31" i="3"/>
  <c r="AW31" i="3"/>
  <c r="AU31" i="3"/>
  <c r="AS31" i="3"/>
  <c r="AQ31" i="3"/>
  <c r="AO31" i="3"/>
  <c r="AM31" i="3"/>
  <c r="AK31" i="3"/>
  <c r="AI31" i="3"/>
  <c r="AG31" i="3"/>
  <c r="AE31" i="3"/>
  <c r="AC31" i="3"/>
  <c r="AA31" i="3"/>
  <c r="Y31" i="3"/>
  <c r="W31" i="3"/>
  <c r="U31" i="3"/>
  <c r="S31" i="3"/>
  <c r="Q31" i="3"/>
  <c r="O31" i="3"/>
  <c r="M31" i="3"/>
  <c r="DI30" i="3"/>
  <c r="DG30" i="3"/>
  <c r="DE30" i="3"/>
  <c r="DC30" i="3"/>
  <c r="DA30" i="3"/>
  <c r="CY30" i="3"/>
  <c r="CW30" i="3"/>
  <c r="CU30" i="3"/>
  <c r="CS30" i="3"/>
  <c r="CQ30" i="3"/>
  <c r="CO30" i="3"/>
  <c r="CM30" i="3"/>
  <c r="CK30" i="3"/>
  <c r="CI30" i="3"/>
  <c r="CG30" i="3"/>
  <c r="CE30" i="3"/>
  <c r="CC30" i="3"/>
  <c r="CA30" i="3"/>
  <c r="BY30" i="3"/>
  <c r="BW30" i="3"/>
  <c r="BU30" i="3"/>
  <c r="BS30" i="3"/>
  <c r="BQ30" i="3"/>
  <c r="BO30" i="3"/>
  <c r="BM30" i="3"/>
  <c r="BK30" i="3"/>
  <c r="BI30" i="3"/>
  <c r="BG30" i="3"/>
  <c r="BE30" i="3"/>
  <c r="BC30" i="3"/>
  <c r="BA30" i="3"/>
  <c r="AY30" i="3"/>
  <c r="AW30" i="3"/>
  <c r="AU30" i="3"/>
  <c r="AS30" i="3"/>
  <c r="AQ30" i="3"/>
  <c r="AO30" i="3"/>
  <c r="AM30" i="3"/>
  <c r="AK30" i="3"/>
  <c r="AI30" i="3"/>
  <c r="AG30" i="3"/>
  <c r="AE30" i="3"/>
  <c r="AC30" i="3"/>
  <c r="AA30" i="3"/>
  <c r="Y30" i="3"/>
  <c r="W30" i="3"/>
  <c r="U30" i="3"/>
  <c r="S30" i="3"/>
  <c r="Q30" i="3"/>
  <c r="O30" i="3"/>
  <c r="M30" i="3"/>
  <c r="DI29" i="3"/>
  <c r="DG29" i="3"/>
  <c r="DE29" i="3"/>
  <c r="DC29" i="3"/>
  <c r="DA29" i="3"/>
  <c r="CY29" i="3"/>
  <c r="CW29" i="3"/>
  <c r="CU29" i="3"/>
  <c r="CS29" i="3"/>
  <c r="CQ29" i="3"/>
  <c r="CO29" i="3"/>
  <c r="CM29" i="3"/>
  <c r="CK29" i="3"/>
  <c r="CI29" i="3"/>
  <c r="CG29" i="3"/>
  <c r="CE29" i="3"/>
  <c r="CC29" i="3"/>
  <c r="CA29" i="3"/>
  <c r="BY29" i="3"/>
  <c r="BW29" i="3"/>
  <c r="BU29" i="3"/>
  <c r="BS29" i="3"/>
  <c r="BQ29" i="3"/>
  <c r="BO29" i="3"/>
  <c r="BM29" i="3"/>
  <c r="BK29" i="3"/>
  <c r="BI29" i="3"/>
  <c r="BG29" i="3"/>
  <c r="BE29" i="3"/>
  <c r="BC29" i="3"/>
  <c r="BA29" i="3"/>
  <c r="AY29" i="3"/>
  <c r="AW29" i="3"/>
  <c r="AU29" i="3"/>
  <c r="AS29" i="3"/>
  <c r="AQ29" i="3"/>
  <c r="AO29" i="3"/>
  <c r="AM29" i="3"/>
  <c r="AK29" i="3"/>
  <c r="AI29" i="3"/>
  <c r="AG29" i="3"/>
  <c r="AE29" i="3"/>
  <c r="AC29" i="3"/>
  <c r="AA29" i="3"/>
  <c r="Y29" i="3"/>
  <c r="W29" i="3"/>
  <c r="U29" i="3"/>
  <c r="S29" i="3"/>
  <c r="Q29" i="3"/>
  <c r="O29" i="3"/>
  <c r="M29" i="3"/>
  <c r="DI28" i="3"/>
  <c r="DG28" i="3"/>
  <c r="DE28" i="3"/>
  <c r="DC28" i="3"/>
  <c r="DA28" i="3"/>
  <c r="CY28" i="3"/>
  <c r="CW28" i="3"/>
  <c r="CU28" i="3"/>
  <c r="CS28" i="3"/>
  <c r="CQ28" i="3"/>
  <c r="CO28" i="3"/>
  <c r="CM28" i="3"/>
  <c r="CK28" i="3"/>
  <c r="CI28" i="3"/>
  <c r="CG28" i="3"/>
  <c r="CE28" i="3"/>
  <c r="CC28" i="3"/>
  <c r="CA28" i="3"/>
  <c r="BY28" i="3"/>
  <c r="BW28" i="3"/>
  <c r="BU28" i="3"/>
  <c r="BS28" i="3"/>
  <c r="BQ28" i="3"/>
  <c r="BO28" i="3"/>
  <c r="BM28" i="3"/>
  <c r="BK28" i="3"/>
  <c r="BI28" i="3"/>
  <c r="BG28" i="3"/>
  <c r="BE28" i="3"/>
  <c r="BC28" i="3"/>
  <c r="BA28" i="3"/>
  <c r="AY28" i="3"/>
  <c r="AW28" i="3"/>
  <c r="AU28" i="3"/>
  <c r="AS28" i="3"/>
  <c r="AQ28" i="3"/>
  <c r="AO28" i="3"/>
  <c r="AM28" i="3"/>
  <c r="AK28" i="3"/>
  <c r="AI28" i="3"/>
  <c r="AG28" i="3"/>
  <c r="AE28" i="3"/>
  <c r="AC28" i="3"/>
  <c r="AA28" i="3"/>
  <c r="Y28" i="3"/>
  <c r="W28" i="3"/>
  <c r="U28" i="3"/>
  <c r="S28" i="3"/>
  <c r="Q28" i="3"/>
  <c r="O28" i="3"/>
  <c r="M28" i="3"/>
  <c r="DI27" i="3"/>
  <c r="DG27" i="3"/>
  <c r="DE27" i="3"/>
  <c r="DC27" i="3"/>
  <c r="DA27" i="3"/>
  <c r="CY27" i="3"/>
  <c r="CW27" i="3"/>
  <c r="CU27" i="3"/>
  <c r="CS27" i="3"/>
  <c r="CQ27" i="3"/>
  <c r="CO27" i="3"/>
  <c r="CM27" i="3"/>
  <c r="CK27" i="3"/>
  <c r="CI27" i="3"/>
  <c r="CG27" i="3"/>
  <c r="CE27" i="3"/>
  <c r="CC27" i="3"/>
  <c r="CA27" i="3"/>
  <c r="BY27" i="3"/>
  <c r="BW27" i="3"/>
  <c r="BU27" i="3"/>
  <c r="BS27" i="3"/>
  <c r="BQ27" i="3"/>
  <c r="BO27" i="3"/>
  <c r="BM27" i="3"/>
  <c r="BK27" i="3"/>
  <c r="BI27" i="3"/>
  <c r="BG27" i="3"/>
  <c r="BE27" i="3"/>
  <c r="BC27" i="3"/>
  <c r="BA27" i="3"/>
  <c r="AY27" i="3"/>
  <c r="AW27" i="3"/>
  <c r="AU27" i="3"/>
  <c r="AS27" i="3"/>
  <c r="AQ27" i="3"/>
  <c r="AO27" i="3"/>
  <c r="AM27" i="3"/>
  <c r="AK27" i="3"/>
  <c r="AI27" i="3"/>
  <c r="AG27" i="3"/>
  <c r="AE27" i="3"/>
  <c r="AC27" i="3"/>
  <c r="AA27" i="3"/>
  <c r="Y27" i="3"/>
  <c r="W27" i="3"/>
  <c r="U27" i="3"/>
  <c r="S27" i="3"/>
  <c r="Q27" i="3"/>
  <c r="O27" i="3"/>
  <c r="M27" i="3"/>
  <c r="DI26" i="3"/>
  <c r="DG26" i="3"/>
  <c r="DE26" i="3"/>
  <c r="DC26" i="3"/>
  <c r="DA26" i="3"/>
  <c r="CY26" i="3"/>
  <c r="CW26" i="3"/>
  <c r="CU26" i="3"/>
  <c r="CS26" i="3"/>
  <c r="CQ26" i="3"/>
  <c r="CO26" i="3"/>
  <c r="CM26" i="3"/>
  <c r="CK26" i="3"/>
  <c r="CI26" i="3"/>
  <c r="CG26" i="3"/>
  <c r="CE26" i="3"/>
  <c r="CC26" i="3"/>
  <c r="CA26" i="3"/>
  <c r="BY26" i="3"/>
  <c r="BW26" i="3"/>
  <c r="BU26" i="3"/>
  <c r="BS26" i="3"/>
  <c r="BQ26" i="3"/>
  <c r="BO26" i="3"/>
  <c r="BM26" i="3"/>
  <c r="BK26" i="3"/>
  <c r="BI26" i="3"/>
  <c r="BG26" i="3"/>
  <c r="BE26" i="3"/>
  <c r="BC26" i="3"/>
  <c r="BA26" i="3"/>
  <c r="AY26" i="3"/>
  <c r="AW26" i="3"/>
  <c r="AU26" i="3"/>
  <c r="AS26" i="3"/>
  <c r="AQ26" i="3"/>
  <c r="AO26" i="3"/>
  <c r="AM26" i="3"/>
  <c r="AK26" i="3"/>
  <c r="AI26" i="3"/>
  <c r="AG26" i="3"/>
  <c r="AE26" i="3"/>
  <c r="AC26" i="3"/>
  <c r="AA26" i="3"/>
  <c r="Y26" i="3"/>
  <c r="W26" i="3"/>
  <c r="U26" i="3"/>
  <c r="S26" i="3"/>
  <c r="Q26" i="3"/>
  <c r="O26" i="3"/>
  <c r="M26" i="3"/>
  <c r="DI25" i="3"/>
  <c r="DG25" i="3"/>
  <c r="DE25" i="3"/>
  <c r="DC25" i="3"/>
  <c r="DA25" i="3"/>
  <c r="CY25" i="3"/>
  <c r="CW25" i="3"/>
  <c r="CU25" i="3"/>
  <c r="CS25" i="3"/>
  <c r="CQ25" i="3"/>
  <c r="CO25" i="3"/>
  <c r="CM25" i="3"/>
  <c r="CK25" i="3"/>
  <c r="CI25" i="3"/>
  <c r="CG25" i="3"/>
  <c r="CE25" i="3"/>
  <c r="CC25" i="3"/>
  <c r="CA25" i="3"/>
  <c r="BY25" i="3"/>
  <c r="BW25" i="3"/>
  <c r="BU25" i="3"/>
  <c r="BS25" i="3"/>
  <c r="BQ25" i="3"/>
  <c r="BO25" i="3"/>
  <c r="BM25" i="3"/>
  <c r="BK25" i="3"/>
  <c r="BI25" i="3"/>
  <c r="BG25" i="3"/>
  <c r="BE25" i="3"/>
  <c r="BC25" i="3"/>
  <c r="BA25" i="3"/>
  <c r="AY25" i="3"/>
  <c r="AW25" i="3"/>
  <c r="AU25" i="3"/>
  <c r="AS25" i="3"/>
  <c r="AQ25" i="3"/>
  <c r="AO25" i="3"/>
  <c r="AM25" i="3"/>
  <c r="AK25" i="3"/>
  <c r="AI25" i="3"/>
  <c r="AG25" i="3"/>
  <c r="AE25" i="3"/>
  <c r="AC25" i="3"/>
  <c r="AA25" i="3"/>
  <c r="Y25" i="3"/>
  <c r="W25" i="3"/>
  <c r="U25" i="3"/>
  <c r="S25" i="3"/>
  <c r="Q25" i="3"/>
  <c r="O25" i="3"/>
  <c r="M25" i="3"/>
  <c r="DI24" i="3"/>
  <c r="DG24" i="3"/>
  <c r="DE24" i="3"/>
  <c r="DC24" i="3"/>
  <c r="DA24" i="3"/>
  <c r="CY24" i="3"/>
  <c r="CW24" i="3"/>
  <c r="CU24" i="3"/>
  <c r="CS24" i="3"/>
  <c r="CQ24" i="3"/>
  <c r="CO24" i="3"/>
  <c r="CM24" i="3"/>
  <c r="CK24" i="3"/>
  <c r="CI24" i="3"/>
  <c r="CG24" i="3"/>
  <c r="CE24" i="3"/>
  <c r="CC24" i="3"/>
  <c r="CA24" i="3"/>
  <c r="BY24" i="3"/>
  <c r="BW24" i="3"/>
  <c r="BU24" i="3"/>
  <c r="BS24" i="3"/>
  <c r="BQ24" i="3"/>
  <c r="BO24" i="3"/>
  <c r="BM24" i="3"/>
  <c r="BK24" i="3"/>
  <c r="BI24" i="3"/>
  <c r="BG24" i="3"/>
  <c r="BE24" i="3"/>
  <c r="BC24" i="3"/>
  <c r="BA24" i="3"/>
  <c r="AY24" i="3"/>
  <c r="AW24" i="3"/>
  <c r="AU24" i="3"/>
  <c r="AS24" i="3"/>
  <c r="AQ24" i="3"/>
  <c r="AO24" i="3"/>
  <c r="AM24" i="3"/>
  <c r="AK24" i="3"/>
  <c r="AI24" i="3"/>
  <c r="AG24" i="3"/>
  <c r="AE24" i="3"/>
  <c r="AC24" i="3"/>
  <c r="AA24" i="3"/>
  <c r="Y24" i="3"/>
  <c r="W24" i="3"/>
  <c r="U24" i="3"/>
  <c r="S24" i="3"/>
  <c r="Q24" i="3"/>
  <c r="O24" i="3"/>
  <c r="M24" i="3"/>
  <c r="DI23" i="3"/>
  <c r="DG23" i="3"/>
  <c r="DE23" i="3"/>
  <c r="DC23" i="3"/>
  <c r="DA23" i="3"/>
  <c r="CY23" i="3"/>
  <c r="CW23" i="3"/>
  <c r="CU23" i="3"/>
  <c r="CS23" i="3"/>
  <c r="CQ23" i="3"/>
  <c r="CO23" i="3"/>
  <c r="CM23" i="3"/>
  <c r="CK23" i="3"/>
  <c r="CI23" i="3"/>
  <c r="CG23" i="3"/>
  <c r="CE23" i="3"/>
  <c r="CC23" i="3"/>
  <c r="CA23" i="3"/>
  <c r="BY23" i="3"/>
  <c r="BW23" i="3"/>
  <c r="BU23" i="3"/>
  <c r="BS23" i="3"/>
  <c r="BQ23" i="3"/>
  <c r="BO23" i="3"/>
  <c r="BM23" i="3"/>
  <c r="BK23" i="3"/>
  <c r="BI23" i="3"/>
  <c r="BG23" i="3"/>
  <c r="BE23" i="3"/>
  <c r="BC23" i="3"/>
  <c r="BA23" i="3"/>
  <c r="AY23" i="3"/>
  <c r="AW23" i="3"/>
  <c r="AU23" i="3"/>
  <c r="AS23" i="3"/>
  <c r="AQ23" i="3"/>
  <c r="AO23" i="3"/>
  <c r="AM23" i="3"/>
  <c r="AK23" i="3"/>
  <c r="AI23" i="3"/>
  <c r="AG23" i="3"/>
  <c r="AE23" i="3"/>
  <c r="AC23" i="3"/>
  <c r="AA23" i="3"/>
  <c r="Y23" i="3"/>
  <c r="W23" i="3"/>
  <c r="U23" i="3"/>
  <c r="S23" i="3"/>
  <c r="Q23" i="3"/>
  <c r="O23" i="3"/>
  <c r="M23" i="3"/>
  <c r="DI22" i="3"/>
  <c r="DG22" i="3"/>
  <c r="DE22" i="3"/>
  <c r="DC22" i="3"/>
  <c r="DA22" i="3"/>
  <c r="CY22" i="3"/>
  <c r="CW22" i="3"/>
  <c r="CU22" i="3"/>
  <c r="CS22" i="3"/>
  <c r="CQ22" i="3"/>
  <c r="CO22" i="3"/>
  <c r="CM22" i="3"/>
  <c r="CK22" i="3"/>
  <c r="CI22" i="3"/>
  <c r="CG22" i="3"/>
  <c r="CE22" i="3"/>
  <c r="CC22" i="3"/>
  <c r="CA22" i="3"/>
  <c r="BY22" i="3"/>
  <c r="BW22" i="3"/>
  <c r="BU22" i="3"/>
  <c r="BS22" i="3"/>
  <c r="BQ22" i="3"/>
  <c r="BO22" i="3"/>
  <c r="BM22" i="3"/>
  <c r="BK22" i="3"/>
  <c r="BI22" i="3"/>
  <c r="BG22" i="3"/>
  <c r="BE22" i="3"/>
  <c r="BC22" i="3"/>
  <c r="BA22" i="3"/>
  <c r="AY22" i="3"/>
  <c r="AW22" i="3"/>
  <c r="AU22" i="3"/>
  <c r="AS22" i="3"/>
  <c r="AQ22" i="3"/>
  <c r="AO22" i="3"/>
  <c r="AM22" i="3"/>
  <c r="AK22" i="3"/>
  <c r="AI22" i="3"/>
  <c r="AG22" i="3"/>
  <c r="AE22" i="3"/>
  <c r="AC22" i="3"/>
  <c r="AA22" i="3"/>
  <c r="Y22" i="3"/>
  <c r="W22" i="3"/>
  <c r="U22" i="3"/>
  <c r="S22" i="3"/>
  <c r="Q22" i="3"/>
  <c r="O22" i="3"/>
  <c r="M22" i="3"/>
  <c r="DI21" i="3"/>
  <c r="DG21" i="3"/>
  <c r="DE21" i="3"/>
  <c r="DC21" i="3"/>
  <c r="DA21" i="3"/>
  <c r="CY21" i="3"/>
  <c r="CW21" i="3"/>
  <c r="CU21" i="3"/>
  <c r="CS21" i="3"/>
  <c r="CQ21" i="3"/>
  <c r="CO21" i="3"/>
  <c r="CM21" i="3"/>
  <c r="CK21" i="3"/>
  <c r="CI21" i="3"/>
  <c r="CG21" i="3"/>
  <c r="CE21" i="3"/>
  <c r="CC21" i="3"/>
  <c r="CA21" i="3"/>
  <c r="BY21" i="3"/>
  <c r="BW21" i="3"/>
  <c r="BU21" i="3"/>
  <c r="BS21" i="3"/>
  <c r="BQ21" i="3"/>
  <c r="BO21" i="3"/>
  <c r="BM21" i="3"/>
  <c r="BK21" i="3"/>
  <c r="BI21" i="3"/>
  <c r="BG21" i="3"/>
  <c r="BE21" i="3"/>
  <c r="BC21" i="3"/>
  <c r="BA21" i="3"/>
  <c r="AY21" i="3"/>
  <c r="AW21" i="3"/>
  <c r="AU21" i="3"/>
  <c r="AS21" i="3"/>
  <c r="AQ21" i="3"/>
  <c r="AO21" i="3"/>
  <c r="AM21" i="3"/>
  <c r="AK21" i="3"/>
  <c r="AI21" i="3"/>
  <c r="AG21" i="3"/>
  <c r="AE21" i="3"/>
  <c r="AC21" i="3"/>
  <c r="AA21" i="3"/>
  <c r="Y21" i="3"/>
  <c r="W21" i="3"/>
  <c r="U21" i="3"/>
  <c r="S21" i="3"/>
  <c r="Q21" i="3"/>
  <c r="O21" i="3"/>
  <c r="M21" i="3"/>
  <c r="DI20" i="3"/>
  <c r="DG20" i="3"/>
  <c r="DE20" i="3"/>
  <c r="DC20" i="3"/>
  <c r="DA20" i="3"/>
  <c r="CY20" i="3"/>
  <c r="CW20" i="3"/>
  <c r="CU20" i="3"/>
  <c r="CS20" i="3"/>
  <c r="CQ20" i="3"/>
  <c r="CO20" i="3"/>
  <c r="CM20" i="3"/>
  <c r="CK20" i="3"/>
  <c r="CI20" i="3"/>
  <c r="CG20" i="3"/>
  <c r="CE20" i="3"/>
  <c r="CC20" i="3"/>
  <c r="CA20" i="3"/>
  <c r="BY20" i="3"/>
  <c r="BW20" i="3"/>
  <c r="BU20" i="3"/>
  <c r="BS20" i="3"/>
  <c r="BQ20" i="3"/>
  <c r="BO20" i="3"/>
  <c r="BM20" i="3"/>
  <c r="BK20" i="3"/>
  <c r="BI20" i="3"/>
  <c r="BG20" i="3"/>
  <c r="BE20" i="3"/>
  <c r="BC20" i="3"/>
  <c r="BA20" i="3"/>
  <c r="AY20" i="3"/>
  <c r="AW20" i="3"/>
  <c r="AU20" i="3"/>
  <c r="AS20" i="3"/>
  <c r="AQ20" i="3"/>
  <c r="AO20" i="3"/>
  <c r="AM20" i="3"/>
  <c r="AK20" i="3"/>
  <c r="AI20" i="3"/>
  <c r="AG20" i="3"/>
  <c r="AE20" i="3"/>
  <c r="AC20" i="3"/>
  <c r="AA20" i="3"/>
  <c r="Y20" i="3"/>
  <c r="W20" i="3"/>
  <c r="U20" i="3"/>
  <c r="S20" i="3"/>
  <c r="Q20" i="3"/>
  <c r="O20" i="3"/>
  <c r="M20" i="3"/>
  <c r="DI19" i="3"/>
  <c r="DG19" i="3"/>
  <c r="DE19" i="3"/>
  <c r="DC19" i="3"/>
  <c r="DA19" i="3"/>
  <c r="CY19" i="3"/>
  <c r="CW19" i="3"/>
  <c r="CU19" i="3"/>
  <c r="CS19" i="3"/>
  <c r="CQ19" i="3"/>
  <c r="CO19" i="3"/>
  <c r="CM19" i="3"/>
  <c r="CK19" i="3"/>
  <c r="CI19" i="3"/>
  <c r="CG19" i="3"/>
  <c r="CE19" i="3"/>
  <c r="CC19" i="3"/>
  <c r="CA19" i="3"/>
  <c r="BY19" i="3"/>
  <c r="BW19" i="3"/>
  <c r="BU19" i="3"/>
  <c r="BS19" i="3"/>
  <c r="BQ19" i="3"/>
  <c r="BO19" i="3"/>
  <c r="BM19" i="3"/>
  <c r="BK19" i="3"/>
  <c r="BI19" i="3"/>
  <c r="BG19" i="3"/>
  <c r="BE19" i="3"/>
  <c r="BC19" i="3"/>
  <c r="BA19" i="3"/>
  <c r="AY19" i="3"/>
  <c r="AW19" i="3"/>
  <c r="AU19" i="3"/>
  <c r="AS19" i="3"/>
  <c r="AQ19" i="3"/>
  <c r="AO19" i="3"/>
  <c r="AM19" i="3"/>
  <c r="AK19" i="3"/>
  <c r="AI19" i="3"/>
  <c r="AG19" i="3"/>
  <c r="AE19" i="3"/>
  <c r="AC19" i="3"/>
  <c r="AA19" i="3"/>
  <c r="Y19" i="3"/>
  <c r="W19" i="3"/>
  <c r="U19" i="3"/>
  <c r="S19" i="3"/>
  <c r="Q19" i="3"/>
  <c r="O19" i="3"/>
  <c r="M19" i="3"/>
  <c r="DI18" i="3"/>
  <c r="DG18" i="3"/>
  <c r="DE18" i="3"/>
  <c r="DC18" i="3"/>
  <c r="DA18" i="3"/>
  <c r="CY18" i="3"/>
  <c r="CW18" i="3"/>
  <c r="CU18" i="3"/>
  <c r="CS18" i="3"/>
  <c r="CQ18" i="3"/>
  <c r="CO18" i="3"/>
  <c r="CM18" i="3"/>
  <c r="CK18" i="3"/>
  <c r="CI18" i="3"/>
  <c r="CG18" i="3"/>
  <c r="CE18" i="3"/>
  <c r="CC18" i="3"/>
  <c r="CA18" i="3"/>
  <c r="BY18" i="3"/>
  <c r="BW18" i="3"/>
  <c r="BU18" i="3"/>
  <c r="BS18" i="3"/>
  <c r="BQ18" i="3"/>
  <c r="BO18" i="3"/>
  <c r="BM18" i="3"/>
  <c r="BK18" i="3"/>
  <c r="BI18" i="3"/>
  <c r="BG18" i="3"/>
  <c r="BE18" i="3"/>
  <c r="BC18" i="3"/>
  <c r="BA18" i="3"/>
  <c r="AY18" i="3"/>
  <c r="AW18" i="3"/>
  <c r="AU18" i="3"/>
  <c r="AS18" i="3"/>
  <c r="AQ18" i="3"/>
  <c r="AO18" i="3"/>
  <c r="AM18" i="3"/>
  <c r="AK18" i="3"/>
  <c r="AI18" i="3"/>
  <c r="AG18" i="3"/>
  <c r="AE18" i="3"/>
  <c r="AC18" i="3"/>
  <c r="AA18" i="3"/>
  <c r="Y18" i="3"/>
  <c r="W18" i="3"/>
  <c r="U18" i="3"/>
  <c r="S18" i="3"/>
  <c r="Q18" i="3"/>
  <c r="O18" i="3"/>
  <c r="M18" i="3"/>
  <c r="DI17" i="3"/>
  <c r="DG17" i="3"/>
  <c r="DE17" i="3"/>
  <c r="DC17" i="3"/>
  <c r="DA17" i="3"/>
  <c r="CY17" i="3"/>
  <c r="CW17" i="3"/>
  <c r="CU17" i="3"/>
  <c r="CS17" i="3"/>
  <c r="CQ17" i="3"/>
  <c r="CO17" i="3"/>
  <c r="CM17" i="3"/>
  <c r="CK17" i="3"/>
  <c r="CI17" i="3"/>
  <c r="CG17" i="3"/>
  <c r="CE17" i="3"/>
  <c r="CC17" i="3"/>
  <c r="CA17" i="3"/>
  <c r="BY17" i="3"/>
  <c r="BW17" i="3"/>
  <c r="BU17" i="3"/>
  <c r="BS17" i="3"/>
  <c r="BQ17" i="3"/>
  <c r="BO17" i="3"/>
  <c r="BM17" i="3"/>
  <c r="BK17" i="3"/>
  <c r="BI17" i="3"/>
  <c r="BG17" i="3"/>
  <c r="BE17" i="3"/>
  <c r="BC17" i="3"/>
  <c r="BA17" i="3"/>
  <c r="AY17" i="3"/>
  <c r="AW17" i="3"/>
  <c r="AU17" i="3"/>
  <c r="AS17" i="3"/>
  <c r="AQ17" i="3"/>
  <c r="AO17" i="3"/>
  <c r="AM17" i="3"/>
  <c r="AK17" i="3"/>
  <c r="AI17" i="3"/>
  <c r="AG17" i="3"/>
  <c r="AE17" i="3"/>
  <c r="AC17" i="3"/>
  <c r="AA17" i="3"/>
  <c r="Y17" i="3"/>
  <c r="W17" i="3"/>
  <c r="U17" i="3"/>
  <c r="S17" i="3"/>
  <c r="Q17" i="3"/>
  <c r="O17" i="3"/>
  <c r="M17" i="3"/>
  <c r="DI16" i="3"/>
  <c r="DG16" i="3"/>
  <c r="DE16" i="3"/>
  <c r="DC16" i="3"/>
  <c r="DA16" i="3"/>
  <c r="CY16" i="3"/>
  <c r="CW16" i="3"/>
  <c r="CU16" i="3"/>
  <c r="CS16" i="3"/>
  <c r="CQ16" i="3"/>
  <c r="CO16" i="3"/>
  <c r="CM16" i="3"/>
  <c r="CK16" i="3"/>
  <c r="CI16" i="3"/>
  <c r="CG16" i="3"/>
  <c r="CE16" i="3"/>
  <c r="CC16" i="3"/>
  <c r="CA16" i="3"/>
  <c r="BY16" i="3"/>
  <c r="BW16" i="3"/>
  <c r="BU16" i="3"/>
  <c r="BS16" i="3"/>
  <c r="BQ16" i="3"/>
  <c r="BO16" i="3"/>
  <c r="BM16" i="3"/>
  <c r="BK16" i="3"/>
  <c r="BI16" i="3"/>
  <c r="BG16" i="3"/>
  <c r="BE16" i="3"/>
  <c r="BC16" i="3"/>
  <c r="BA16" i="3"/>
  <c r="AY16" i="3"/>
  <c r="AW16" i="3"/>
  <c r="AU16" i="3"/>
  <c r="AS16" i="3"/>
  <c r="AQ16" i="3"/>
  <c r="AO16" i="3"/>
  <c r="AM16" i="3"/>
  <c r="AK16" i="3"/>
  <c r="AI16" i="3"/>
  <c r="AG16" i="3"/>
  <c r="AE16" i="3"/>
  <c r="AC16" i="3"/>
  <c r="AA16" i="3"/>
  <c r="Y16" i="3"/>
  <c r="W16" i="3"/>
  <c r="U16" i="3"/>
  <c r="S16" i="3"/>
  <c r="Q16" i="3"/>
  <c r="O16" i="3"/>
  <c r="M16" i="3"/>
  <c r="DI15" i="3"/>
  <c r="DG15" i="3"/>
  <c r="DE15" i="3"/>
  <c r="DC15" i="3"/>
  <c r="DA15" i="3"/>
  <c r="CY15" i="3"/>
  <c r="CW15" i="3"/>
  <c r="CU15" i="3"/>
  <c r="CS15" i="3"/>
  <c r="CQ15" i="3"/>
  <c r="CO15" i="3"/>
  <c r="CM15" i="3"/>
  <c r="CK15" i="3"/>
  <c r="CI15" i="3"/>
  <c r="CG15" i="3"/>
  <c r="CE15" i="3"/>
  <c r="CC15" i="3"/>
  <c r="CA15" i="3"/>
  <c r="BY15" i="3"/>
  <c r="BW15" i="3"/>
  <c r="BU15" i="3"/>
  <c r="BS15" i="3"/>
  <c r="BQ15" i="3"/>
  <c r="BO15" i="3"/>
  <c r="BM15" i="3"/>
  <c r="BK15" i="3"/>
  <c r="BI15" i="3"/>
  <c r="BG15" i="3"/>
  <c r="BE15" i="3"/>
  <c r="BC15" i="3"/>
  <c r="BA15" i="3"/>
  <c r="AY15" i="3"/>
  <c r="AW15" i="3"/>
  <c r="AU15" i="3"/>
  <c r="AS15" i="3"/>
  <c r="AQ15" i="3"/>
  <c r="AO15" i="3"/>
  <c r="AM15" i="3"/>
  <c r="AK15" i="3"/>
  <c r="AI15" i="3"/>
  <c r="AG15" i="3"/>
  <c r="AE15" i="3"/>
  <c r="AC15" i="3"/>
  <c r="AA15" i="3"/>
  <c r="Y15" i="3"/>
  <c r="W15" i="3"/>
  <c r="U15" i="3"/>
  <c r="S15" i="3"/>
  <c r="Q15" i="3"/>
  <c r="O15" i="3"/>
  <c r="M15" i="3"/>
  <c r="DI14" i="3"/>
  <c r="DG14" i="3"/>
  <c r="DE14" i="3"/>
  <c r="DC14" i="3"/>
  <c r="DA14" i="3"/>
  <c r="CY14" i="3"/>
  <c r="CW14" i="3"/>
  <c r="CU14" i="3"/>
  <c r="CS14" i="3"/>
  <c r="CQ14" i="3"/>
  <c r="CO14" i="3"/>
  <c r="CM14" i="3"/>
  <c r="CK14" i="3"/>
  <c r="CI14" i="3"/>
  <c r="CG14" i="3"/>
  <c r="CE14" i="3"/>
  <c r="CC14" i="3"/>
  <c r="CA14" i="3"/>
  <c r="BY14" i="3"/>
  <c r="BW14" i="3"/>
  <c r="BU14" i="3"/>
  <c r="BS14" i="3"/>
  <c r="BQ14" i="3"/>
  <c r="BO14" i="3"/>
  <c r="BM14" i="3"/>
  <c r="BK14" i="3"/>
  <c r="BI14" i="3"/>
  <c r="BG14" i="3"/>
  <c r="BE14" i="3"/>
  <c r="BC14" i="3"/>
  <c r="BA14" i="3"/>
  <c r="AY14" i="3"/>
  <c r="AW14" i="3"/>
  <c r="AU14" i="3"/>
  <c r="AS14" i="3"/>
  <c r="AQ14" i="3"/>
  <c r="AO14" i="3"/>
  <c r="AM14" i="3"/>
  <c r="AK14" i="3"/>
  <c r="AI14" i="3"/>
  <c r="AG14" i="3"/>
  <c r="AE14" i="3"/>
  <c r="AC14" i="3"/>
  <c r="AA14" i="3"/>
  <c r="Y14" i="3"/>
  <c r="W14" i="3"/>
  <c r="U14" i="3"/>
  <c r="S14" i="3"/>
  <c r="Q14" i="3"/>
  <c r="O14" i="3"/>
  <c r="M14" i="3"/>
  <c r="DI13" i="3"/>
  <c r="DG13" i="3"/>
  <c r="DE13" i="3"/>
  <c r="DC13" i="3"/>
  <c r="DA13" i="3"/>
  <c r="CY13" i="3"/>
  <c r="CW13" i="3"/>
  <c r="CU13" i="3"/>
  <c r="CS13" i="3"/>
  <c r="CQ13" i="3"/>
  <c r="CO13" i="3"/>
  <c r="CM13" i="3"/>
  <c r="CK13" i="3"/>
  <c r="CI13" i="3"/>
  <c r="CG13" i="3"/>
  <c r="CE13" i="3"/>
  <c r="CC13" i="3"/>
  <c r="CA13" i="3"/>
  <c r="BY13" i="3"/>
  <c r="BW13" i="3"/>
  <c r="BU13" i="3"/>
  <c r="BS13" i="3"/>
  <c r="BQ13" i="3"/>
  <c r="BO13" i="3"/>
  <c r="BM13" i="3"/>
  <c r="BK13" i="3"/>
  <c r="BI13" i="3"/>
  <c r="BG13" i="3"/>
  <c r="BE13" i="3"/>
  <c r="BC13" i="3"/>
  <c r="BA13" i="3"/>
  <c r="AY13" i="3"/>
  <c r="AW13" i="3"/>
  <c r="AU13" i="3"/>
  <c r="AS13" i="3"/>
  <c r="AQ13" i="3"/>
  <c r="AO13" i="3"/>
  <c r="AM13" i="3"/>
  <c r="AK13" i="3"/>
  <c r="AI13" i="3"/>
  <c r="AG13" i="3"/>
  <c r="AE13" i="3"/>
  <c r="AC13" i="3"/>
  <c r="AA13" i="3"/>
  <c r="Y13" i="3"/>
  <c r="W13" i="3"/>
  <c r="U13" i="3"/>
  <c r="S13" i="3"/>
  <c r="Q13" i="3"/>
  <c r="O13" i="3"/>
  <c r="M13" i="3"/>
  <c r="DI12" i="3"/>
  <c r="DG12" i="3"/>
  <c r="DE12" i="3"/>
  <c r="DC12" i="3"/>
  <c r="DA12" i="3"/>
  <c r="CY12" i="3"/>
  <c r="CW12" i="3"/>
  <c r="CU12" i="3"/>
  <c r="CS12" i="3"/>
  <c r="CQ12" i="3"/>
  <c r="CO12" i="3"/>
  <c r="CM12" i="3"/>
  <c r="CK12" i="3"/>
  <c r="CI12" i="3"/>
  <c r="CG12" i="3"/>
  <c r="CE12" i="3"/>
  <c r="CC12" i="3"/>
  <c r="CA12" i="3"/>
  <c r="BY12" i="3"/>
  <c r="BW12" i="3"/>
  <c r="BU12" i="3"/>
  <c r="BS12" i="3"/>
  <c r="BQ12" i="3"/>
  <c r="BO12" i="3"/>
  <c r="BM12" i="3"/>
  <c r="BK12" i="3"/>
  <c r="BI12" i="3"/>
  <c r="BG12" i="3"/>
  <c r="BE12" i="3"/>
  <c r="BC12" i="3"/>
  <c r="BA12" i="3"/>
  <c r="AY12" i="3"/>
  <c r="AW12" i="3"/>
  <c r="AU12" i="3"/>
  <c r="AS12" i="3"/>
  <c r="AQ12" i="3"/>
  <c r="AO12" i="3"/>
  <c r="AM12" i="3"/>
  <c r="AK12" i="3"/>
  <c r="AI12" i="3"/>
  <c r="AG12" i="3"/>
  <c r="AE12" i="3"/>
  <c r="AC12" i="3"/>
  <c r="AA12" i="3"/>
  <c r="Y12" i="3"/>
  <c r="W12" i="3"/>
  <c r="U12" i="3"/>
  <c r="S12" i="3"/>
  <c r="Q12" i="3"/>
  <c r="O12" i="3"/>
  <c r="M12" i="3"/>
  <c r="DI11" i="3"/>
  <c r="DG11" i="3"/>
  <c r="DE11" i="3"/>
  <c r="DC11" i="3"/>
  <c r="DA11" i="3"/>
  <c r="CY11" i="3"/>
  <c r="CW11" i="3"/>
  <c r="CU11" i="3"/>
  <c r="CS11" i="3"/>
  <c r="CQ11" i="3"/>
  <c r="CO11" i="3"/>
  <c r="CM11" i="3"/>
  <c r="CK11" i="3"/>
  <c r="CI11" i="3"/>
  <c r="CG11" i="3"/>
  <c r="CE11" i="3"/>
  <c r="CC11" i="3"/>
  <c r="CA11" i="3"/>
  <c r="BY11" i="3"/>
  <c r="BW11" i="3"/>
  <c r="BU11" i="3"/>
  <c r="BS11" i="3"/>
  <c r="BQ11" i="3"/>
  <c r="BO11" i="3"/>
  <c r="BM11" i="3"/>
  <c r="BK11" i="3"/>
  <c r="BI11" i="3"/>
  <c r="BG11" i="3"/>
  <c r="BE11" i="3"/>
  <c r="BC11" i="3"/>
  <c r="BA11" i="3"/>
  <c r="AY11" i="3"/>
  <c r="AW11" i="3"/>
  <c r="AU11" i="3"/>
  <c r="AS11" i="3"/>
  <c r="AQ11" i="3"/>
  <c r="AO11" i="3"/>
  <c r="AM11" i="3"/>
  <c r="AK11" i="3"/>
  <c r="AI11" i="3"/>
  <c r="AG11" i="3"/>
  <c r="AE11" i="3"/>
  <c r="AC11" i="3"/>
  <c r="AA11" i="3"/>
  <c r="Y11" i="3"/>
  <c r="W11" i="3"/>
  <c r="U11" i="3"/>
  <c r="S11" i="3"/>
  <c r="Q11" i="3"/>
  <c r="O11" i="3"/>
  <c r="M11" i="3"/>
  <c r="DI10" i="3"/>
  <c r="DG10" i="3"/>
  <c r="DE10" i="3"/>
  <c r="DC10" i="3"/>
  <c r="DA10" i="3"/>
  <c r="CY10" i="3"/>
  <c r="CW10" i="3"/>
  <c r="CU10" i="3"/>
  <c r="CS10" i="3"/>
  <c r="CQ10" i="3"/>
  <c r="CO10" i="3"/>
  <c r="CM10" i="3"/>
  <c r="CK10" i="3"/>
  <c r="CI10" i="3"/>
  <c r="CG10" i="3"/>
  <c r="CE10" i="3"/>
  <c r="CC10" i="3"/>
  <c r="CA10" i="3"/>
  <c r="BY10" i="3"/>
  <c r="BW10" i="3"/>
  <c r="BU10" i="3"/>
  <c r="BS10" i="3"/>
  <c r="BQ10" i="3"/>
  <c r="BO10" i="3"/>
  <c r="BM10" i="3"/>
  <c r="BK10" i="3"/>
  <c r="BI10" i="3"/>
  <c r="BG10" i="3"/>
  <c r="BE10" i="3"/>
  <c r="BC10" i="3"/>
  <c r="BA10" i="3"/>
  <c r="AY10" i="3"/>
  <c r="AW10" i="3"/>
  <c r="AU10" i="3"/>
  <c r="AS10" i="3"/>
  <c r="AQ10" i="3"/>
  <c r="AO10" i="3"/>
  <c r="AM10" i="3"/>
  <c r="AK10" i="3"/>
  <c r="AI10" i="3"/>
  <c r="AG10" i="3"/>
  <c r="AE10" i="3"/>
  <c r="AC10" i="3"/>
  <c r="AA10" i="3"/>
  <c r="Y10" i="3"/>
  <c r="W10" i="3"/>
  <c r="U10" i="3"/>
  <c r="S10" i="3"/>
  <c r="Q10" i="3"/>
  <c r="O10" i="3"/>
  <c r="M10" i="3"/>
  <c r="DI9" i="3"/>
  <c r="DG9" i="3"/>
  <c r="DE9" i="3"/>
  <c r="DC9" i="3"/>
  <c r="DA9" i="3"/>
  <c r="CY9" i="3"/>
  <c r="CW9" i="3"/>
  <c r="CU9" i="3"/>
  <c r="CS9" i="3"/>
  <c r="CQ9" i="3"/>
  <c r="CO9" i="3"/>
  <c r="CM9" i="3"/>
  <c r="CK9" i="3"/>
  <c r="CI9" i="3"/>
  <c r="CG9" i="3"/>
  <c r="CE9" i="3"/>
  <c r="CC9" i="3"/>
  <c r="CA9" i="3"/>
  <c r="BY9" i="3"/>
  <c r="BW9" i="3"/>
  <c r="BU9" i="3"/>
  <c r="BS9" i="3"/>
  <c r="BQ9" i="3"/>
  <c r="BO9" i="3"/>
  <c r="BM9" i="3"/>
  <c r="BK9" i="3"/>
  <c r="BI9" i="3"/>
  <c r="BG9" i="3"/>
  <c r="BE9" i="3"/>
  <c r="BC9" i="3"/>
  <c r="BA9" i="3"/>
  <c r="AY9" i="3"/>
  <c r="AW9" i="3"/>
  <c r="AU9" i="3"/>
  <c r="AS9" i="3"/>
  <c r="AQ9" i="3"/>
  <c r="AO9" i="3"/>
  <c r="AM9" i="3"/>
  <c r="AK9" i="3"/>
  <c r="AI9" i="3"/>
  <c r="AG9" i="3"/>
  <c r="AE9" i="3"/>
  <c r="AC9" i="3"/>
  <c r="AA9" i="3"/>
  <c r="Y9" i="3"/>
  <c r="W9" i="3"/>
  <c r="U9" i="3"/>
  <c r="S9" i="3"/>
  <c r="Q9" i="3"/>
  <c r="O9" i="3"/>
  <c r="M9" i="3"/>
  <c r="DI8" i="3"/>
  <c r="DG8" i="3"/>
  <c r="DE8" i="3"/>
  <c r="DC8" i="3"/>
  <c r="DA8" i="3"/>
  <c r="CY8" i="3"/>
  <c r="CW8" i="3"/>
  <c r="CU8" i="3"/>
  <c r="CS8" i="3"/>
  <c r="CQ8" i="3"/>
  <c r="CO8" i="3"/>
  <c r="CM8" i="3"/>
  <c r="CK8" i="3"/>
  <c r="CI8" i="3"/>
  <c r="CG8" i="3"/>
  <c r="CE8" i="3"/>
  <c r="CC8" i="3"/>
  <c r="CA8" i="3"/>
  <c r="BY8" i="3"/>
  <c r="BW8" i="3"/>
  <c r="BU8" i="3"/>
  <c r="BS8" i="3"/>
  <c r="BQ8" i="3"/>
  <c r="BO8" i="3"/>
  <c r="BM8" i="3"/>
  <c r="BK8" i="3"/>
  <c r="BI8" i="3"/>
  <c r="BG8" i="3"/>
  <c r="BE8" i="3"/>
  <c r="BC8" i="3"/>
  <c r="BA8" i="3"/>
  <c r="AY8" i="3"/>
  <c r="AW8" i="3"/>
  <c r="AU8" i="3"/>
  <c r="AS8" i="3"/>
  <c r="AQ8" i="3"/>
  <c r="AO8" i="3"/>
  <c r="AM8" i="3"/>
  <c r="AK8" i="3"/>
  <c r="AI8" i="3"/>
  <c r="AG8" i="3"/>
  <c r="AE8" i="3"/>
  <c r="AC8" i="3"/>
  <c r="AA8" i="3"/>
  <c r="Y8" i="3"/>
  <c r="W8" i="3"/>
  <c r="U8" i="3"/>
  <c r="S8" i="3"/>
  <c r="Q8" i="3"/>
  <c r="O8" i="3"/>
  <c r="M8" i="3"/>
  <c r="DI7" i="3"/>
  <c r="DG7" i="3"/>
  <c r="DE7" i="3"/>
  <c r="DC7" i="3"/>
  <c r="DA7" i="3"/>
  <c r="CY7" i="3"/>
  <c r="CW7" i="3"/>
  <c r="CU7" i="3"/>
  <c r="CS7" i="3"/>
  <c r="CQ7" i="3"/>
  <c r="CO7" i="3"/>
  <c r="CM7" i="3"/>
  <c r="CK7" i="3"/>
  <c r="CI7" i="3"/>
  <c r="CG7" i="3"/>
  <c r="CE7" i="3"/>
  <c r="CC7" i="3"/>
  <c r="CA7" i="3"/>
  <c r="BY7" i="3"/>
  <c r="BW7" i="3"/>
  <c r="BU7" i="3"/>
  <c r="BS7" i="3"/>
  <c r="BQ7" i="3"/>
  <c r="BO7" i="3"/>
  <c r="BM7" i="3"/>
  <c r="BK7" i="3"/>
  <c r="BI7" i="3"/>
  <c r="BG7" i="3"/>
  <c r="BE7" i="3"/>
  <c r="BC7" i="3"/>
  <c r="BA7" i="3"/>
  <c r="AY7" i="3"/>
  <c r="AW7" i="3"/>
  <c r="AU7" i="3"/>
  <c r="AS7" i="3"/>
  <c r="AQ7" i="3"/>
  <c r="AO7" i="3"/>
  <c r="AM7" i="3"/>
  <c r="AK7" i="3"/>
  <c r="AI7" i="3"/>
  <c r="AG7" i="3"/>
  <c r="AE7" i="3"/>
  <c r="AC7" i="3"/>
  <c r="AA7" i="3"/>
  <c r="Y7" i="3"/>
  <c r="W7" i="3"/>
  <c r="U7" i="3"/>
  <c r="S7" i="3"/>
  <c r="Q7" i="3"/>
  <c r="O7" i="3"/>
  <c r="M7" i="3"/>
  <c r="DI6" i="3"/>
  <c r="DG6" i="3"/>
  <c r="DE6" i="3"/>
  <c r="DC6" i="3"/>
  <c r="DA6" i="3"/>
  <c r="CY6" i="3"/>
  <c r="CW6" i="3"/>
  <c r="CU6" i="3"/>
  <c r="CS6" i="3"/>
  <c r="CQ6" i="3"/>
  <c r="CO6" i="3"/>
  <c r="CM6" i="3"/>
  <c r="CK6" i="3"/>
  <c r="CI6" i="3"/>
  <c r="CG6" i="3"/>
  <c r="CE6" i="3"/>
  <c r="CC6" i="3"/>
  <c r="CA6" i="3"/>
  <c r="BY6" i="3"/>
  <c r="BW6" i="3"/>
  <c r="BU6" i="3"/>
  <c r="BS6" i="3"/>
  <c r="BQ6" i="3"/>
  <c r="BO6" i="3"/>
  <c r="BM6" i="3"/>
  <c r="BK6" i="3"/>
  <c r="BI6" i="3"/>
  <c r="BG6" i="3"/>
  <c r="BE6" i="3"/>
  <c r="BC6" i="3"/>
  <c r="BA6" i="3"/>
  <c r="AY6" i="3"/>
  <c r="AW6" i="3"/>
  <c r="AU6" i="3"/>
  <c r="AS6" i="3"/>
  <c r="AQ6" i="3"/>
  <c r="AO6" i="3"/>
  <c r="AM6" i="3"/>
  <c r="AK6" i="3"/>
  <c r="AI6" i="3"/>
  <c r="AG6" i="3"/>
  <c r="AE6" i="3"/>
  <c r="AC6" i="3"/>
  <c r="AA6" i="3"/>
  <c r="Y6" i="3"/>
  <c r="W6" i="3"/>
  <c r="U6" i="3"/>
  <c r="S6" i="3"/>
  <c r="Q6" i="3"/>
  <c r="O6" i="3"/>
  <c r="M6" i="3"/>
  <c r="DI5" i="3"/>
  <c r="DG5" i="3"/>
  <c r="DE5" i="3"/>
  <c r="DC5" i="3"/>
  <c r="DA5" i="3"/>
  <c r="CY5" i="3"/>
  <c r="CW5" i="3"/>
  <c r="CU5" i="3"/>
  <c r="CS5" i="3"/>
  <c r="CQ5" i="3"/>
  <c r="CO5" i="3"/>
  <c r="CM5" i="3"/>
  <c r="CK5" i="3"/>
  <c r="CI5" i="3"/>
  <c r="CG5" i="3"/>
  <c r="CE5" i="3"/>
  <c r="CC5" i="3"/>
  <c r="CA5" i="3"/>
  <c r="BY5" i="3"/>
  <c r="BW5" i="3"/>
  <c r="BU5" i="3"/>
  <c r="BS5" i="3"/>
  <c r="BQ5" i="3"/>
  <c r="BO5" i="3"/>
  <c r="BM5" i="3"/>
  <c r="BK5" i="3"/>
  <c r="BI5" i="3"/>
  <c r="BG5" i="3"/>
  <c r="BE5" i="3"/>
  <c r="BC5" i="3"/>
  <c r="BA5" i="3"/>
  <c r="AY5" i="3"/>
  <c r="AW5" i="3"/>
  <c r="AU5" i="3"/>
  <c r="AS5" i="3"/>
  <c r="AQ5" i="3"/>
  <c r="AO5" i="3"/>
  <c r="AM5" i="3"/>
  <c r="AK5" i="3"/>
  <c r="AI5" i="3"/>
  <c r="AG5" i="3"/>
  <c r="AE5" i="3"/>
  <c r="AC5" i="3"/>
  <c r="AA5" i="3"/>
  <c r="Y5" i="3"/>
  <c r="W5" i="3"/>
  <c r="U5" i="3"/>
  <c r="S5" i="3"/>
  <c r="Q5" i="3"/>
  <c r="O5" i="3"/>
  <c r="M5" i="3"/>
  <c r="DI4" i="3"/>
  <c r="DG4" i="3"/>
  <c r="DE4" i="3"/>
  <c r="DC4" i="3"/>
  <c r="DA4" i="3"/>
  <c r="CY4" i="3"/>
  <c r="CW4" i="3"/>
  <c r="CU4" i="3"/>
  <c r="CS4" i="3"/>
  <c r="CQ4" i="3"/>
  <c r="CO4" i="3"/>
  <c r="CM4" i="3"/>
  <c r="CK4" i="3"/>
  <c r="CI4" i="3"/>
  <c r="CG4" i="3"/>
  <c r="CE4" i="3"/>
  <c r="CC4" i="3"/>
  <c r="CA4" i="3"/>
  <c r="BY4" i="3"/>
  <c r="BW4" i="3"/>
  <c r="BU4" i="3"/>
  <c r="BS4" i="3"/>
  <c r="BQ4" i="3"/>
  <c r="BO4" i="3"/>
  <c r="BM4" i="3"/>
  <c r="BK4" i="3"/>
  <c r="BI4" i="3"/>
  <c r="BG4" i="3"/>
  <c r="BE4" i="3"/>
  <c r="BC4" i="3"/>
  <c r="BA4" i="3"/>
  <c r="AY4" i="3"/>
  <c r="AW4" i="3"/>
  <c r="AU4" i="3"/>
  <c r="AS4" i="3"/>
  <c r="AQ4" i="3"/>
  <c r="AO4" i="3"/>
  <c r="AM4" i="3"/>
  <c r="AK4" i="3"/>
  <c r="AI4" i="3"/>
  <c r="AG4" i="3"/>
  <c r="AE4" i="3"/>
  <c r="AC4" i="3"/>
  <c r="AA4" i="3"/>
  <c r="Y4" i="3"/>
  <c r="W4" i="3"/>
  <c r="U4" i="3"/>
  <c r="S4" i="3"/>
  <c r="Q4" i="3"/>
  <c r="O4" i="3"/>
  <c r="M4" i="3"/>
  <c r="DI3" i="3"/>
  <c r="DG3" i="3"/>
  <c r="DE3" i="3"/>
  <c r="DC3" i="3"/>
  <c r="DA3" i="3"/>
  <c r="CY3" i="3"/>
  <c r="CW3" i="3"/>
  <c r="CU3" i="3"/>
  <c r="CS3" i="3"/>
  <c r="CQ3" i="3"/>
  <c r="CO3" i="3"/>
  <c r="CM3" i="3"/>
  <c r="CK3" i="3"/>
  <c r="CI3" i="3"/>
  <c r="CG3" i="3"/>
  <c r="CE3" i="3"/>
  <c r="CC3" i="3"/>
  <c r="CA3" i="3"/>
  <c r="BY3" i="3"/>
  <c r="BW3" i="3"/>
  <c r="BU3" i="3"/>
  <c r="BS3" i="3"/>
  <c r="BQ3" i="3"/>
  <c r="BO3" i="3"/>
  <c r="BM3" i="3"/>
  <c r="BK3" i="3"/>
  <c r="BI3" i="3"/>
  <c r="BG3" i="3"/>
  <c r="BE3" i="3"/>
  <c r="BC3" i="3"/>
  <c r="BA3" i="3"/>
  <c r="AY3" i="3"/>
  <c r="AW3" i="3"/>
  <c r="AU3" i="3"/>
  <c r="AS3" i="3"/>
  <c r="AQ3" i="3"/>
  <c r="AO3" i="3"/>
  <c r="AM3" i="3"/>
  <c r="AK3" i="3"/>
  <c r="AI3" i="3"/>
  <c r="AG3" i="3"/>
  <c r="AE3" i="3"/>
  <c r="AC3" i="3"/>
  <c r="AA3" i="3"/>
  <c r="Y3" i="3"/>
  <c r="W3" i="3"/>
  <c r="U3" i="3"/>
  <c r="S3" i="3"/>
  <c r="Q3" i="3"/>
  <c r="O3" i="3"/>
  <c r="M3" i="3"/>
  <c r="DI2" i="3"/>
  <c r="DG2" i="3"/>
  <c r="DE2" i="3"/>
  <c r="DC2" i="3"/>
  <c r="DA2" i="3"/>
  <c r="CY2" i="3"/>
  <c r="CW2" i="3"/>
  <c r="CU2" i="3"/>
  <c r="CS2" i="3"/>
  <c r="CQ2" i="3"/>
  <c r="CO2" i="3"/>
  <c r="CM2" i="3"/>
  <c r="CK2" i="3"/>
  <c r="CI2" i="3"/>
  <c r="CG2" i="3"/>
  <c r="CE2" i="3"/>
  <c r="CC2" i="3"/>
  <c r="CA2" i="3"/>
  <c r="BY2" i="3"/>
  <c r="BW2" i="3"/>
  <c r="BU2" i="3"/>
  <c r="BS2" i="3"/>
  <c r="BQ2" i="3"/>
  <c r="BO2" i="3"/>
  <c r="BM2" i="3"/>
  <c r="BK2" i="3"/>
  <c r="BI2" i="3"/>
  <c r="BG2" i="3"/>
  <c r="BE2" i="3"/>
  <c r="BC2" i="3"/>
  <c r="BA2" i="3"/>
  <c r="AY2" i="3"/>
  <c r="AW2" i="3"/>
  <c r="AU2" i="3"/>
  <c r="AS2" i="3"/>
  <c r="AQ2" i="3"/>
  <c r="AO2" i="3"/>
  <c r="AM2" i="3"/>
  <c r="AK2" i="3"/>
  <c r="AI2" i="3"/>
  <c r="AG2" i="3"/>
  <c r="AE2" i="3"/>
  <c r="AC2" i="3"/>
  <c r="AA2" i="3"/>
  <c r="Y2" i="3"/>
  <c r="W2" i="3"/>
  <c r="U2" i="3"/>
  <c r="S2" i="3"/>
  <c r="Q2" i="3"/>
  <c r="O2" i="3"/>
  <c r="M2" i="3"/>
  <c r="GU37" i="1"/>
  <c r="GS37" i="1"/>
  <c r="GQ37" i="1"/>
  <c r="GO37" i="1"/>
  <c r="GM37" i="1"/>
  <c r="GK37" i="1"/>
  <c r="GI37" i="1"/>
  <c r="GG37" i="1"/>
  <c r="GE37" i="1"/>
  <c r="GC37" i="1"/>
  <c r="GA37" i="1"/>
  <c r="FY37" i="1"/>
  <c r="FW37" i="1"/>
  <c r="FU37" i="1"/>
  <c r="FS37" i="1"/>
  <c r="FQ37" i="1"/>
  <c r="FO37" i="1"/>
  <c r="FM37" i="1"/>
  <c r="FK37" i="1"/>
  <c r="FI37" i="1"/>
  <c r="FG37" i="1"/>
  <c r="FE37" i="1"/>
  <c r="FC37" i="1"/>
  <c r="FA37" i="1"/>
  <c r="EY37" i="1"/>
  <c r="EW37" i="1"/>
  <c r="EU37" i="1"/>
  <c r="ES37" i="1"/>
  <c r="EQ37" i="1"/>
  <c r="EO37" i="1"/>
  <c r="EM37" i="1"/>
  <c r="EK37" i="1"/>
  <c r="EI37" i="1"/>
  <c r="EG37" i="1"/>
  <c r="EE37" i="1"/>
  <c r="EC37" i="1"/>
  <c r="EA37" i="1"/>
  <c r="DY37" i="1"/>
  <c r="DW37" i="1"/>
  <c r="DU37" i="1"/>
  <c r="DS37" i="1"/>
  <c r="DQ37" i="1"/>
  <c r="DO37" i="1"/>
  <c r="DM37" i="1"/>
  <c r="DK37" i="1"/>
  <c r="DI37" i="1"/>
  <c r="DG37" i="1"/>
  <c r="DE37" i="1"/>
  <c r="DC37" i="1"/>
  <c r="DA37" i="1"/>
  <c r="CY37" i="1"/>
  <c r="CW37" i="1"/>
  <c r="CU37" i="1"/>
  <c r="CS37" i="1"/>
  <c r="CQ37" i="1"/>
  <c r="CO37" i="1"/>
  <c r="CM37" i="1"/>
  <c r="CK37" i="1"/>
  <c r="CI37" i="1"/>
  <c r="CG37" i="1"/>
  <c r="CE37" i="1"/>
  <c r="CC37" i="1"/>
  <c r="CA37" i="1"/>
  <c r="BY37" i="1"/>
  <c r="BW37" i="1"/>
  <c r="BU37" i="1"/>
  <c r="BS37" i="1"/>
  <c r="BQ37" i="1"/>
  <c r="BO37" i="1"/>
  <c r="BM37" i="1"/>
  <c r="BK37" i="1"/>
  <c r="BI37" i="1"/>
  <c r="BG37" i="1"/>
  <c r="BE37" i="1"/>
  <c r="BC37" i="1"/>
  <c r="BA37" i="1"/>
  <c r="AY37" i="1"/>
  <c r="AW37" i="1"/>
  <c r="AU37" i="1"/>
  <c r="AS37" i="1"/>
  <c r="AQ37" i="1"/>
  <c r="AM37" i="1"/>
  <c r="AK37" i="1"/>
  <c r="AI37" i="1"/>
  <c r="AG37" i="1"/>
  <c r="AE37" i="1"/>
  <c r="AC37" i="1"/>
  <c r="AA37" i="1"/>
  <c r="Y37" i="1"/>
  <c r="W37" i="1"/>
  <c r="U37" i="1"/>
  <c r="S37" i="1"/>
  <c r="Q37" i="1"/>
  <c r="O37" i="1"/>
  <c r="M37" i="1"/>
  <c r="GU36" i="1"/>
  <c r="GS36" i="1"/>
  <c r="GQ36" i="1"/>
  <c r="GO36" i="1"/>
  <c r="GM36" i="1"/>
  <c r="GK36" i="1"/>
  <c r="GI36" i="1"/>
  <c r="GG36" i="1"/>
  <c r="GE36" i="1"/>
  <c r="GC36" i="1"/>
  <c r="GA36" i="1"/>
  <c r="FY36" i="1"/>
  <c r="FW36" i="1"/>
  <c r="FU36" i="1"/>
  <c r="FS36" i="1"/>
  <c r="FQ36" i="1"/>
  <c r="FO36" i="1"/>
  <c r="FM36" i="1"/>
  <c r="FK36" i="1"/>
  <c r="FI36" i="1"/>
  <c r="FG36" i="1"/>
  <c r="FE36" i="1"/>
  <c r="FC36" i="1"/>
  <c r="FA36" i="1"/>
  <c r="EY36" i="1"/>
  <c r="EW36" i="1"/>
  <c r="EU36" i="1"/>
  <c r="ES36" i="1"/>
  <c r="EQ36" i="1"/>
  <c r="EO36" i="1"/>
  <c r="EM36" i="1"/>
  <c r="EK36" i="1"/>
  <c r="EI36" i="1"/>
  <c r="EG36" i="1"/>
  <c r="EE36" i="1"/>
  <c r="EC36" i="1"/>
  <c r="EA36" i="1"/>
  <c r="DY36" i="1"/>
  <c r="DW36" i="1"/>
  <c r="DU36" i="1"/>
  <c r="DS36" i="1"/>
  <c r="DQ36" i="1"/>
  <c r="DO36" i="1"/>
  <c r="DM36" i="1"/>
  <c r="DK36" i="1"/>
  <c r="DI36" i="1"/>
  <c r="DG36" i="1"/>
  <c r="DE36" i="1"/>
  <c r="DC36" i="1"/>
  <c r="DA36" i="1"/>
  <c r="CY36" i="1"/>
  <c r="CW36" i="1"/>
  <c r="CU36" i="1"/>
  <c r="CS36" i="1"/>
  <c r="CQ36" i="1"/>
  <c r="CO36" i="1"/>
  <c r="CM36" i="1"/>
  <c r="CK36" i="1"/>
  <c r="CI36" i="1"/>
  <c r="CG36" i="1"/>
  <c r="CE36" i="1"/>
  <c r="CC36" i="1"/>
  <c r="CA36" i="1"/>
  <c r="BY36" i="1"/>
  <c r="BW36" i="1"/>
  <c r="BU36" i="1"/>
  <c r="BS36" i="1"/>
  <c r="BQ36" i="1"/>
  <c r="BO36" i="1"/>
  <c r="BM36" i="1"/>
  <c r="BK36" i="1"/>
  <c r="BI36" i="1"/>
  <c r="BG36" i="1"/>
  <c r="BE36" i="1"/>
  <c r="BC36" i="1"/>
  <c r="BA36" i="1"/>
  <c r="AY36" i="1"/>
  <c r="AW36" i="1"/>
  <c r="AU36" i="1"/>
  <c r="AS36" i="1"/>
  <c r="AQ36" i="1"/>
  <c r="AM36" i="1"/>
  <c r="AK36" i="1"/>
  <c r="AI36" i="1"/>
  <c r="AG36" i="1"/>
  <c r="AE36" i="1"/>
  <c r="AC36" i="1"/>
  <c r="AA36" i="1"/>
  <c r="Y36" i="1"/>
  <c r="W36" i="1"/>
  <c r="U36" i="1"/>
  <c r="S36" i="1"/>
  <c r="Q36" i="1"/>
  <c r="O36" i="1"/>
  <c r="M36" i="1"/>
  <c r="GU35" i="1"/>
  <c r="GS35" i="1"/>
  <c r="GQ35" i="1"/>
  <c r="GO35" i="1"/>
  <c r="GM35" i="1"/>
  <c r="GK35" i="1"/>
  <c r="GI35" i="1"/>
  <c r="GG35" i="1"/>
  <c r="GE35" i="1"/>
  <c r="GC35" i="1"/>
  <c r="GA35" i="1"/>
  <c r="FY35" i="1"/>
  <c r="FW35" i="1"/>
  <c r="FU35" i="1"/>
  <c r="FS35" i="1"/>
  <c r="FQ35" i="1"/>
  <c r="FO35" i="1"/>
  <c r="FM35" i="1"/>
  <c r="FK35" i="1"/>
  <c r="FI35" i="1"/>
  <c r="FG35" i="1"/>
  <c r="FE35" i="1"/>
  <c r="FC35" i="1"/>
  <c r="FA35" i="1"/>
  <c r="EY35" i="1"/>
  <c r="EW35" i="1"/>
  <c r="EU35" i="1"/>
  <c r="ES35" i="1"/>
  <c r="EQ35" i="1"/>
  <c r="EO35" i="1"/>
  <c r="EM35" i="1"/>
  <c r="EK35" i="1"/>
  <c r="EI35" i="1"/>
  <c r="EG35" i="1"/>
  <c r="EE35" i="1"/>
  <c r="EC35" i="1"/>
  <c r="EA35" i="1"/>
  <c r="DY35" i="1"/>
  <c r="DW35" i="1"/>
  <c r="DU35" i="1"/>
  <c r="DS35" i="1"/>
  <c r="DQ35" i="1"/>
  <c r="DO35" i="1"/>
  <c r="DM35" i="1"/>
  <c r="DK35" i="1"/>
  <c r="DI35" i="1"/>
  <c r="DG35" i="1"/>
  <c r="DE35" i="1"/>
  <c r="DC35" i="1"/>
  <c r="DA35" i="1"/>
  <c r="CY35" i="1"/>
  <c r="CW35" i="1"/>
  <c r="CU35" i="1"/>
  <c r="CS35" i="1"/>
  <c r="CQ35" i="1"/>
  <c r="CO35" i="1"/>
  <c r="CM35" i="1"/>
  <c r="CK35" i="1"/>
  <c r="CI35" i="1"/>
  <c r="CG35" i="1"/>
  <c r="CE35" i="1"/>
  <c r="CC35" i="1"/>
  <c r="CA35" i="1"/>
  <c r="BY35" i="1"/>
  <c r="BW35" i="1"/>
  <c r="BU35" i="1"/>
  <c r="BS35" i="1"/>
  <c r="BQ35" i="1"/>
  <c r="BO35" i="1"/>
  <c r="BM35" i="1"/>
  <c r="BK35" i="1"/>
  <c r="BI35" i="1"/>
  <c r="BG35" i="1"/>
  <c r="BE35" i="1"/>
  <c r="BC35" i="1"/>
  <c r="BA35" i="1"/>
  <c r="AY35" i="1"/>
  <c r="AW35" i="1"/>
  <c r="AU35" i="1"/>
  <c r="AS35" i="1"/>
  <c r="AQ35" i="1"/>
  <c r="AM35" i="1"/>
  <c r="AK35" i="1"/>
  <c r="AI35" i="1"/>
  <c r="AG35" i="1"/>
  <c r="AE35" i="1"/>
  <c r="AC35" i="1"/>
  <c r="AA35" i="1"/>
  <c r="Y35" i="1"/>
  <c r="W35" i="1"/>
  <c r="U35" i="1"/>
  <c r="S35" i="1"/>
  <c r="Q35" i="1"/>
  <c r="O35" i="1"/>
  <c r="M35" i="1"/>
  <c r="GU34" i="1"/>
  <c r="GS34" i="1"/>
  <c r="GQ34" i="1"/>
  <c r="GO34" i="1"/>
  <c r="GM34" i="1"/>
  <c r="GK34" i="1"/>
  <c r="GI34" i="1"/>
  <c r="GG34" i="1"/>
  <c r="GE34" i="1"/>
  <c r="GC34" i="1"/>
  <c r="GA34" i="1"/>
  <c r="FY34" i="1"/>
  <c r="FW34" i="1"/>
  <c r="FU34" i="1"/>
  <c r="FS34" i="1"/>
  <c r="FQ34" i="1"/>
  <c r="FO34" i="1"/>
  <c r="FM34" i="1"/>
  <c r="FK34" i="1"/>
  <c r="FI34" i="1"/>
  <c r="FG34" i="1"/>
  <c r="FE34" i="1"/>
  <c r="FC34" i="1"/>
  <c r="FA34" i="1"/>
  <c r="EY34" i="1"/>
  <c r="EW34" i="1"/>
  <c r="EU34" i="1"/>
  <c r="ES34" i="1"/>
  <c r="EQ34" i="1"/>
  <c r="EO34" i="1"/>
  <c r="EM34" i="1"/>
  <c r="EK34" i="1"/>
  <c r="EI34" i="1"/>
  <c r="EG34" i="1"/>
  <c r="EE34" i="1"/>
  <c r="EC34" i="1"/>
  <c r="EA34" i="1"/>
  <c r="DY34" i="1"/>
  <c r="DW34" i="1"/>
  <c r="DU34" i="1"/>
  <c r="DS34" i="1"/>
  <c r="DQ34" i="1"/>
  <c r="DO34" i="1"/>
  <c r="DM34" i="1"/>
  <c r="DK34" i="1"/>
  <c r="DI34" i="1"/>
  <c r="DG34" i="1"/>
  <c r="DE34" i="1"/>
  <c r="DC34" i="1"/>
  <c r="DA34" i="1"/>
  <c r="CY34" i="1"/>
  <c r="CW34" i="1"/>
  <c r="CU34" i="1"/>
  <c r="CS34" i="1"/>
  <c r="CQ34" i="1"/>
  <c r="CO34" i="1"/>
  <c r="CM34" i="1"/>
  <c r="CK34" i="1"/>
  <c r="CI34" i="1"/>
  <c r="CG34" i="1"/>
  <c r="CE34" i="1"/>
  <c r="CC34" i="1"/>
  <c r="CA34" i="1"/>
  <c r="BY34" i="1"/>
  <c r="BW34" i="1"/>
  <c r="BU34" i="1"/>
  <c r="BS34" i="1"/>
  <c r="BQ34" i="1"/>
  <c r="BO34" i="1"/>
  <c r="BM34" i="1"/>
  <c r="BK34" i="1"/>
  <c r="BI34" i="1"/>
  <c r="BG34" i="1"/>
  <c r="BE34" i="1"/>
  <c r="BC34" i="1"/>
  <c r="BA34" i="1"/>
  <c r="AY34" i="1"/>
  <c r="AW34" i="1"/>
  <c r="AU34" i="1"/>
  <c r="AS34" i="1"/>
  <c r="AQ34" i="1"/>
  <c r="AM34" i="1"/>
  <c r="AK34" i="1"/>
  <c r="AI34" i="1"/>
  <c r="AG34" i="1"/>
  <c r="AE34" i="1"/>
  <c r="AC34" i="1"/>
  <c r="AA34" i="1"/>
  <c r="Y34" i="1"/>
  <c r="W34" i="1"/>
  <c r="U34" i="1"/>
  <c r="S34" i="1"/>
  <c r="Q34" i="1"/>
  <c r="O34" i="1"/>
  <c r="M34" i="1"/>
  <c r="GU33" i="1"/>
  <c r="GS33" i="1"/>
  <c r="GQ33" i="1"/>
  <c r="GO33" i="1"/>
  <c r="GM33" i="1"/>
  <c r="GK33" i="1"/>
  <c r="GI33" i="1"/>
  <c r="GG33" i="1"/>
  <c r="GE33" i="1"/>
  <c r="GC33" i="1"/>
  <c r="GA33" i="1"/>
  <c r="FY33" i="1"/>
  <c r="FW33" i="1"/>
  <c r="FU33" i="1"/>
  <c r="FS33" i="1"/>
  <c r="FQ33" i="1"/>
  <c r="FO33" i="1"/>
  <c r="FM33" i="1"/>
  <c r="FK33" i="1"/>
  <c r="FI33" i="1"/>
  <c r="FG33" i="1"/>
  <c r="FE33" i="1"/>
  <c r="FC33" i="1"/>
  <c r="FA33" i="1"/>
  <c r="EY33" i="1"/>
  <c r="EW33" i="1"/>
  <c r="EU33" i="1"/>
  <c r="ES33" i="1"/>
  <c r="EQ33" i="1"/>
  <c r="EO33" i="1"/>
  <c r="EM33" i="1"/>
  <c r="EK33" i="1"/>
  <c r="EI33" i="1"/>
  <c r="EG33" i="1"/>
  <c r="EE33" i="1"/>
  <c r="EC33" i="1"/>
  <c r="EA33" i="1"/>
  <c r="DY33" i="1"/>
  <c r="DW33" i="1"/>
  <c r="DU33" i="1"/>
  <c r="DS33" i="1"/>
  <c r="DQ33" i="1"/>
  <c r="DO33" i="1"/>
  <c r="DM33" i="1"/>
  <c r="DK33" i="1"/>
  <c r="DI33" i="1"/>
  <c r="DG33" i="1"/>
  <c r="DE33" i="1"/>
  <c r="DC33" i="1"/>
  <c r="DA33" i="1"/>
  <c r="CY33" i="1"/>
  <c r="CW33" i="1"/>
  <c r="CU33" i="1"/>
  <c r="CS33" i="1"/>
  <c r="CQ33" i="1"/>
  <c r="CO33" i="1"/>
  <c r="CM33" i="1"/>
  <c r="CK33" i="1"/>
  <c r="CI33" i="1"/>
  <c r="CG33" i="1"/>
  <c r="CE33" i="1"/>
  <c r="CC33" i="1"/>
  <c r="CA33" i="1"/>
  <c r="BY33" i="1"/>
  <c r="BW33" i="1"/>
  <c r="BU33" i="1"/>
  <c r="BS33" i="1"/>
  <c r="BQ33" i="1"/>
  <c r="BO33" i="1"/>
  <c r="BM33" i="1"/>
  <c r="BK33" i="1"/>
  <c r="BI33" i="1"/>
  <c r="BG33" i="1"/>
  <c r="BE33" i="1"/>
  <c r="BC33" i="1"/>
  <c r="BA33" i="1"/>
  <c r="AY33" i="1"/>
  <c r="AW33" i="1"/>
  <c r="AU33" i="1"/>
  <c r="AS33" i="1"/>
  <c r="AQ33" i="1"/>
  <c r="AM33" i="1"/>
  <c r="AK33" i="1"/>
  <c r="AI33" i="1"/>
  <c r="AG33" i="1"/>
  <c r="AE33" i="1"/>
  <c r="AC33" i="1"/>
  <c r="AA33" i="1"/>
  <c r="Y33" i="1"/>
  <c r="W33" i="1"/>
  <c r="U33" i="1"/>
  <c r="S33" i="1"/>
  <c r="Q33" i="1"/>
  <c r="O33" i="1"/>
  <c r="M33" i="1"/>
  <c r="GU32" i="1"/>
  <c r="GS32" i="1"/>
  <c r="GQ32" i="1"/>
  <c r="GO32" i="1"/>
  <c r="GM32" i="1"/>
  <c r="GK32" i="1"/>
  <c r="GI32" i="1"/>
  <c r="GG32" i="1"/>
  <c r="GE32" i="1"/>
  <c r="GC32" i="1"/>
  <c r="GA32" i="1"/>
  <c r="FY32" i="1"/>
  <c r="FW32" i="1"/>
  <c r="FU32" i="1"/>
  <c r="FS32" i="1"/>
  <c r="FQ32" i="1"/>
  <c r="FO32" i="1"/>
  <c r="FM32" i="1"/>
  <c r="FK32" i="1"/>
  <c r="FI32" i="1"/>
  <c r="FG32" i="1"/>
  <c r="FE32" i="1"/>
  <c r="FC32" i="1"/>
  <c r="FA32" i="1"/>
  <c r="EY32" i="1"/>
  <c r="EW32" i="1"/>
  <c r="EU32" i="1"/>
  <c r="ES32" i="1"/>
  <c r="EQ32" i="1"/>
  <c r="EO32" i="1"/>
  <c r="EM32" i="1"/>
  <c r="EK32" i="1"/>
  <c r="EI32" i="1"/>
  <c r="EG32" i="1"/>
  <c r="EE32" i="1"/>
  <c r="EC32" i="1"/>
  <c r="EA32" i="1"/>
  <c r="DY32" i="1"/>
  <c r="DW32" i="1"/>
  <c r="DU32" i="1"/>
  <c r="DS32" i="1"/>
  <c r="DQ32" i="1"/>
  <c r="DO32" i="1"/>
  <c r="DM32" i="1"/>
  <c r="DK32" i="1"/>
  <c r="DI32" i="1"/>
  <c r="DG32" i="1"/>
  <c r="DE32" i="1"/>
  <c r="DC32" i="1"/>
  <c r="DA32" i="1"/>
  <c r="CY32" i="1"/>
  <c r="CW32" i="1"/>
  <c r="CU32" i="1"/>
  <c r="CS32" i="1"/>
  <c r="CQ32" i="1"/>
  <c r="CO32" i="1"/>
  <c r="CM32" i="1"/>
  <c r="CK32" i="1"/>
  <c r="CI32" i="1"/>
  <c r="CG32" i="1"/>
  <c r="CE32" i="1"/>
  <c r="CC32" i="1"/>
  <c r="CA32" i="1"/>
  <c r="BY32" i="1"/>
  <c r="BW32" i="1"/>
  <c r="BU32" i="1"/>
  <c r="BS32" i="1"/>
  <c r="BQ32" i="1"/>
  <c r="BO32" i="1"/>
  <c r="BM32" i="1"/>
  <c r="BK32" i="1"/>
  <c r="BI32" i="1"/>
  <c r="BG32" i="1"/>
  <c r="BE32" i="1"/>
  <c r="BC32" i="1"/>
  <c r="BA32" i="1"/>
  <c r="AY32" i="1"/>
  <c r="AW32" i="1"/>
  <c r="AU32" i="1"/>
  <c r="AS32" i="1"/>
  <c r="AQ32" i="1"/>
  <c r="AM32" i="1"/>
  <c r="AK32" i="1"/>
  <c r="AI32" i="1"/>
  <c r="AG32" i="1"/>
  <c r="AE32" i="1"/>
  <c r="AC32" i="1"/>
  <c r="AA32" i="1"/>
  <c r="Y32" i="1"/>
  <c r="W32" i="1"/>
  <c r="U32" i="1"/>
  <c r="S32" i="1"/>
  <c r="Q32" i="1"/>
  <c r="O32" i="1"/>
  <c r="M32" i="1"/>
  <c r="GU31" i="1"/>
  <c r="GS31" i="1"/>
  <c r="GQ31" i="1"/>
  <c r="GO31" i="1"/>
  <c r="GM31" i="1"/>
  <c r="GK31" i="1"/>
  <c r="GI31" i="1"/>
  <c r="GG31" i="1"/>
  <c r="GE31" i="1"/>
  <c r="GC31" i="1"/>
  <c r="GA31" i="1"/>
  <c r="FY31" i="1"/>
  <c r="FW31" i="1"/>
  <c r="FU31" i="1"/>
  <c r="FS31" i="1"/>
  <c r="FQ31" i="1"/>
  <c r="FO31" i="1"/>
  <c r="FM31" i="1"/>
  <c r="FK31" i="1"/>
  <c r="FI31" i="1"/>
  <c r="FG31" i="1"/>
  <c r="FE31" i="1"/>
  <c r="FC31" i="1"/>
  <c r="FA31" i="1"/>
  <c r="EY31" i="1"/>
  <c r="EW31" i="1"/>
  <c r="EU31" i="1"/>
  <c r="ES31" i="1"/>
  <c r="EQ31" i="1"/>
  <c r="EO31" i="1"/>
  <c r="EM31" i="1"/>
  <c r="EK31" i="1"/>
  <c r="EI31" i="1"/>
  <c r="EG31" i="1"/>
  <c r="EE31" i="1"/>
  <c r="EC31" i="1"/>
  <c r="EA31" i="1"/>
  <c r="DY31" i="1"/>
  <c r="DW31" i="1"/>
  <c r="DU31" i="1"/>
  <c r="DS31" i="1"/>
  <c r="DQ31" i="1"/>
  <c r="DO31" i="1"/>
  <c r="DM31" i="1"/>
  <c r="DK31" i="1"/>
  <c r="DI31" i="1"/>
  <c r="DG31" i="1"/>
  <c r="DE31" i="1"/>
  <c r="DC31" i="1"/>
  <c r="DA31" i="1"/>
  <c r="CY31" i="1"/>
  <c r="CW31" i="1"/>
  <c r="CU31" i="1"/>
  <c r="CS31" i="1"/>
  <c r="CQ31" i="1"/>
  <c r="CO31" i="1"/>
  <c r="CM31" i="1"/>
  <c r="CK31" i="1"/>
  <c r="CI31" i="1"/>
  <c r="CG31" i="1"/>
  <c r="CE31" i="1"/>
  <c r="CC31" i="1"/>
  <c r="CA31" i="1"/>
  <c r="BY31" i="1"/>
  <c r="BW31" i="1"/>
  <c r="BU31" i="1"/>
  <c r="BS31" i="1"/>
  <c r="BQ31" i="1"/>
  <c r="BO31" i="1"/>
  <c r="BM31" i="1"/>
  <c r="BK31" i="1"/>
  <c r="BI31" i="1"/>
  <c r="BG31" i="1"/>
  <c r="BE31" i="1"/>
  <c r="BC31" i="1"/>
  <c r="BA31" i="1"/>
  <c r="AY31" i="1"/>
  <c r="AW31" i="1"/>
  <c r="AU31" i="1"/>
  <c r="AS31" i="1"/>
  <c r="AQ31" i="1"/>
  <c r="AM31" i="1"/>
  <c r="AK31" i="1"/>
  <c r="AI31" i="1"/>
  <c r="AG31" i="1"/>
  <c r="AE31" i="1"/>
  <c r="AC31" i="1"/>
  <c r="AA31" i="1"/>
  <c r="Y31" i="1"/>
  <c r="W31" i="1"/>
  <c r="U31" i="1"/>
  <c r="S31" i="1"/>
  <c r="Q31" i="1"/>
  <c r="O31" i="1"/>
  <c r="M31" i="1"/>
  <c r="GU30" i="1"/>
  <c r="GS30" i="1"/>
  <c r="GQ30" i="1"/>
  <c r="GO30" i="1"/>
  <c r="GM30" i="1"/>
  <c r="GK30" i="1"/>
  <c r="GI30" i="1"/>
  <c r="GG30" i="1"/>
  <c r="GE30" i="1"/>
  <c r="GC30" i="1"/>
  <c r="GA30" i="1"/>
  <c r="FY30" i="1"/>
  <c r="FW30" i="1"/>
  <c r="FU30" i="1"/>
  <c r="FS30" i="1"/>
  <c r="FQ30" i="1"/>
  <c r="FO30" i="1"/>
  <c r="FM30" i="1"/>
  <c r="FK30" i="1"/>
  <c r="FI30" i="1"/>
  <c r="FG30" i="1"/>
  <c r="FE30" i="1"/>
  <c r="FC30" i="1"/>
  <c r="FA30" i="1"/>
  <c r="EY30" i="1"/>
  <c r="EW30" i="1"/>
  <c r="EU30" i="1"/>
  <c r="ES30" i="1"/>
  <c r="EQ30" i="1"/>
  <c r="EO30" i="1"/>
  <c r="EM30" i="1"/>
  <c r="EK30" i="1"/>
  <c r="EI30" i="1"/>
  <c r="EG30" i="1"/>
  <c r="EE30" i="1"/>
  <c r="EC30" i="1"/>
  <c r="EA30" i="1"/>
  <c r="DY30" i="1"/>
  <c r="DW30" i="1"/>
  <c r="DU30" i="1"/>
  <c r="DS30" i="1"/>
  <c r="DQ30" i="1"/>
  <c r="DO30" i="1"/>
  <c r="DM30" i="1"/>
  <c r="DK30" i="1"/>
  <c r="DI30" i="1"/>
  <c r="DG30" i="1"/>
  <c r="DE30" i="1"/>
  <c r="DC30" i="1"/>
  <c r="DA30" i="1"/>
  <c r="CY30" i="1"/>
  <c r="CW30" i="1"/>
  <c r="CU30" i="1"/>
  <c r="CS30" i="1"/>
  <c r="CQ30" i="1"/>
  <c r="CO30" i="1"/>
  <c r="CM30" i="1"/>
  <c r="CK30" i="1"/>
  <c r="CI30" i="1"/>
  <c r="CG30" i="1"/>
  <c r="CE30" i="1"/>
  <c r="CC30" i="1"/>
  <c r="CA30" i="1"/>
  <c r="BY30" i="1"/>
  <c r="BW30" i="1"/>
  <c r="BU30" i="1"/>
  <c r="BS30" i="1"/>
  <c r="BQ30" i="1"/>
  <c r="BO30" i="1"/>
  <c r="BM30" i="1"/>
  <c r="BK30" i="1"/>
  <c r="BI30" i="1"/>
  <c r="BG30" i="1"/>
  <c r="BE30" i="1"/>
  <c r="BC30" i="1"/>
  <c r="BA30" i="1"/>
  <c r="AY30" i="1"/>
  <c r="AW30" i="1"/>
  <c r="AU30" i="1"/>
  <c r="AS30" i="1"/>
  <c r="AQ30" i="1"/>
  <c r="AM30" i="1"/>
  <c r="AK30" i="1"/>
  <c r="AI30" i="1"/>
  <c r="AG30" i="1"/>
  <c r="AE30" i="1"/>
  <c r="AC30" i="1"/>
  <c r="AA30" i="1"/>
  <c r="Y30" i="1"/>
  <c r="W30" i="1"/>
  <c r="U30" i="1"/>
  <c r="S30" i="1"/>
  <c r="Q30" i="1"/>
  <c r="O30" i="1"/>
  <c r="M30" i="1"/>
  <c r="GU29" i="1"/>
  <c r="GS29" i="1"/>
  <c r="GQ29" i="1"/>
  <c r="GO29" i="1"/>
  <c r="GM29" i="1"/>
  <c r="GK29" i="1"/>
  <c r="GI29" i="1"/>
  <c r="GG29" i="1"/>
  <c r="GE29" i="1"/>
  <c r="GC29" i="1"/>
  <c r="GA29" i="1"/>
  <c r="FY29" i="1"/>
  <c r="FW29" i="1"/>
  <c r="FU29" i="1"/>
  <c r="FS29" i="1"/>
  <c r="FQ29" i="1"/>
  <c r="FO29" i="1"/>
  <c r="FM29" i="1"/>
  <c r="FK29" i="1"/>
  <c r="FI29" i="1"/>
  <c r="FG29" i="1"/>
  <c r="FE29" i="1"/>
  <c r="FC29" i="1"/>
  <c r="FA29" i="1"/>
  <c r="EY29" i="1"/>
  <c r="EW29" i="1"/>
  <c r="EU29" i="1"/>
  <c r="ES29" i="1"/>
  <c r="EQ29" i="1"/>
  <c r="EO29" i="1"/>
  <c r="EM29" i="1"/>
  <c r="EK29" i="1"/>
  <c r="EI29" i="1"/>
  <c r="EG29" i="1"/>
  <c r="EE29" i="1"/>
  <c r="EC29" i="1"/>
  <c r="EA29" i="1"/>
  <c r="DY29" i="1"/>
  <c r="DW29" i="1"/>
  <c r="DU29" i="1"/>
  <c r="DS29" i="1"/>
  <c r="DQ29" i="1"/>
  <c r="DO29" i="1"/>
  <c r="DM29" i="1"/>
  <c r="DK29" i="1"/>
  <c r="DI29" i="1"/>
  <c r="DG29" i="1"/>
  <c r="DE29" i="1"/>
  <c r="DC29" i="1"/>
  <c r="DA29" i="1"/>
  <c r="CY29" i="1"/>
  <c r="CW29" i="1"/>
  <c r="CU29" i="1"/>
  <c r="CS29" i="1"/>
  <c r="CQ29" i="1"/>
  <c r="CO29" i="1"/>
  <c r="CM29" i="1"/>
  <c r="CK29" i="1"/>
  <c r="CI29" i="1"/>
  <c r="CG29" i="1"/>
  <c r="CE29" i="1"/>
  <c r="CC29" i="1"/>
  <c r="CA29" i="1"/>
  <c r="BY29" i="1"/>
  <c r="BW29" i="1"/>
  <c r="BU29" i="1"/>
  <c r="BS29" i="1"/>
  <c r="BQ29" i="1"/>
  <c r="BO29" i="1"/>
  <c r="BM29" i="1"/>
  <c r="BK29" i="1"/>
  <c r="BI29" i="1"/>
  <c r="BG29" i="1"/>
  <c r="BE29" i="1"/>
  <c r="BC29" i="1"/>
  <c r="BA29" i="1"/>
  <c r="AY29" i="1"/>
  <c r="AW29" i="1"/>
  <c r="AU29" i="1"/>
  <c r="AS29" i="1"/>
  <c r="AQ29" i="1"/>
  <c r="AM29" i="1"/>
  <c r="AK29" i="1"/>
  <c r="AI29" i="1"/>
  <c r="AG29" i="1"/>
  <c r="AE29" i="1"/>
  <c r="AC29" i="1"/>
  <c r="AA29" i="1"/>
  <c r="Y29" i="1"/>
  <c r="W29" i="1"/>
  <c r="U29" i="1"/>
  <c r="S29" i="1"/>
  <c r="Q29" i="1"/>
  <c r="O29" i="1"/>
  <c r="M29" i="1"/>
  <c r="GU28" i="1"/>
  <c r="GS28" i="1"/>
  <c r="GQ28" i="1"/>
  <c r="GO28" i="1"/>
  <c r="GM28" i="1"/>
  <c r="GK28" i="1"/>
  <c r="GI28" i="1"/>
  <c r="GG28" i="1"/>
  <c r="GE28" i="1"/>
  <c r="GC28" i="1"/>
  <c r="GA28" i="1"/>
  <c r="FY28" i="1"/>
  <c r="FW28" i="1"/>
  <c r="FU28" i="1"/>
  <c r="FS28" i="1"/>
  <c r="FQ28" i="1"/>
  <c r="FO28" i="1"/>
  <c r="FM28" i="1"/>
  <c r="FK28" i="1"/>
  <c r="FI28" i="1"/>
  <c r="FG28" i="1"/>
  <c r="FE28" i="1"/>
  <c r="FC28" i="1"/>
  <c r="FA28" i="1"/>
  <c r="EY28" i="1"/>
  <c r="EW28" i="1"/>
  <c r="EU28" i="1"/>
  <c r="ES28" i="1"/>
  <c r="EQ28" i="1"/>
  <c r="EO28" i="1"/>
  <c r="EM28" i="1"/>
  <c r="EK28" i="1"/>
  <c r="EI28" i="1"/>
  <c r="EG28" i="1"/>
  <c r="EE28" i="1"/>
  <c r="EC28" i="1"/>
  <c r="EA28" i="1"/>
  <c r="DY28" i="1"/>
  <c r="DW28" i="1"/>
  <c r="DU28" i="1"/>
  <c r="DS28" i="1"/>
  <c r="DQ28" i="1"/>
  <c r="DO28" i="1"/>
  <c r="DM28" i="1"/>
  <c r="DK28" i="1"/>
  <c r="DI28" i="1"/>
  <c r="DG28" i="1"/>
  <c r="DE28" i="1"/>
  <c r="DC28" i="1"/>
  <c r="DA28" i="1"/>
  <c r="CY28" i="1"/>
  <c r="CW28" i="1"/>
  <c r="CU28" i="1"/>
  <c r="CS28" i="1"/>
  <c r="CQ28" i="1"/>
  <c r="CO28" i="1"/>
  <c r="CM28" i="1"/>
  <c r="CK28" i="1"/>
  <c r="CI28" i="1"/>
  <c r="CG28" i="1"/>
  <c r="CE28" i="1"/>
  <c r="CC28" i="1"/>
  <c r="CA28" i="1"/>
  <c r="BY28" i="1"/>
  <c r="BW28" i="1"/>
  <c r="BU28" i="1"/>
  <c r="BS28" i="1"/>
  <c r="BQ28" i="1"/>
  <c r="BO28" i="1"/>
  <c r="BM28" i="1"/>
  <c r="BK28" i="1"/>
  <c r="BI28" i="1"/>
  <c r="BG28" i="1"/>
  <c r="BE28" i="1"/>
  <c r="BC28" i="1"/>
  <c r="BA28" i="1"/>
  <c r="AY28" i="1"/>
  <c r="AW28" i="1"/>
  <c r="AU28" i="1"/>
  <c r="AS28" i="1"/>
  <c r="AQ28" i="1"/>
  <c r="AM28" i="1"/>
  <c r="AK28" i="1"/>
  <c r="AI28" i="1"/>
  <c r="AG28" i="1"/>
  <c r="AE28" i="1"/>
  <c r="AC28" i="1"/>
  <c r="AA28" i="1"/>
  <c r="Y28" i="1"/>
  <c r="W28" i="1"/>
  <c r="U28" i="1"/>
  <c r="S28" i="1"/>
  <c r="Q28" i="1"/>
  <c r="O28" i="1"/>
  <c r="M28" i="1"/>
  <c r="GU27" i="1"/>
  <c r="GS27" i="1"/>
  <c r="GQ27" i="1"/>
  <c r="GO27" i="1"/>
  <c r="GM27" i="1"/>
  <c r="GK27" i="1"/>
  <c r="GI27" i="1"/>
  <c r="GG27" i="1"/>
  <c r="GE27" i="1"/>
  <c r="GC27" i="1"/>
  <c r="GA27" i="1"/>
  <c r="FY27" i="1"/>
  <c r="FW27" i="1"/>
  <c r="FU27" i="1"/>
  <c r="FS27" i="1"/>
  <c r="FQ27" i="1"/>
  <c r="FO27" i="1"/>
  <c r="FM27" i="1"/>
  <c r="FK27" i="1"/>
  <c r="FI27" i="1"/>
  <c r="FG27" i="1"/>
  <c r="FE27" i="1"/>
  <c r="FC27" i="1"/>
  <c r="FA27" i="1"/>
  <c r="EY27" i="1"/>
  <c r="EW27" i="1"/>
  <c r="EU27" i="1"/>
  <c r="ES27" i="1"/>
  <c r="EQ27" i="1"/>
  <c r="EO27" i="1"/>
  <c r="EM27" i="1"/>
  <c r="EK27" i="1"/>
  <c r="EI27" i="1"/>
  <c r="EG27" i="1"/>
  <c r="EE27" i="1"/>
  <c r="EC27" i="1"/>
  <c r="EA27" i="1"/>
  <c r="DY27" i="1"/>
  <c r="DW27" i="1"/>
  <c r="DU27" i="1"/>
  <c r="DS27" i="1"/>
  <c r="DQ27" i="1"/>
  <c r="DO27" i="1"/>
  <c r="DM27" i="1"/>
  <c r="DK27" i="1"/>
  <c r="DI27" i="1"/>
  <c r="DG27" i="1"/>
  <c r="DE27" i="1"/>
  <c r="DC27" i="1"/>
  <c r="DA27" i="1"/>
  <c r="CY27" i="1"/>
  <c r="CW27" i="1"/>
  <c r="CU27" i="1"/>
  <c r="CS27" i="1"/>
  <c r="CQ27" i="1"/>
  <c r="CO27" i="1"/>
  <c r="CM27" i="1"/>
  <c r="CK27" i="1"/>
  <c r="CI27" i="1"/>
  <c r="CG27" i="1"/>
  <c r="CE27" i="1"/>
  <c r="CC27" i="1"/>
  <c r="CA27" i="1"/>
  <c r="BY27" i="1"/>
  <c r="BW27" i="1"/>
  <c r="BU27" i="1"/>
  <c r="BS27" i="1"/>
  <c r="BQ27" i="1"/>
  <c r="BO27" i="1"/>
  <c r="BM27" i="1"/>
  <c r="BK27" i="1"/>
  <c r="BI27" i="1"/>
  <c r="BG27" i="1"/>
  <c r="BE27" i="1"/>
  <c r="BC27" i="1"/>
  <c r="BA27" i="1"/>
  <c r="AY27" i="1"/>
  <c r="AW27" i="1"/>
  <c r="AU27" i="1"/>
  <c r="AS27" i="1"/>
  <c r="AQ27" i="1"/>
  <c r="AM27" i="1"/>
  <c r="AK27" i="1"/>
  <c r="AI27" i="1"/>
  <c r="AG27" i="1"/>
  <c r="AE27" i="1"/>
  <c r="AC27" i="1"/>
  <c r="AA27" i="1"/>
  <c r="Y27" i="1"/>
  <c r="W27" i="1"/>
  <c r="U27" i="1"/>
  <c r="S27" i="1"/>
  <c r="Q27" i="1"/>
  <c r="O27" i="1"/>
  <c r="M27" i="1"/>
  <c r="GU26" i="1"/>
  <c r="GS26" i="1"/>
  <c r="GQ26" i="1"/>
  <c r="GO26" i="1"/>
  <c r="GM26" i="1"/>
  <c r="GK26" i="1"/>
  <c r="GI26" i="1"/>
  <c r="GG26" i="1"/>
  <c r="GE26" i="1"/>
  <c r="GC26" i="1"/>
  <c r="GA26" i="1"/>
  <c r="FY26" i="1"/>
  <c r="FW26" i="1"/>
  <c r="FU26" i="1"/>
  <c r="FS26" i="1"/>
  <c r="FQ26" i="1"/>
  <c r="FO26" i="1"/>
  <c r="FM26" i="1"/>
  <c r="FK26" i="1"/>
  <c r="FI26" i="1"/>
  <c r="FG26" i="1"/>
  <c r="FE26" i="1"/>
  <c r="FC26" i="1"/>
  <c r="FA26" i="1"/>
  <c r="EY26" i="1"/>
  <c r="EW26" i="1"/>
  <c r="EU26" i="1"/>
  <c r="ES26" i="1"/>
  <c r="EQ26" i="1"/>
  <c r="EO26" i="1"/>
  <c r="EM26" i="1"/>
  <c r="EK26" i="1"/>
  <c r="EI26" i="1"/>
  <c r="EG26" i="1"/>
  <c r="EE26" i="1"/>
  <c r="EC26" i="1"/>
  <c r="EA26" i="1"/>
  <c r="DY26" i="1"/>
  <c r="DW26" i="1"/>
  <c r="DU26" i="1"/>
  <c r="DS26" i="1"/>
  <c r="DQ26" i="1"/>
  <c r="DO26" i="1"/>
  <c r="DM26" i="1"/>
  <c r="DK26" i="1"/>
  <c r="DI26" i="1"/>
  <c r="DG26" i="1"/>
  <c r="DE26" i="1"/>
  <c r="DC26" i="1"/>
  <c r="DA26" i="1"/>
  <c r="CY26" i="1"/>
  <c r="CW26" i="1"/>
  <c r="CU26" i="1"/>
  <c r="CS26" i="1"/>
  <c r="CQ26" i="1"/>
  <c r="CO26" i="1"/>
  <c r="CM26" i="1"/>
  <c r="CK26" i="1"/>
  <c r="CI26" i="1"/>
  <c r="CG26" i="1"/>
  <c r="CE26" i="1"/>
  <c r="CC26" i="1"/>
  <c r="CA26" i="1"/>
  <c r="BY26" i="1"/>
  <c r="BW26" i="1"/>
  <c r="BU26" i="1"/>
  <c r="BS26" i="1"/>
  <c r="BQ26" i="1"/>
  <c r="BO26" i="1"/>
  <c r="BM26" i="1"/>
  <c r="BK26" i="1"/>
  <c r="BI26" i="1"/>
  <c r="BG26" i="1"/>
  <c r="BE26" i="1"/>
  <c r="BC26" i="1"/>
  <c r="BA26" i="1"/>
  <c r="AY26" i="1"/>
  <c r="AW26" i="1"/>
  <c r="AU26" i="1"/>
  <c r="AS26" i="1"/>
  <c r="AQ26" i="1"/>
  <c r="AM26" i="1"/>
  <c r="AK26" i="1"/>
  <c r="AI26" i="1"/>
  <c r="AG26" i="1"/>
  <c r="AE26" i="1"/>
  <c r="AC26" i="1"/>
  <c r="AA26" i="1"/>
  <c r="Y26" i="1"/>
  <c r="W26" i="1"/>
  <c r="U26" i="1"/>
  <c r="S26" i="1"/>
  <c r="Q26" i="1"/>
  <c r="O26" i="1"/>
  <c r="M26" i="1"/>
  <c r="GU25" i="1"/>
  <c r="GS25" i="1"/>
  <c r="GQ25" i="1"/>
  <c r="GO25" i="1"/>
  <c r="GM25" i="1"/>
  <c r="GK25" i="1"/>
  <c r="GI25" i="1"/>
  <c r="GG25" i="1"/>
  <c r="GE25" i="1"/>
  <c r="GC25" i="1"/>
  <c r="GA25" i="1"/>
  <c r="FY25" i="1"/>
  <c r="FW25" i="1"/>
  <c r="FU25" i="1"/>
  <c r="FS25" i="1"/>
  <c r="FQ25" i="1"/>
  <c r="FO25" i="1"/>
  <c r="FM25" i="1"/>
  <c r="FK25" i="1"/>
  <c r="FI25" i="1"/>
  <c r="FG25" i="1"/>
  <c r="FE25" i="1"/>
  <c r="FC25" i="1"/>
  <c r="FA25" i="1"/>
  <c r="EY25" i="1"/>
  <c r="EW25" i="1"/>
  <c r="EU25" i="1"/>
  <c r="ES25" i="1"/>
  <c r="EQ25" i="1"/>
  <c r="EO25" i="1"/>
  <c r="EM25" i="1"/>
  <c r="EK25" i="1"/>
  <c r="EI25" i="1"/>
  <c r="EG25" i="1"/>
  <c r="EE25" i="1"/>
  <c r="EC25" i="1"/>
  <c r="EA25" i="1"/>
  <c r="DY25" i="1"/>
  <c r="DW25" i="1"/>
  <c r="DU25" i="1"/>
  <c r="DS25" i="1"/>
  <c r="DQ25" i="1"/>
  <c r="DO25" i="1"/>
  <c r="DM25" i="1"/>
  <c r="DK25" i="1"/>
  <c r="DI25" i="1"/>
  <c r="DG25" i="1"/>
  <c r="DE25" i="1"/>
  <c r="DC25" i="1"/>
  <c r="DA25" i="1"/>
  <c r="CY25" i="1"/>
  <c r="CW25" i="1"/>
  <c r="CU25" i="1"/>
  <c r="CS25" i="1"/>
  <c r="CQ25" i="1"/>
  <c r="CO25" i="1"/>
  <c r="CM25" i="1"/>
  <c r="CK25" i="1"/>
  <c r="CI25" i="1"/>
  <c r="CG25" i="1"/>
  <c r="CE25" i="1"/>
  <c r="CC25" i="1"/>
  <c r="CA25" i="1"/>
  <c r="BY25" i="1"/>
  <c r="BW25" i="1"/>
  <c r="BU25" i="1"/>
  <c r="BS25" i="1"/>
  <c r="BQ25" i="1"/>
  <c r="BO25" i="1"/>
  <c r="BM25" i="1"/>
  <c r="BK25" i="1"/>
  <c r="BI25" i="1"/>
  <c r="BG25" i="1"/>
  <c r="BE25" i="1"/>
  <c r="BC25" i="1"/>
  <c r="BA25" i="1"/>
  <c r="AY25" i="1"/>
  <c r="AW25" i="1"/>
  <c r="AU25" i="1"/>
  <c r="AS25" i="1"/>
  <c r="AQ25" i="1"/>
  <c r="AM25" i="1"/>
  <c r="AK25" i="1"/>
  <c r="AI25" i="1"/>
  <c r="AG25" i="1"/>
  <c r="AE25" i="1"/>
  <c r="AC25" i="1"/>
  <c r="AA25" i="1"/>
  <c r="Y25" i="1"/>
  <c r="W25" i="1"/>
  <c r="U25" i="1"/>
  <c r="S25" i="1"/>
  <c r="Q25" i="1"/>
  <c r="O25" i="1"/>
  <c r="M25" i="1"/>
  <c r="GU24" i="1"/>
  <c r="GS24" i="1"/>
  <c r="GQ24" i="1"/>
  <c r="GO24" i="1"/>
  <c r="GM24" i="1"/>
  <c r="GK24" i="1"/>
  <c r="GI24" i="1"/>
  <c r="GG24" i="1"/>
  <c r="GE24" i="1"/>
  <c r="GC24" i="1"/>
  <c r="GA24" i="1"/>
  <c r="FY24" i="1"/>
  <c r="FW24" i="1"/>
  <c r="FU24" i="1"/>
  <c r="FS24" i="1"/>
  <c r="FQ24" i="1"/>
  <c r="FO24" i="1"/>
  <c r="FM24" i="1"/>
  <c r="FK24" i="1"/>
  <c r="FI24" i="1"/>
  <c r="FG24" i="1"/>
  <c r="FE24" i="1"/>
  <c r="FC24" i="1"/>
  <c r="FA24" i="1"/>
  <c r="EY24" i="1"/>
  <c r="EW24" i="1"/>
  <c r="EU24" i="1"/>
  <c r="ES24" i="1"/>
  <c r="EQ24" i="1"/>
  <c r="EO24" i="1"/>
  <c r="EM24" i="1"/>
  <c r="EK24" i="1"/>
  <c r="EI24" i="1"/>
  <c r="EG24" i="1"/>
  <c r="EE24" i="1"/>
  <c r="EC24" i="1"/>
  <c r="EA24" i="1"/>
  <c r="DY24" i="1"/>
  <c r="DW24" i="1"/>
  <c r="DU24" i="1"/>
  <c r="DS24" i="1"/>
  <c r="DQ24" i="1"/>
  <c r="DO24" i="1"/>
  <c r="DM24" i="1"/>
  <c r="DK24" i="1"/>
  <c r="DI24" i="1"/>
  <c r="DG24" i="1"/>
  <c r="DE24" i="1"/>
  <c r="DC24" i="1"/>
  <c r="DA24" i="1"/>
  <c r="CY24" i="1"/>
  <c r="CW24" i="1"/>
  <c r="CU24" i="1"/>
  <c r="CS24" i="1"/>
  <c r="CQ24" i="1"/>
  <c r="CO24" i="1"/>
  <c r="CM24" i="1"/>
  <c r="CK24" i="1"/>
  <c r="CI24" i="1"/>
  <c r="CG24" i="1"/>
  <c r="CE24" i="1"/>
  <c r="CC24" i="1"/>
  <c r="CA24" i="1"/>
  <c r="BY24" i="1"/>
  <c r="BW24" i="1"/>
  <c r="BU24" i="1"/>
  <c r="BS24" i="1"/>
  <c r="BQ24" i="1"/>
  <c r="BO24" i="1"/>
  <c r="BM24" i="1"/>
  <c r="BK24" i="1"/>
  <c r="BI24" i="1"/>
  <c r="BG24" i="1"/>
  <c r="BE24" i="1"/>
  <c r="BC24" i="1"/>
  <c r="BA24" i="1"/>
  <c r="AY24" i="1"/>
  <c r="AW24" i="1"/>
  <c r="AU24" i="1"/>
  <c r="AS24" i="1"/>
  <c r="AQ24" i="1"/>
  <c r="AM24" i="1"/>
  <c r="AK24" i="1"/>
  <c r="AI24" i="1"/>
  <c r="AG24" i="1"/>
  <c r="AE24" i="1"/>
  <c r="AC24" i="1"/>
  <c r="AA24" i="1"/>
  <c r="Y24" i="1"/>
  <c r="W24" i="1"/>
  <c r="U24" i="1"/>
  <c r="S24" i="1"/>
  <c r="Q24" i="1"/>
  <c r="O24" i="1"/>
  <c r="M24" i="1"/>
  <c r="GU23" i="1"/>
  <c r="GS23" i="1"/>
  <c r="GQ23" i="1"/>
  <c r="GO23" i="1"/>
  <c r="GM23" i="1"/>
  <c r="GK23" i="1"/>
  <c r="GI23" i="1"/>
  <c r="GG23" i="1"/>
  <c r="GE23" i="1"/>
  <c r="GC23" i="1"/>
  <c r="GA23" i="1"/>
  <c r="FY23" i="1"/>
  <c r="FW23" i="1"/>
  <c r="FU23" i="1"/>
  <c r="FS23" i="1"/>
  <c r="FQ23" i="1"/>
  <c r="FO23" i="1"/>
  <c r="FM23" i="1"/>
  <c r="FK23" i="1"/>
  <c r="FI23" i="1"/>
  <c r="FG23" i="1"/>
  <c r="FE23" i="1"/>
  <c r="FC23" i="1"/>
  <c r="FA23" i="1"/>
  <c r="EY23" i="1"/>
  <c r="EW23" i="1"/>
  <c r="EU23" i="1"/>
  <c r="ES23" i="1"/>
  <c r="EQ23" i="1"/>
  <c r="EO23" i="1"/>
  <c r="EM23" i="1"/>
  <c r="EK23" i="1"/>
  <c r="EI23" i="1"/>
  <c r="EG23" i="1"/>
  <c r="EE23" i="1"/>
  <c r="EC23" i="1"/>
  <c r="EA23" i="1"/>
  <c r="DY23" i="1"/>
  <c r="DW23" i="1"/>
  <c r="DU23" i="1"/>
  <c r="DS23" i="1"/>
  <c r="DQ23" i="1"/>
  <c r="DO23" i="1"/>
  <c r="DM23" i="1"/>
  <c r="DK23" i="1"/>
  <c r="DI23" i="1"/>
  <c r="DG23" i="1"/>
  <c r="DE23" i="1"/>
  <c r="DC23" i="1"/>
  <c r="DA23" i="1"/>
  <c r="CY23" i="1"/>
  <c r="CW23" i="1"/>
  <c r="CU23" i="1"/>
  <c r="CS23" i="1"/>
  <c r="CQ23" i="1"/>
  <c r="CO23" i="1"/>
  <c r="CM23" i="1"/>
  <c r="CK23" i="1"/>
  <c r="CI23" i="1"/>
  <c r="CG23" i="1"/>
  <c r="CE23" i="1"/>
  <c r="CC23" i="1"/>
  <c r="CA23" i="1"/>
  <c r="BY23" i="1"/>
  <c r="BW23" i="1"/>
  <c r="BU23" i="1"/>
  <c r="BS23" i="1"/>
  <c r="BQ23" i="1"/>
  <c r="BO23" i="1"/>
  <c r="BM23" i="1"/>
  <c r="BK23" i="1"/>
  <c r="BI23" i="1"/>
  <c r="BG23" i="1"/>
  <c r="BE23" i="1"/>
  <c r="BC23" i="1"/>
  <c r="BA23" i="1"/>
  <c r="AY23" i="1"/>
  <c r="AW23" i="1"/>
  <c r="AU23" i="1"/>
  <c r="AS23" i="1"/>
  <c r="AQ23" i="1"/>
  <c r="AM23" i="1"/>
  <c r="AK23" i="1"/>
  <c r="AI23" i="1"/>
  <c r="AG23" i="1"/>
  <c r="AE23" i="1"/>
  <c r="AC23" i="1"/>
  <c r="AA23" i="1"/>
  <c r="Y23" i="1"/>
  <c r="W23" i="1"/>
  <c r="U23" i="1"/>
  <c r="S23" i="1"/>
  <c r="Q23" i="1"/>
  <c r="O23" i="1"/>
  <c r="M23" i="1"/>
  <c r="GU22" i="1"/>
  <c r="GS22" i="1"/>
  <c r="GQ22" i="1"/>
  <c r="GO22" i="1"/>
  <c r="GM22" i="1"/>
  <c r="GK22" i="1"/>
  <c r="GI22" i="1"/>
  <c r="GG22" i="1"/>
  <c r="GE22" i="1"/>
  <c r="GC22" i="1"/>
  <c r="GA22" i="1"/>
  <c r="FY22" i="1"/>
  <c r="FW22" i="1"/>
  <c r="FU22" i="1"/>
  <c r="FS22" i="1"/>
  <c r="FQ22" i="1"/>
  <c r="FO22" i="1"/>
  <c r="FM22" i="1"/>
  <c r="FK22" i="1"/>
  <c r="FI22" i="1"/>
  <c r="FG22" i="1"/>
  <c r="FE22" i="1"/>
  <c r="FC22" i="1"/>
  <c r="FA22" i="1"/>
  <c r="EY22" i="1"/>
  <c r="EW22" i="1"/>
  <c r="EU22" i="1"/>
  <c r="ES22" i="1"/>
  <c r="EQ22" i="1"/>
  <c r="EO22" i="1"/>
  <c r="EM22" i="1"/>
  <c r="EK22" i="1"/>
  <c r="EI22" i="1"/>
  <c r="EG22" i="1"/>
  <c r="EE22" i="1"/>
  <c r="EC22" i="1"/>
  <c r="EA22" i="1"/>
  <c r="DY22" i="1"/>
  <c r="DW22" i="1"/>
  <c r="DU22" i="1"/>
  <c r="DS22" i="1"/>
  <c r="DQ22" i="1"/>
  <c r="DO22" i="1"/>
  <c r="DM22" i="1"/>
  <c r="DK22" i="1"/>
  <c r="DI22" i="1"/>
  <c r="DG22" i="1"/>
  <c r="DE22" i="1"/>
  <c r="DC22" i="1"/>
  <c r="DA22" i="1"/>
  <c r="CY22" i="1"/>
  <c r="CW22" i="1"/>
  <c r="CU22" i="1"/>
  <c r="CS22" i="1"/>
  <c r="CQ22" i="1"/>
  <c r="CO22" i="1"/>
  <c r="CM22" i="1"/>
  <c r="CK22" i="1"/>
  <c r="CI22" i="1"/>
  <c r="CG22" i="1"/>
  <c r="CE22" i="1"/>
  <c r="CC22" i="1"/>
  <c r="CA22" i="1"/>
  <c r="BY22" i="1"/>
  <c r="BW22" i="1"/>
  <c r="BU22" i="1"/>
  <c r="BS22" i="1"/>
  <c r="BQ22" i="1"/>
  <c r="BO22" i="1"/>
  <c r="BM22" i="1"/>
  <c r="BK22" i="1"/>
  <c r="BI22" i="1"/>
  <c r="BG22" i="1"/>
  <c r="BE22" i="1"/>
  <c r="BC22" i="1"/>
  <c r="BA22" i="1"/>
  <c r="AY22" i="1"/>
  <c r="AW22" i="1"/>
  <c r="AU22" i="1"/>
  <c r="AS22" i="1"/>
  <c r="AQ22" i="1"/>
  <c r="AM22" i="1"/>
  <c r="AK22" i="1"/>
  <c r="AI22" i="1"/>
  <c r="AG22" i="1"/>
  <c r="AE22" i="1"/>
  <c r="AC22" i="1"/>
  <c r="AA22" i="1"/>
  <c r="Y22" i="1"/>
  <c r="W22" i="1"/>
  <c r="U22" i="1"/>
  <c r="S22" i="1"/>
  <c r="Q22" i="1"/>
  <c r="O22" i="1"/>
  <c r="M22" i="1"/>
  <c r="GU21" i="1"/>
  <c r="GS21" i="1"/>
  <c r="GQ21" i="1"/>
  <c r="GO21" i="1"/>
  <c r="GM21" i="1"/>
  <c r="GK21" i="1"/>
  <c r="GI21" i="1"/>
  <c r="GG21" i="1"/>
  <c r="GE21" i="1"/>
  <c r="GC21" i="1"/>
  <c r="GA21" i="1"/>
  <c r="FY21" i="1"/>
  <c r="FW21" i="1"/>
  <c r="FU21" i="1"/>
  <c r="FS21" i="1"/>
  <c r="FQ21" i="1"/>
  <c r="FO21" i="1"/>
  <c r="FM21" i="1"/>
  <c r="FK21" i="1"/>
  <c r="FI21" i="1"/>
  <c r="FG21" i="1"/>
  <c r="FE21" i="1"/>
  <c r="FC21" i="1"/>
  <c r="FA21" i="1"/>
  <c r="EY21" i="1"/>
  <c r="EW21" i="1"/>
  <c r="EU21" i="1"/>
  <c r="ES21" i="1"/>
  <c r="EQ21" i="1"/>
  <c r="EO21" i="1"/>
  <c r="EM21" i="1"/>
  <c r="EK21" i="1"/>
  <c r="EI21" i="1"/>
  <c r="EG21" i="1"/>
  <c r="EE21" i="1"/>
  <c r="EC21" i="1"/>
  <c r="EA21" i="1"/>
  <c r="DY21" i="1"/>
  <c r="DW21" i="1"/>
  <c r="DU21" i="1"/>
  <c r="DS21" i="1"/>
  <c r="DQ21" i="1"/>
  <c r="DO21" i="1"/>
  <c r="DM21" i="1"/>
  <c r="DK21" i="1"/>
  <c r="DI21" i="1"/>
  <c r="DG21" i="1"/>
  <c r="DE21" i="1"/>
  <c r="DC21" i="1"/>
  <c r="DA21" i="1"/>
  <c r="CY21" i="1"/>
  <c r="CW21" i="1"/>
  <c r="CU21" i="1"/>
  <c r="CS21" i="1"/>
  <c r="CQ21" i="1"/>
  <c r="CO21" i="1"/>
  <c r="CM21" i="1"/>
  <c r="CK21" i="1"/>
  <c r="CI21" i="1"/>
  <c r="CG21" i="1"/>
  <c r="CE21" i="1"/>
  <c r="CC21" i="1"/>
  <c r="CA21" i="1"/>
  <c r="BY21" i="1"/>
  <c r="BW21" i="1"/>
  <c r="BU21" i="1"/>
  <c r="BS21" i="1"/>
  <c r="BQ21" i="1"/>
  <c r="BO21" i="1"/>
  <c r="BM21" i="1"/>
  <c r="BK21" i="1"/>
  <c r="BI21" i="1"/>
  <c r="BG21" i="1"/>
  <c r="BE21" i="1"/>
  <c r="BC21" i="1"/>
  <c r="BA21" i="1"/>
  <c r="AY21" i="1"/>
  <c r="AW21" i="1"/>
  <c r="AU21" i="1"/>
  <c r="AS21" i="1"/>
  <c r="AQ21" i="1"/>
  <c r="AM21" i="1"/>
  <c r="AK21" i="1"/>
  <c r="AI21" i="1"/>
  <c r="AG21" i="1"/>
  <c r="AE21" i="1"/>
  <c r="AC21" i="1"/>
  <c r="AA21" i="1"/>
  <c r="Y21" i="1"/>
  <c r="W21" i="1"/>
  <c r="U21" i="1"/>
  <c r="S21" i="1"/>
  <c r="Q21" i="1"/>
  <c r="O21" i="1"/>
  <c r="M21" i="1"/>
  <c r="GU20" i="1"/>
  <c r="GS20" i="1"/>
  <c r="GQ20" i="1"/>
  <c r="GO20" i="1"/>
  <c r="GM20" i="1"/>
  <c r="GK20" i="1"/>
  <c r="GI20" i="1"/>
  <c r="GG20" i="1"/>
  <c r="GE20" i="1"/>
  <c r="GC20" i="1"/>
  <c r="GA20" i="1"/>
  <c r="FY20" i="1"/>
  <c r="FW20" i="1"/>
  <c r="FU20" i="1"/>
  <c r="FS20" i="1"/>
  <c r="FQ20" i="1"/>
  <c r="FO20" i="1"/>
  <c r="FM20" i="1"/>
  <c r="FK20" i="1"/>
  <c r="FI20" i="1"/>
  <c r="FG20" i="1"/>
  <c r="FE20" i="1"/>
  <c r="FC20" i="1"/>
  <c r="FA20" i="1"/>
  <c r="EY20" i="1"/>
  <c r="EW20" i="1"/>
  <c r="EU20" i="1"/>
  <c r="ES20" i="1"/>
  <c r="EQ20" i="1"/>
  <c r="EO20" i="1"/>
  <c r="EM20" i="1"/>
  <c r="EK20" i="1"/>
  <c r="EI20" i="1"/>
  <c r="EG20" i="1"/>
  <c r="EE20" i="1"/>
  <c r="EC20" i="1"/>
  <c r="EA20" i="1"/>
  <c r="DY20" i="1"/>
  <c r="DW20" i="1"/>
  <c r="DU20" i="1"/>
  <c r="DS20" i="1"/>
  <c r="DQ20" i="1"/>
  <c r="DO20" i="1"/>
  <c r="DM20" i="1"/>
  <c r="DK20" i="1"/>
  <c r="DI20" i="1"/>
  <c r="DG20" i="1"/>
  <c r="DE20" i="1"/>
  <c r="DC20" i="1"/>
  <c r="DA20" i="1"/>
  <c r="CY20" i="1"/>
  <c r="CW20" i="1"/>
  <c r="CU20" i="1"/>
  <c r="CS20" i="1"/>
  <c r="CQ20" i="1"/>
  <c r="CO20" i="1"/>
  <c r="CM20" i="1"/>
  <c r="CK20" i="1"/>
  <c r="CI20" i="1"/>
  <c r="CG20" i="1"/>
  <c r="CE20" i="1"/>
  <c r="CC20" i="1"/>
  <c r="CA20" i="1"/>
  <c r="BY20" i="1"/>
  <c r="BW20" i="1"/>
  <c r="BU20" i="1"/>
  <c r="BS20" i="1"/>
  <c r="BQ20" i="1"/>
  <c r="BO20" i="1"/>
  <c r="BM20" i="1"/>
  <c r="BK20" i="1"/>
  <c r="BI20" i="1"/>
  <c r="BG20" i="1"/>
  <c r="BE20" i="1"/>
  <c r="BC20" i="1"/>
  <c r="BA20" i="1"/>
  <c r="AY20" i="1"/>
  <c r="AW20" i="1"/>
  <c r="AU20" i="1"/>
  <c r="AS20" i="1"/>
  <c r="AQ20" i="1"/>
  <c r="AM20" i="1"/>
  <c r="AK20" i="1"/>
  <c r="AI20" i="1"/>
  <c r="AG20" i="1"/>
  <c r="AE20" i="1"/>
  <c r="AC20" i="1"/>
  <c r="AA20" i="1"/>
  <c r="Y20" i="1"/>
  <c r="W20" i="1"/>
  <c r="U20" i="1"/>
  <c r="S20" i="1"/>
  <c r="Q20" i="1"/>
  <c r="O20" i="1"/>
  <c r="M20" i="1"/>
  <c r="GU19" i="1"/>
  <c r="GS19" i="1"/>
  <c r="GQ19" i="1"/>
  <c r="GO19" i="1"/>
  <c r="GM19" i="1"/>
  <c r="GK19" i="1"/>
  <c r="GI19" i="1"/>
  <c r="GG19" i="1"/>
  <c r="GE19" i="1"/>
  <c r="GC19" i="1"/>
  <c r="GA19" i="1"/>
  <c r="FY19" i="1"/>
  <c r="FW19" i="1"/>
  <c r="FU19" i="1"/>
  <c r="FS19" i="1"/>
  <c r="FQ19" i="1"/>
  <c r="FO19" i="1"/>
  <c r="FM19" i="1"/>
  <c r="FK19" i="1"/>
  <c r="FI19" i="1"/>
  <c r="FG19" i="1"/>
  <c r="FE19" i="1"/>
  <c r="FC19" i="1"/>
  <c r="FA19" i="1"/>
  <c r="EY19" i="1"/>
  <c r="EW19" i="1"/>
  <c r="EU19" i="1"/>
  <c r="ES19" i="1"/>
  <c r="EQ19" i="1"/>
  <c r="EO19" i="1"/>
  <c r="EM19" i="1"/>
  <c r="EK19" i="1"/>
  <c r="EI19" i="1"/>
  <c r="EG19" i="1"/>
  <c r="EE19" i="1"/>
  <c r="EC19" i="1"/>
  <c r="EA19" i="1"/>
  <c r="DY19" i="1"/>
  <c r="DW19" i="1"/>
  <c r="DU19" i="1"/>
  <c r="DS19" i="1"/>
  <c r="DQ19" i="1"/>
  <c r="DO19" i="1"/>
  <c r="DM19" i="1"/>
  <c r="DK19" i="1"/>
  <c r="DI19" i="1"/>
  <c r="DG19" i="1"/>
  <c r="DE19" i="1"/>
  <c r="DC19" i="1"/>
  <c r="DA19" i="1"/>
  <c r="CY19" i="1"/>
  <c r="CW19" i="1"/>
  <c r="CU19" i="1"/>
  <c r="CS19" i="1"/>
  <c r="CQ19" i="1"/>
  <c r="CO19" i="1"/>
  <c r="CM19" i="1"/>
  <c r="CK19" i="1"/>
  <c r="CI19" i="1"/>
  <c r="CG19" i="1"/>
  <c r="CE19" i="1"/>
  <c r="CC19" i="1"/>
  <c r="CA19" i="1"/>
  <c r="BY19" i="1"/>
  <c r="BW19" i="1"/>
  <c r="BU19" i="1"/>
  <c r="BS19" i="1"/>
  <c r="BQ19" i="1"/>
  <c r="BO19" i="1"/>
  <c r="BM19" i="1"/>
  <c r="BK19" i="1"/>
  <c r="BI19" i="1"/>
  <c r="BG19" i="1"/>
  <c r="BE19" i="1"/>
  <c r="BC19" i="1"/>
  <c r="BA19" i="1"/>
  <c r="AY19" i="1"/>
  <c r="AW19" i="1"/>
  <c r="AU19" i="1"/>
  <c r="AS19" i="1"/>
  <c r="AQ19" i="1"/>
  <c r="AM19" i="1"/>
  <c r="AK19" i="1"/>
  <c r="AI19" i="1"/>
  <c r="AG19" i="1"/>
  <c r="AE19" i="1"/>
  <c r="AC19" i="1"/>
  <c r="AA19" i="1"/>
  <c r="Y19" i="1"/>
  <c r="W19" i="1"/>
  <c r="U19" i="1"/>
  <c r="S19" i="1"/>
  <c r="Q19" i="1"/>
  <c r="O19" i="1"/>
  <c r="M19" i="1"/>
  <c r="GU18" i="1"/>
  <c r="GS18" i="1"/>
  <c r="GQ18" i="1"/>
  <c r="GO18" i="1"/>
  <c r="GM18" i="1"/>
  <c r="GK18" i="1"/>
  <c r="GI18" i="1"/>
  <c r="GG18" i="1"/>
  <c r="GE18" i="1"/>
  <c r="GC18" i="1"/>
  <c r="GA18" i="1"/>
  <c r="FY18" i="1"/>
  <c r="FW18" i="1"/>
  <c r="FU18" i="1"/>
  <c r="FS18" i="1"/>
  <c r="FQ18" i="1"/>
  <c r="FO18" i="1"/>
  <c r="FM18" i="1"/>
  <c r="FK18" i="1"/>
  <c r="FI18" i="1"/>
  <c r="FG18" i="1"/>
  <c r="FE18" i="1"/>
  <c r="FC18" i="1"/>
  <c r="FA18" i="1"/>
  <c r="EY18" i="1"/>
  <c r="EW18" i="1"/>
  <c r="EU18" i="1"/>
  <c r="ES18" i="1"/>
  <c r="EQ18" i="1"/>
  <c r="EO18" i="1"/>
  <c r="EM18" i="1"/>
  <c r="EK18" i="1"/>
  <c r="EI18" i="1"/>
  <c r="EG18" i="1"/>
  <c r="EE18" i="1"/>
  <c r="EC18" i="1"/>
  <c r="EA18" i="1"/>
  <c r="DY18" i="1"/>
  <c r="DW18" i="1"/>
  <c r="DU18" i="1"/>
  <c r="DS18" i="1"/>
  <c r="DQ18" i="1"/>
  <c r="DO18" i="1"/>
  <c r="DM18" i="1"/>
  <c r="DK18" i="1"/>
  <c r="DI18" i="1"/>
  <c r="DG18" i="1"/>
  <c r="DE18" i="1"/>
  <c r="DC18" i="1"/>
  <c r="DA18" i="1"/>
  <c r="CY18" i="1"/>
  <c r="CW18" i="1"/>
  <c r="CU18" i="1"/>
  <c r="CS18" i="1"/>
  <c r="CQ18" i="1"/>
  <c r="CO18" i="1"/>
  <c r="CM18" i="1"/>
  <c r="CK18" i="1"/>
  <c r="CI18" i="1"/>
  <c r="CG18" i="1"/>
  <c r="CE18" i="1"/>
  <c r="CC18" i="1"/>
  <c r="CA18" i="1"/>
  <c r="BY18" i="1"/>
  <c r="BW18" i="1"/>
  <c r="BU18" i="1"/>
  <c r="BS18" i="1"/>
  <c r="BQ18" i="1"/>
  <c r="BO18" i="1"/>
  <c r="BM18" i="1"/>
  <c r="BK18" i="1"/>
  <c r="BI18" i="1"/>
  <c r="BG18" i="1"/>
  <c r="BE18" i="1"/>
  <c r="BC18" i="1"/>
  <c r="BA18" i="1"/>
  <c r="AY18" i="1"/>
  <c r="AW18" i="1"/>
  <c r="AU18" i="1"/>
  <c r="AS18" i="1"/>
  <c r="AQ18" i="1"/>
  <c r="AM18" i="1"/>
  <c r="AK18" i="1"/>
  <c r="AI18" i="1"/>
  <c r="AG18" i="1"/>
  <c r="AE18" i="1"/>
  <c r="AC18" i="1"/>
  <c r="AA18" i="1"/>
  <c r="Y18" i="1"/>
  <c r="W18" i="1"/>
  <c r="U18" i="1"/>
  <c r="S18" i="1"/>
  <c r="Q18" i="1"/>
  <c r="O18" i="1"/>
  <c r="M18" i="1"/>
  <c r="GU17" i="1"/>
  <c r="GS17" i="1"/>
  <c r="GQ17" i="1"/>
  <c r="GO17" i="1"/>
  <c r="GM17" i="1"/>
  <c r="GK17" i="1"/>
  <c r="GI17" i="1"/>
  <c r="GG17" i="1"/>
  <c r="GE17" i="1"/>
  <c r="GC17" i="1"/>
  <c r="GA17" i="1"/>
  <c r="FY17" i="1"/>
  <c r="FW17" i="1"/>
  <c r="FU17" i="1"/>
  <c r="FS17" i="1"/>
  <c r="FQ17" i="1"/>
  <c r="FO17" i="1"/>
  <c r="FM17" i="1"/>
  <c r="FK17" i="1"/>
  <c r="FI17" i="1"/>
  <c r="FG17" i="1"/>
  <c r="FE17" i="1"/>
  <c r="FC17" i="1"/>
  <c r="FA17" i="1"/>
  <c r="EY17" i="1"/>
  <c r="EW17" i="1"/>
  <c r="EU17" i="1"/>
  <c r="ES17" i="1"/>
  <c r="EQ17" i="1"/>
  <c r="EO17" i="1"/>
  <c r="EM17" i="1"/>
  <c r="EK17" i="1"/>
  <c r="EI17" i="1"/>
  <c r="EG17" i="1"/>
  <c r="EE17" i="1"/>
  <c r="EC17" i="1"/>
  <c r="EA17" i="1"/>
  <c r="DY17" i="1"/>
  <c r="DW17" i="1"/>
  <c r="DU17" i="1"/>
  <c r="DS17" i="1"/>
  <c r="DQ17" i="1"/>
  <c r="DO17" i="1"/>
  <c r="DM17" i="1"/>
  <c r="DK17" i="1"/>
  <c r="DI17" i="1"/>
  <c r="DG17" i="1"/>
  <c r="DE17" i="1"/>
  <c r="DC17" i="1"/>
  <c r="DA17" i="1"/>
  <c r="CY17" i="1"/>
  <c r="CW17" i="1"/>
  <c r="CU17" i="1"/>
  <c r="CS17" i="1"/>
  <c r="CQ17" i="1"/>
  <c r="CO17" i="1"/>
  <c r="CM17" i="1"/>
  <c r="CK17" i="1"/>
  <c r="CI17" i="1"/>
  <c r="CG17" i="1"/>
  <c r="CE17" i="1"/>
  <c r="CC17" i="1"/>
  <c r="CA17" i="1"/>
  <c r="BY17" i="1"/>
  <c r="BW17" i="1"/>
  <c r="BU17" i="1"/>
  <c r="BS17" i="1"/>
  <c r="BQ17" i="1"/>
  <c r="BO17" i="1"/>
  <c r="BM17" i="1"/>
  <c r="BK17" i="1"/>
  <c r="BI17" i="1"/>
  <c r="BG17" i="1"/>
  <c r="BE17" i="1"/>
  <c r="BC17" i="1"/>
  <c r="BA17" i="1"/>
  <c r="AY17" i="1"/>
  <c r="AW17" i="1"/>
  <c r="AU17" i="1"/>
  <c r="AS17" i="1"/>
  <c r="AQ17" i="1"/>
  <c r="AM17" i="1"/>
  <c r="AK17" i="1"/>
  <c r="AI17" i="1"/>
  <c r="AG17" i="1"/>
  <c r="AE17" i="1"/>
  <c r="AC17" i="1"/>
  <c r="AA17" i="1"/>
  <c r="Y17" i="1"/>
  <c r="W17" i="1"/>
  <c r="U17" i="1"/>
  <c r="S17" i="1"/>
  <c r="Q17" i="1"/>
  <c r="O17" i="1"/>
  <c r="M17" i="1"/>
  <c r="GU16" i="1"/>
  <c r="GS16" i="1"/>
  <c r="GQ16" i="1"/>
  <c r="GO16" i="1"/>
  <c r="GM16" i="1"/>
  <c r="GK16" i="1"/>
  <c r="GI16" i="1"/>
  <c r="GG16" i="1"/>
  <c r="GE16" i="1"/>
  <c r="GC16" i="1"/>
  <c r="GA16" i="1"/>
  <c r="FY16" i="1"/>
  <c r="FW16" i="1"/>
  <c r="FU16" i="1"/>
  <c r="FS16" i="1"/>
  <c r="FQ16" i="1"/>
  <c r="FO16" i="1"/>
  <c r="FM16" i="1"/>
  <c r="FK16" i="1"/>
  <c r="FI16" i="1"/>
  <c r="FG16" i="1"/>
  <c r="FE16" i="1"/>
  <c r="FC16" i="1"/>
  <c r="FA16" i="1"/>
  <c r="EY16" i="1"/>
  <c r="EW16" i="1"/>
  <c r="EU16" i="1"/>
  <c r="ES16" i="1"/>
  <c r="EQ16" i="1"/>
  <c r="EO16" i="1"/>
  <c r="EM16" i="1"/>
  <c r="EK16" i="1"/>
  <c r="EI16" i="1"/>
  <c r="EG16" i="1"/>
  <c r="EE16" i="1"/>
  <c r="EC16" i="1"/>
  <c r="EA16" i="1"/>
  <c r="DY16" i="1"/>
  <c r="DW16" i="1"/>
  <c r="DU16" i="1"/>
  <c r="DS16" i="1"/>
  <c r="DQ16" i="1"/>
  <c r="DO16" i="1"/>
  <c r="DM16" i="1"/>
  <c r="DK16" i="1"/>
  <c r="DI16" i="1"/>
  <c r="DG16" i="1"/>
  <c r="DE16" i="1"/>
  <c r="DC16" i="1"/>
  <c r="DA16" i="1"/>
  <c r="CY16" i="1"/>
  <c r="CW16" i="1"/>
  <c r="CU16" i="1"/>
  <c r="CS16" i="1"/>
  <c r="CQ16" i="1"/>
  <c r="CO16" i="1"/>
  <c r="CM16" i="1"/>
  <c r="CK16" i="1"/>
  <c r="CI16" i="1"/>
  <c r="CG16" i="1"/>
  <c r="CE16" i="1"/>
  <c r="CC16" i="1"/>
  <c r="CA16" i="1"/>
  <c r="BY16" i="1"/>
  <c r="BW16" i="1"/>
  <c r="BU16" i="1"/>
  <c r="BS16" i="1"/>
  <c r="BQ16" i="1"/>
  <c r="BO16" i="1"/>
  <c r="BM16" i="1"/>
  <c r="BK16" i="1"/>
  <c r="BI16" i="1"/>
  <c r="BG16" i="1"/>
  <c r="BE16" i="1"/>
  <c r="BC16" i="1"/>
  <c r="BA16" i="1"/>
  <c r="AY16" i="1"/>
  <c r="AW16" i="1"/>
  <c r="AU16" i="1"/>
  <c r="AS16" i="1"/>
  <c r="AQ16" i="1"/>
  <c r="AM16" i="1"/>
  <c r="AK16" i="1"/>
  <c r="AI16" i="1"/>
  <c r="AG16" i="1"/>
  <c r="AE16" i="1"/>
  <c r="AC16" i="1"/>
  <c r="AA16" i="1"/>
  <c r="Y16" i="1"/>
  <c r="W16" i="1"/>
  <c r="U16" i="1"/>
  <c r="S16" i="1"/>
  <c r="Q16" i="1"/>
  <c r="O16" i="1"/>
  <c r="M16" i="1"/>
  <c r="GU15" i="1"/>
  <c r="GS15" i="1"/>
  <c r="GQ15" i="1"/>
  <c r="GO15" i="1"/>
  <c r="GM15" i="1"/>
  <c r="GK15" i="1"/>
  <c r="GI15" i="1"/>
  <c r="GG15" i="1"/>
  <c r="GE15" i="1"/>
  <c r="GC15" i="1"/>
  <c r="GA15" i="1"/>
  <c r="FY15" i="1"/>
  <c r="FW15" i="1"/>
  <c r="FU15" i="1"/>
  <c r="FS15" i="1"/>
  <c r="FQ15" i="1"/>
  <c r="FO15" i="1"/>
  <c r="FM15" i="1"/>
  <c r="FK15" i="1"/>
  <c r="FI15" i="1"/>
  <c r="FG15" i="1"/>
  <c r="FE15" i="1"/>
  <c r="FC15" i="1"/>
  <c r="FA15" i="1"/>
  <c r="EY15" i="1"/>
  <c r="EW15" i="1"/>
  <c r="EU15" i="1"/>
  <c r="ES15" i="1"/>
  <c r="EQ15" i="1"/>
  <c r="EO15" i="1"/>
  <c r="EM15" i="1"/>
  <c r="EK15" i="1"/>
  <c r="EI15" i="1"/>
  <c r="EG15" i="1"/>
  <c r="EE15" i="1"/>
  <c r="EC15" i="1"/>
  <c r="EA15" i="1"/>
  <c r="DY15" i="1"/>
  <c r="DW15" i="1"/>
  <c r="DU15" i="1"/>
  <c r="DS15" i="1"/>
  <c r="DQ15" i="1"/>
  <c r="DO15" i="1"/>
  <c r="DM15" i="1"/>
  <c r="DK15" i="1"/>
  <c r="DI15" i="1"/>
  <c r="DG15" i="1"/>
  <c r="DE15" i="1"/>
  <c r="DC15" i="1"/>
  <c r="DA15" i="1"/>
  <c r="CY15" i="1"/>
  <c r="CW15" i="1"/>
  <c r="CU15" i="1"/>
  <c r="CS15" i="1"/>
  <c r="CQ15" i="1"/>
  <c r="CO15" i="1"/>
  <c r="CM15" i="1"/>
  <c r="CK15" i="1"/>
  <c r="CI15" i="1"/>
  <c r="CG15" i="1"/>
  <c r="CE15" i="1"/>
  <c r="CC15" i="1"/>
  <c r="CA15" i="1"/>
  <c r="BY15" i="1"/>
  <c r="BW15" i="1"/>
  <c r="BU15" i="1"/>
  <c r="BS15" i="1"/>
  <c r="BQ15" i="1"/>
  <c r="BO15" i="1"/>
  <c r="BM15" i="1"/>
  <c r="BK15" i="1"/>
  <c r="BI15" i="1"/>
  <c r="BG15" i="1"/>
  <c r="BE15" i="1"/>
  <c r="BC15" i="1"/>
  <c r="BA15" i="1"/>
  <c r="AY15" i="1"/>
  <c r="AW15" i="1"/>
  <c r="AU15" i="1"/>
  <c r="AS15" i="1"/>
  <c r="AQ15" i="1"/>
  <c r="AM15" i="1"/>
  <c r="AK15" i="1"/>
  <c r="AI15" i="1"/>
  <c r="AG15" i="1"/>
  <c r="AE15" i="1"/>
  <c r="AC15" i="1"/>
  <c r="AA15" i="1"/>
  <c r="Y15" i="1"/>
  <c r="W15" i="1"/>
  <c r="U15" i="1"/>
  <c r="S15" i="1"/>
  <c r="Q15" i="1"/>
  <c r="O15" i="1"/>
  <c r="M15" i="1"/>
  <c r="GU14" i="1"/>
  <c r="GS14" i="1"/>
  <c r="GQ14" i="1"/>
  <c r="GO14" i="1"/>
  <c r="GM14" i="1"/>
  <c r="GK14" i="1"/>
  <c r="GI14" i="1"/>
  <c r="GG14" i="1"/>
  <c r="GE14" i="1"/>
  <c r="GC14" i="1"/>
  <c r="GA14" i="1"/>
  <c r="FY14" i="1"/>
  <c r="FW14" i="1"/>
  <c r="FU14" i="1"/>
  <c r="FS14" i="1"/>
  <c r="FQ14" i="1"/>
  <c r="FO14" i="1"/>
  <c r="FM14" i="1"/>
  <c r="FK14" i="1"/>
  <c r="FI14" i="1"/>
  <c r="FG14" i="1"/>
  <c r="FE14" i="1"/>
  <c r="FC14" i="1"/>
  <c r="FA14" i="1"/>
  <c r="EY14" i="1"/>
  <c r="EW14" i="1"/>
  <c r="EU14" i="1"/>
  <c r="ES14" i="1"/>
  <c r="EQ14" i="1"/>
  <c r="EO14" i="1"/>
  <c r="EM14" i="1"/>
  <c r="EK14" i="1"/>
  <c r="EI14" i="1"/>
  <c r="EG14" i="1"/>
  <c r="EE14" i="1"/>
  <c r="EC14" i="1"/>
  <c r="EA14" i="1"/>
  <c r="DY14" i="1"/>
  <c r="DW14" i="1"/>
  <c r="DU14" i="1"/>
  <c r="DS14" i="1"/>
  <c r="DQ14" i="1"/>
  <c r="DO14" i="1"/>
  <c r="DM14" i="1"/>
  <c r="DK14" i="1"/>
  <c r="DI14" i="1"/>
  <c r="DG14" i="1"/>
  <c r="DE14" i="1"/>
  <c r="DC14" i="1"/>
  <c r="DA14" i="1"/>
  <c r="CY14" i="1"/>
  <c r="CW14" i="1"/>
  <c r="CU14" i="1"/>
  <c r="CS14" i="1"/>
  <c r="CQ14" i="1"/>
  <c r="CO14" i="1"/>
  <c r="CM14" i="1"/>
  <c r="CK14" i="1"/>
  <c r="CI14" i="1"/>
  <c r="CG14" i="1"/>
  <c r="CE14" i="1"/>
  <c r="CC14" i="1"/>
  <c r="CA14" i="1"/>
  <c r="BY14" i="1"/>
  <c r="BW14" i="1"/>
  <c r="BU14" i="1"/>
  <c r="BS14" i="1"/>
  <c r="BQ14" i="1"/>
  <c r="BO14" i="1"/>
  <c r="BM14" i="1"/>
  <c r="BK14" i="1"/>
  <c r="BI14" i="1"/>
  <c r="BG14" i="1"/>
  <c r="BE14" i="1"/>
  <c r="BC14" i="1"/>
  <c r="BA14" i="1"/>
  <c r="AY14" i="1"/>
  <c r="AW14" i="1"/>
  <c r="AU14" i="1"/>
  <c r="AS14" i="1"/>
  <c r="AQ14" i="1"/>
  <c r="AM14" i="1"/>
  <c r="AK14" i="1"/>
  <c r="AI14" i="1"/>
  <c r="AG14" i="1"/>
  <c r="AE14" i="1"/>
  <c r="AC14" i="1"/>
  <c r="AA14" i="1"/>
  <c r="Y14" i="1"/>
  <c r="W14" i="1"/>
  <c r="U14" i="1"/>
  <c r="S14" i="1"/>
  <c r="Q14" i="1"/>
  <c r="O14" i="1"/>
  <c r="M14" i="1"/>
  <c r="GU13" i="1"/>
  <c r="GS13" i="1"/>
  <c r="GQ13" i="1"/>
  <c r="GO13" i="1"/>
  <c r="GM13" i="1"/>
  <c r="GK13" i="1"/>
  <c r="GI13" i="1"/>
  <c r="GG13" i="1"/>
  <c r="GE13" i="1"/>
  <c r="GC13" i="1"/>
  <c r="GA13" i="1"/>
  <c r="FY13" i="1"/>
  <c r="FW13" i="1"/>
  <c r="FU13" i="1"/>
  <c r="FS13" i="1"/>
  <c r="FQ13" i="1"/>
  <c r="FO13" i="1"/>
  <c r="FM13" i="1"/>
  <c r="FK13" i="1"/>
  <c r="FI13" i="1"/>
  <c r="FG13" i="1"/>
  <c r="FE13" i="1"/>
  <c r="FC13" i="1"/>
  <c r="FA13" i="1"/>
  <c r="EY13" i="1"/>
  <c r="EW13" i="1"/>
  <c r="EU13" i="1"/>
  <c r="ES13" i="1"/>
  <c r="EQ13" i="1"/>
  <c r="EO13" i="1"/>
  <c r="EM13" i="1"/>
  <c r="EK13" i="1"/>
  <c r="EI13" i="1"/>
  <c r="EG13" i="1"/>
  <c r="EE13" i="1"/>
  <c r="EC13" i="1"/>
  <c r="EA13" i="1"/>
  <c r="DY13" i="1"/>
  <c r="DW13" i="1"/>
  <c r="DU13" i="1"/>
  <c r="DS13" i="1"/>
  <c r="DQ13" i="1"/>
  <c r="DO13" i="1"/>
  <c r="DM13" i="1"/>
  <c r="DK13" i="1"/>
  <c r="DI13" i="1"/>
  <c r="DG13" i="1"/>
  <c r="DE13" i="1"/>
  <c r="DC13" i="1"/>
  <c r="DA13" i="1"/>
  <c r="CY13" i="1"/>
  <c r="CW13" i="1"/>
  <c r="CU13" i="1"/>
  <c r="CS13" i="1"/>
  <c r="CQ13" i="1"/>
  <c r="CO13" i="1"/>
  <c r="CM13" i="1"/>
  <c r="CK13" i="1"/>
  <c r="CI13" i="1"/>
  <c r="CG13" i="1"/>
  <c r="CE13" i="1"/>
  <c r="CC13" i="1"/>
  <c r="CA13" i="1"/>
  <c r="BY13" i="1"/>
  <c r="BW13" i="1"/>
  <c r="BU13" i="1"/>
  <c r="BS13" i="1"/>
  <c r="BQ13" i="1"/>
  <c r="BO13" i="1"/>
  <c r="BM13" i="1"/>
  <c r="BK13" i="1"/>
  <c r="BI13" i="1"/>
  <c r="BG13" i="1"/>
  <c r="BE13" i="1"/>
  <c r="BC13" i="1"/>
  <c r="BA13" i="1"/>
  <c r="AY13" i="1"/>
  <c r="AW13" i="1"/>
  <c r="AU13" i="1"/>
  <c r="AS13" i="1"/>
  <c r="AQ13" i="1"/>
  <c r="AM13" i="1"/>
  <c r="AK13" i="1"/>
  <c r="AI13" i="1"/>
  <c r="AG13" i="1"/>
  <c r="AE13" i="1"/>
  <c r="AC13" i="1"/>
  <c r="AA13" i="1"/>
  <c r="Y13" i="1"/>
  <c r="W13" i="1"/>
  <c r="U13" i="1"/>
  <c r="S13" i="1"/>
  <c r="Q13" i="1"/>
  <c r="O13" i="1"/>
  <c r="M13" i="1"/>
  <c r="GU12" i="1"/>
  <c r="GS12" i="1"/>
  <c r="GQ12" i="1"/>
  <c r="GO12" i="1"/>
  <c r="GM12" i="1"/>
  <c r="GK12" i="1"/>
  <c r="GI12" i="1"/>
  <c r="GG12" i="1"/>
  <c r="GE12" i="1"/>
  <c r="GC12" i="1"/>
  <c r="GA12" i="1"/>
  <c r="FY12" i="1"/>
  <c r="FW12" i="1"/>
  <c r="FU12" i="1"/>
  <c r="FS12" i="1"/>
  <c r="FQ12" i="1"/>
  <c r="FO12" i="1"/>
  <c r="FM12" i="1"/>
  <c r="FK12" i="1"/>
  <c r="FI12" i="1"/>
  <c r="FG12" i="1"/>
  <c r="FE12" i="1"/>
  <c r="FC12" i="1"/>
  <c r="FA12" i="1"/>
  <c r="EY12" i="1"/>
  <c r="EW12" i="1"/>
  <c r="EU12" i="1"/>
  <c r="ES12" i="1"/>
  <c r="EQ12" i="1"/>
  <c r="EO12" i="1"/>
  <c r="EM12" i="1"/>
  <c r="EK12" i="1"/>
  <c r="EI12" i="1"/>
  <c r="EG12" i="1"/>
  <c r="EE12" i="1"/>
  <c r="EC12" i="1"/>
  <c r="EA12" i="1"/>
  <c r="DY12" i="1"/>
  <c r="DW12" i="1"/>
  <c r="DU12" i="1"/>
  <c r="DS12" i="1"/>
  <c r="DQ12" i="1"/>
  <c r="DO12" i="1"/>
  <c r="DM12" i="1"/>
  <c r="DK12" i="1"/>
  <c r="DI12" i="1"/>
  <c r="DG12" i="1"/>
  <c r="DE12" i="1"/>
  <c r="DC12" i="1"/>
  <c r="DA12" i="1"/>
  <c r="CY12" i="1"/>
  <c r="CW12" i="1"/>
  <c r="CU12" i="1"/>
  <c r="CS12" i="1"/>
  <c r="CQ12" i="1"/>
  <c r="CO12" i="1"/>
  <c r="CM12" i="1"/>
  <c r="CK12" i="1"/>
  <c r="CI12" i="1"/>
  <c r="CG12" i="1"/>
  <c r="CE12" i="1"/>
  <c r="CC12" i="1"/>
  <c r="CA12" i="1"/>
  <c r="BY12" i="1"/>
  <c r="BW12" i="1"/>
  <c r="BU12" i="1"/>
  <c r="BS12" i="1"/>
  <c r="BQ12" i="1"/>
  <c r="BO12" i="1"/>
  <c r="BM12" i="1"/>
  <c r="BK12" i="1"/>
  <c r="BI12" i="1"/>
  <c r="BG12" i="1"/>
  <c r="BE12" i="1"/>
  <c r="BC12" i="1"/>
  <c r="BA12" i="1"/>
  <c r="AY12" i="1"/>
  <c r="AW12" i="1"/>
  <c r="AU12" i="1"/>
  <c r="AS12" i="1"/>
  <c r="AQ12" i="1"/>
  <c r="AM12" i="1"/>
  <c r="AK12" i="1"/>
  <c r="AI12" i="1"/>
  <c r="AG12" i="1"/>
  <c r="AE12" i="1"/>
  <c r="AC12" i="1"/>
  <c r="AA12" i="1"/>
  <c r="Y12" i="1"/>
  <c r="W12" i="1"/>
  <c r="U12" i="1"/>
  <c r="S12" i="1"/>
  <c r="Q12" i="1"/>
  <c r="O12" i="1"/>
  <c r="M12" i="1"/>
  <c r="GU11" i="1"/>
  <c r="GS11" i="1"/>
  <c r="GQ11" i="1"/>
  <c r="GO11" i="1"/>
  <c r="GM11" i="1"/>
  <c r="GK11" i="1"/>
  <c r="GI11" i="1"/>
  <c r="GG11" i="1"/>
  <c r="GE11" i="1"/>
  <c r="GC11" i="1"/>
  <c r="GA11" i="1"/>
  <c r="FY11" i="1"/>
  <c r="FW11" i="1"/>
  <c r="FU11" i="1"/>
  <c r="FS11" i="1"/>
  <c r="FQ11" i="1"/>
  <c r="FO11" i="1"/>
  <c r="FM11" i="1"/>
  <c r="FK11" i="1"/>
  <c r="FI11" i="1"/>
  <c r="FG11" i="1"/>
  <c r="FE11" i="1"/>
  <c r="FC11" i="1"/>
  <c r="FA11" i="1"/>
  <c r="EY11" i="1"/>
  <c r="EW11" i="1"/>
  <c r="EU11" i="1"/>
  <c r="ES11" i="1"/>
  <c r="EQ11" i="1"/>
  <c r="EO11" i="1"/>
  <c r="EM11" i="1"/>
  <c r="EK11" i="1"/>
  <c r="EI11" i="1"/>
  <c r="EG11" i="1"/>
  <c r="EE11" i="1"/>
  <c r="EC11" i="1"/>
  <c r="EA11" i="1"/>
  <c r="DY11" i="1"/>
  <c r="DW11" i="1"/>
  <c r="DU11" i="1"/>
  <c r="DS11" i="1"/>
  <c r="DQ11" i="1"/>
  <c r="DO11" i="1"/>
  <c r="DM11" i="1"/>
  <c r="DK11" i="1"/>
  <c r="DI11" i="1"/>
  <c r="DG11" i="1"/>
  <c r="DE11" i="1"/>
  <c r="DC11" i="1"/>
  <c r="DA11" i="1"/>
  <c r="CY11" i="1"/>
  <c r="CW11" i="1"/>
  <c r="CU11" i="1"/>
  <c r="CS11" i="1"/>
  <c r="CQ11" i="1"/>
  <c r="CO11" i="1"/>
  <c r="CM11" i="1"/>
  <c r="CK11" i="1"/>
  <c r="CI11" i="1"/>
  <c r="CG11" i="1"/>
  <c r="CE11" i="1"/>
  <c r="CC11" i="1"/>
  <c r="CA11" i="1"/>
  <c r="BY11" i="1"/>
  <c r="BW11" i="1"/>
  <c r="BU11" i="1"/>
  <c r="BS11" i="1"/>
  <c r="BQ11" i="1"/>
  <c r="BO11" i="1"/>
  <c r="BM11" i="1"/>
  <c r="BK11" i="1"/>
  <c r="BI11" i="1"/>
  <c r="BG11" i="1"/>
  <c r="BE11" i="1"/>
  <c r="BC11" i="1"/>
  <c r="BA11" i="1"/>
  <c r="AY11" i="1"/>
  <c r="AW11" i="1"/>
  <c r="AU11" i="1"/>
  <c r="AS11" i="1"/>
  <c r="AQ11" i="1"/>
  <c r="AM11" i="1"/>
  <c r="AK11" i="1"/>
  <c r="AI11" i="1"/>
  <c r="AG11" i="1"/>
  <c r="AE11" i="1"/>
  <c r="AC11" i="1"/>
  <c r="AA11" i="1"/>
  <c r="Y11" i="1"/>
  <c r="W11" i="1"/>
  <c r="U11" i="1"/>
  <c r="S11" i="1"/>
  <c r="Q11" i="1"/>
  <c r="O11" i="1"/>
  <c r="M11" i="1"/>
  <c r="GU10" i="1"/>
  <c r="GS10" i="1"/>
  <c r="GQ10" i="1"/>
  <c r="GO10" i="1"/>
  <c r="GM10" i="1"/>
  <c r="GK10" i="1"/>
  <c r="GI10" i="1"/>
  <c r="GG10" i="1"/>
  <c r="GE10" i="1"/>
  <c r="GC10" i="1"/>
  <c r="GA10" i="1"/>
  <c r="FY10" i="1"/>
  <c r="FW10" i="1"/>
  <c r="FU10" i="1"/>
  <c r="FS10" i="1"/>
  <c r="FQ10" i="1"/>
  <c r="FO10" i="1"/>
  <c r="FM10" i="1"/>
  <c r="FK10" i="1"/>
  <c r="FI10" i="1"/>
  <c r="FG10" i="1"/>
  <c r="FE10" i="1"/>
  <c r="FC10" i="1"/>
  <c r="FA10" i="1"/>
  <c r="EY10" i="1"/>
  <c r="EW10" i="1"/>
  <c r="EU10" i="1"/>
  <c r="ES10" i="1"/>
  <c r="EQ10" i="1"/>
  <c r="EO10" i="1"/>
  <c r="EM10" i="1"/>
  <c r="EK10" i="1"/>
  <c r="EI10" i="1"/>
  <c r="EG10" i="1"/>
  <c r="EE10" i="1"/>
  <c r="EC10" i="1"/>
  <c r="EA10" i="1"/>
  <c r="DY10" i="1"/>
  <c r="DW10" i="1"/>
  <c r="DU10" i="1"/>
  <c r="DS10" i="1"/>
  <c r="DQ10" i="1"/>
  <c r="DO10" i="1"/>
  <c r="DM10" i="1"/>
  <c r="DK10" i="1"/>
  <c r="DI10" i="1"/>
  <c r="DG10" i="1"/>
  <c r="DE10" i="1"/>
  <c r="DC10" i="1"/>
  <c r="DA10" i="1"/>
  <c r="CY10" i="1"/>
  <c r="CW10" i="1"/>
  <c r="CU10" i="1"/>
  <c r="CS10" i="1"/>
  <c r="CQ10" i="1"/>
  <c r="CO10" i="1"/>
  <c r="CM10" i="1"/>
  <c r="CK10" i="1"/>
  <c r="CI10" i="1"/>
  <c r="CG10" i="1"/>
  <c r="CE10" i="1"/>
  <c r="CC10" i="1"/>
  <c r="CA10" i="1"/>
  <c r="BY10" i="1"/>
  <c r="BW10" i="1"/>
  <c r="BU10" i="1"/>
  <c r="BS10" i="1"/>
  <c r="BQ10" i="1"/>
  <c r="BO10" i="1"/>
  <c r="BM10" i="1"/>
  <c r="BK10" i="1"/>
  <c r="BI10" i="1"/>
  <c r="BG10" i="1"/>
  <c r="BE10" i="1"/>
  <c r="BC10" i="1"/>
  <c r="BA10" i="1"/>
  <c r="AY10" i="1"/>
  <c r="AW10" i="1"/>
  <c r="AU10" i="1"/>
  <c r="AS10" i="1"/>
  <c r="AQ10" i="1"/>
  <c r="AM10" i="1"/>
  <c r="AK10" i="1"/>
  <c r="AI10" i="1"/>
  <c r="AG10" i="1"/>
  <c r="AE10" i="1"/>
  <c r="AC10" i="1"/>
  <c r="AA10" i="1"/>
  <c r="Y10" i="1"/>
  <c r="W10" i="1"/>
  <c r="U10" i="1"/>
  <c r="S10" i="1"/>
  <c r="Q10" i="1"/>
  <c r="O10" i="1"/>
  <c r="M10" i="1"/>
  <c r="GU9" i="1"/>
  <c r="GS9" i="1"/>
  <c r="GQ9" i="1"/>
  <c r="GO9" i="1"/>
  <c r="GM9" i="1"/>
  <c r="GK9" i="1"/>
  <c r="GI9" i="1"/>
  <c r="GG9" i="1"/>
  <c r="GE9" i="1"/>
  <c r="GC9" i="1"/>
  <c r="GA9" i="1"/>
  <c r="FY9" i="1"/>
  <c r="FW9" i="1"/>
  <c r="FU9" i="1"/>
  <c r="FS9" i="1"/>
  <c r="FQ9" i="1"/>
  <c r="FO9" i="1"/>
  <c r="FM9" i="1"/>
  <c r="FK9" i="1"/>
  <c r="FI9" i="1"/>
  <c r="FG9" i="1"/>
  <c r="FE9" i="1"/>
  <c r="FC9" i="1"/>
  <c r="FA9" i="1"/>
  <c r="EY9" i="1"/>
  <c r="EW9" i="1"/>
  <c r="EU9" i="1"/>
  <c r="ES9" i="1"/>
  <c r="EQ9" i="1"/>
  <c r="EO9" i="1"/>
  <c r="EM9" i="1"/>
  <c r="EK9" i="1"/>
  <c r="EI9" i="1"/>
  <c r="EG9" i="1"/>
  <c r="EE9" i="1"/>
  <c r="EC9" i="1"/>
  <c r="EA9" i="1"/>
  <c r="DY9" i="1"/>
  <c r="DW9" i="1"/>
  <c r="DU9" i="1"/>
  <c r="DS9" i="1"/>
  <c r="DQ9" i="1"/>
  <c r="DO9" i="1"/>
  <c r="DM9" i="1"/>
  <c r="DK9" i="1"/>
  <c r="DI9" i="1"/>
  <c r="DG9" i="1"/>
  <c r="DE9" i="1"/>
  <c r="DC9" i="1"/>
  <c r="DA9" i="1"/>
  <c r="CY9" i="1"/>
  <c r="CW9" i="1"/>
  <c r="CU9" i="1"/>
  <c r="CS9" i="1"/>
  <c r="CQ9" i="1"/>
  <c r="CO9" i="1"/>
  <c r="CM9" i="1"/>
  <c r="CK9" i="1"/>
  <c r="CI9" i="1"/>
  <c r="CG9" i="1"/>
  <c r="CE9" i="1"/>
  <c r="CC9" i="1"/>
  <c r="CA9" i="1"/>
  <c r="BY9" i="1"/>
  <c r="BW9" i="1"/>
  <c r="BU9" i="1"/>
  <c r="BS9" i="1"/>
  <c r="BQ9" i="1"/>
  <c r="BO9" i="1"/>
  <c r="BM9" i="1"/>
  <c r="BK9" i="1"/>
  <c r="BI9" i="1"/>
  <c r="BG9" i="1"/>
  <c r="BE9" i="1"/>
  <c r="BC9" i="1"/>
  <c r="BA9" i="1"/>
  <c r="AY9" i="1"/>
  <c r="AW9" i="1"/>
  <c r="AU9" i="1"/>
  <c r="AS9" i="1"/>
  <c r="AQ9" i="1"/>
  <c r="AM9" i="1"/>
  <c r="AK9" i="1"/>
  <c r="AI9" i="1"/>
  <c r="AG9" i="1"/>
  <c r="AE9" i="1"/>
  <c r="AC9" i="1"/>
  <c r="AA9" i="1"/>
  <c r="Y9" i="1"/>
  <c r="W9" i="1"/>
  <c r="U9" i="1"/>
  <c r="S9" i="1"/>
  <c r="Q9" i="1"/>
  <c r="O9" i="1"/>
  <c r="M9" i="1"/>
  <c r="GU8" i="1"/>
  <c r="GS8" i="1"/>
  <c r="GQ8" i="1"/>
  <c r="GO8" i="1"/>
  <c r="GM8" i="1"/>
  <c r="GK8" i="1"/>
  <c r="GI8" i="1"/>
  <c r="GG8" i="1"/>
  <c r="GE8" i="1"/>
  <c r="GC8" i="1"/>
  <c r="GA8" i="1"/>
  <c r="FY8" i="1"/>
  <c r="FW8" i="1"/>
  <c r="FU8" i="1"/>
  <c r="FS8" i="1"/>
  <c r="FQ8" i="1"/>
  <c r="FO8" i="1"/>
  <c r="FM8" i="1"/>
  <c r="FK8" i="1"/>
  <c r="FI8" i="1"/>
  <c r="FG8" i="1"/>
  <c r="FE8" i="1"/>
  <c r="FC8" i="1"/>
  <c r="FA8" i="1"/>
  <c r="EY8" i="1"/>
  <c r="EW8" i="1"/>
  <c r="EU8" i="1"/>
  <c r="ES8" i="1"/>
  <c r="EQ8" i="1"/>
  <c r="EO8" i="1"/>
  <c r="EM8" i="1"/>
  <c r="EK8" i="1"/>
  <c r="EI8" i="1"/>
  <c r="EG8" i="1"/>
  <c r="EE8" i="1"/>
  <c r="EC8" i="1"/>
  <c r="EA8" i="1"/>
  <c r="DY8" i="1"/>
  <c r="DW8" i="1"/>
  <c r="DU8" i="1"/>
  <c r="DS8" i="1"/>
  <c r="DQ8" i="1"/>
  <c r="DO8" i="1"/>
  <c r="DM8" i="1"/>
  <c r="DK8" i="1"/>
  <c r="DI8" i="1"/>
  <c r="DG8" i="1"/>
  <c r="DE8" i="1"/>
  <c r="DC8" i="1"/>
  <c r="DA8" i="1"/>
  <c r="CY8" i="1"/>
  <c r="CW8" i="1"/>
  <c r="CU8" i="1"/>
  <c r="CS8" i="1"/>
  <c r="CQ8" i="1"/>
  <c r="CO8" i="1"/>
  <c r="CM8" i="1"/>
  <c r="CK8" i="1"/>
  <c r="CI8" i="1"/>
  <c r="CG8" i="1"/>
  <c r="CE8" i="1"/>
  <c r="CC8" i="1"/>
  <c r="CA8" i="1"/>
  <c r="BY8" i="1"/>
  <c r="BW8" i="1"/>
  <c r="BU8" i="1"/>
  <c r="BS8" i="1"/>
  <c r="BQ8" i="1"/>
  <c r="BO8" i="1"/>
  <c r="BM8" i="1"/>
  <c r="BK8" i="1"/>
  <c r="BI8" i="1"/>
  <c r="BG8" i="1"/>
  <c r="BE8" i="1"/>
  <c r="BC8" i="1"/>
  <c r="BA8" i="1"/>
  <c r="AY8" i="1"/>
  <c r="AW8" i="1"/>
  <c r="AU8" i="1"/>
  <c r="AS8" i="1"/>
  <c r="AQ8" i="1"/>
  <c r="AM8" i="1"/>
  <c r="AK8" i="1"/>
  <c r="AI8" i="1"/>
  <c r="AG8" i="1"/>
  <c r="AE8" i="1"/>
  <c r="AC8" i="1"/>
  <c r="AA8" i="1"/>
  <c r="Y8" i="1"/>
  <c r="W8" i="1"/>
  <c r="U8" i="1"/>
  <c r="S8" i="1"/>
  <c r="Q8" i="1"/>
  <c r="O8" i="1"/>
  <c r="M8" i="1"/>
  <c r="GU7" i="1"/>
  <c r="GS7" i="1"/>
  <c r="GQ7" i="1"/>
  <c r="GO7" i="1"/>
  <c r="GM7" i="1"/>
  <c r="GK7" i="1"/>
  <c r="GI7" i="1"/>
  <c r="GG7" i="1"/>
  <c r="GE7" i="1"/>
  <c r="GC7" i="1"/>
  <c r="GA7" i="1"/>
  <c r="FY7" i="1"/>
  <c r="FW7" i="1"/>
  <c r="FU7" i="1"/>
  <c r="FS7" i="1"/>
  <c r="FQ7" i="1"/>
  <c r="FO7" i="1"/>
  <c r="FM7" i="1"/>
  <c r="FK7" i="1"/>
  <c r="FI7" i="1"/>
  <c r="FG7" i="1"/>
  <c r="FE7" i="1"/>
  <c r="FC7" i="1"/>
  <c r="FA7" i="1"/>
  <c r="EY7" i="1"/>
  <c r="EW7" i="1"/>
  <c r="EU7" i="1"/>
  <c r="ES7" i="1"/>
  <c r="EQ7" i="1"/>
  <c r="EO7" i="1"/>
  <c r="EM7" i="1"/>
  <c r="EK7" i="1"/>
  <c r="EI7" i="1"/>
  <c r="EG7" i="1"/>
  <c r="EE7" i="1"/>
  <c r="EC7" i="1"/>
  <c r="EA7" i="1"/>
  <c r="DY7" i="1"/>
  <c r="DW7" i="1"/>
  <c r="DU7" i="1"/>
  <c r="DS7" i="1"/>
  <c r="DQ7" i="1"/>
  <c r="DO7" i="1"/>
  <c r="DM7" i="1"/>
  <c r="DK7" i="1"/>
  <c r="DI7" i="1"/>
  <c r="DG7" i="1"/>
  <c r="DE7" i="1"/>
  <c r="DC7" i="1"/>
  <c r="DA7" i="1"/>
  <c r="CY7" i="1"/>
  <c r="CW7" i="1"/>
  <c r="CU7" i="1"/>
  <c r="CS7" i="1"/>
  <c r="CQ7" i="1"/>
  <c r="CO7" i="1"/>
  <c r="CM7" i="1"/>
  <c r="CK7" i="1"/>
  <c r="CI7" i="1"/>
  <c r="CG7" i="1"/>
  <c r="CE7" i="1"/>
  <c r="CC7" i="1"/>
  <c r="CA7" i="1"/>
  <c r="BY7" i="1"/>
  <c r="BW7" i="1"/>
  <c r="BU7" i="1"/>
  <c r="BS7" i="1"/>
  <c r="BQ7" i="1"/>
  <c r="BO7" i="1"/>
  <c r="BM7" i="1"/>
  <c r="BK7" i="1"/>
  <c r="BI7" i="1"/>
  <c r="BG7" i="1"/>
  <c r="BE7" i="1"/>
  <c r="BC7" i="1"/>
  <c r="BA7" i="1"/>
  <c r="AY7" i="1"/>
  <c r="AW7" i="1"/>
  <c r="AU7" i="1"/>
  <c r="AS7" i="1"/>
  <c r="AQ7" i="1"/>
  <c r="AM7" i="1"/>
  <c r="AK7" i="1"/>
  <c r="AI7" i="1"/>
  <c r="AG7" i="1"/>
  <c r="AE7" i="1"/>
  <c r="AC7" i="1"/>
  <c r="AA7" i="1"/>
  <c r="Y7" i="1"/>
  <c r="W7" i="1"/>
  <c r="U7" i="1"/>
  <c r="S7" i="1"/>
  <c r="Q7" i="1"/>
  <c r="O7" i="1"/>
  <c r="M7" i="1"/>
  <c r="GU6" i="1"/>
  <c r="GS6" i="1"/>
  <c r="GQ6" i="1"/>
  <c r="GO6" i="1"/>
  <c r="GM6" i="1"/>
  <c r="GK6" i="1"/>
  <c r="GI6" i="1"/>
  <c r="GG6" i="1"/>
  <c r="GE6" i="1"/>
  <c r="GC6" i="1"/>
  <c r="GA6" i="1"/>
  <c r="FY6" i="1"/>
  <c r="FW6" i="1"/>
  <c r="FU6" i="1"/>
  <c r="FS6" i="1"/>
  <c r="FQ6" i="1"/>
  <c r="FO6" i="1"/>
  <c r="FM6" i="1"/>
  <c r="FK6" i="1"/>
  <c r="FI6" i="1"/>
  <c r="FG6" i="1"/>
  <c r="FE6" i="1"/>
  <c r="FC6" i="1"/>
  <c r="FA6" i="1"/>
  <c r="EY6" i="1"/>
  <c r="EW6" i="1"/>
  <c r="EU6" i="1"/>
  <c r="ES6" i="1"/>
  <c r="EQ6" i="1"/>
  <c r="EO6" i="1"/>
  <c r="EM6" i="1"/>
  <c r="EK6" i="1"/>
  <c r="EI6" i="1"/>
  <c r="EG6" i="1"/>
  <c r="EE6" i="1"/>
  <c r="EC6" i="1"/>
  <c r="EA6" i="1"/>
  <c r="DY6" i="1"/>
  <c r="DW6" i="1"/>
  <c r="DU6" i="1"/>
  <c r="DS6" i="1"/>
  <c r="DQ6" i="1"/>
  <c r="DO6" i="1"/>
  <c r="DM6" i="1"/>
  <c r="DK6" i="1"/>
  <c r="DI6" i="1"/>
  <c r="DG6" i="1"/>
  <c r="DE6" i="1"/>
  <c r="DC6" i="1"/>
  <c r="DA6" i="1"/>
  <c r="CY6" i="1"/>
  <c r="CW6" i="1"/>
  <c r="CU6" i="1"/>
  <c r="CS6" i="1"/>
  <c r="CQ6" i="1"/>
  <c r="CO6" i="1"/>
  <c r="CM6" i="1"/>
  <c r="CK6" i="1"/>
  <c r="CI6" i="1"/>
  <c r="CG6" i="1"/>
  <c r="CE6" i="1"/>
  <c r="CC6" i="1"/>
  <c r="CA6" i="1"/>
  <c r="BY6" i="1"/>
  <c r="BW6" i="1"/>
  <c r="BU6" i="1"/>
  <c r="BS6" i="1"/>
  <c r="BQ6" i="1"/>
  <c r="BO6" i="1"/>
  <c r="BM6" i="1"/>
  <c r="BK6" i="1"/>
  <c r="BI6" i="1"/>
  <c r="BG6" i="1"/>
  <c r="BE6" i="1"/>
  <c r="BC6" i="1"/>
  <c r="BA6" i="1"/>
  <c r="AY6" i="1"/>
  <c r="AW6" i="1"/>
  <c r="AU6" i="1"/>
  <c r="AS6" i="1"/>
  <c r="AQ6" i="1"/>
  <c r="AM6" i="1"/>
  <c r="AK6" i="1"/>
  <c r="AI6" i="1"/>
  <c r="AG6" i="1"/>
  <c r="AE6" i="1"/>
  <c r="AC6" i="1"/>
  <c r="AA6" i="1"/>
  <c r="Y6" i="1"/>
  <c r="W6" i="1"/>
  <c r="U6" i="1"/>
  <c r="S6" i="1"/>
  <c r="Q6" i="1"/>
  <c r="O6" i="1"/>
  <c r="M6" i="1"/>
  <c r="GU5" i="1"/>
  <c r="GS5" i="1"/>
  <c r="GQ5" i="1"/>
  <c r="GO5" i="1"/>
  <c r="GM5" i="1"/>
  <c r="GK5" i="1"/>
  <c r="GI5" i="1"/>
  <c r="GG5" i="1"/>
  <c r="GE5" i="1"/>
  <c r="GC5" i="1"/>
  <c r="GA5" i="1"/>
  <c r="FY5" i="1"/>
  <c r="FW5" i="1"/>
  <c r="FU5" i="1"/>
  <c r="FS5" i="1"/>
  <c r="FQ5" i="1"/>
  <c r="FO5" i="1"/>
  <c r="FM5" i="1"/>
  <c r="FK5" i="1"/>
  <c r="FI5" i="1"/>
  <c r="FG5" i="1"/>
  <c r="FE5" i="1"/>
  <c r="FC5" i="1"/>
  <c r="FA5" i="1"/>
  <c r="EY5" i="1"/>
  <c r="EW5" i="1"/>
  <c r="EU5" i="1"/>
  <c r="ES5" i="1"/>
  <c r="EQ5" i="1"/>
  <c r="EO5" i="1"/>
  <c r="EM5" i="1"/>
  <c r="EK5" i="1"/>
  <c r="EI5" i="1"/>
  <c r="EG5" i="1"/>
  <c r="EE5" i="1"/>
  <c r="EC5" i="1"/>
  <c r="EA5" i="1"/>
  <c r="DY5" i="1"/>
  <c r="DW5" i="1"/>
  <c r="DU5" i="1"/>
  <c r="DS5" i="1"/>
  <c r="DQ5" i="1"/>
  <c r="DO5" i="1"/>
  <c r="DM5" i="1"/>
  <c r="DK5" i="1"/>
  <c r="DI5" i="1"/>
  <c r="DG5" i="1"/>
  <c r="DE5" i="1"/>
  <c r="DC5" i="1"/>
  <c r="DA5" i="1"/>
  <c r="CY5" i="1"/>
  <c r="CW5" i="1"/>
  <c r="CU5" i="1"/>
  <c r="CS5" i="1"/>
  <c r="CQ5" i="1"/>
  <c r="CO5" i="1"/>
  <c r="CM5" i="1"/>
  <c r="CK5" i="1"/>
  <c r="CI5" i="1"/>
  <c r="CG5" i="1"/>
  <c r="CE5" i="1"/>
  <c r="CC5" i="1"/>
  <c r="CA5" i="1"/>
  <c r="BY5" i="1"/>
  <c r="BW5" i="1"/>
  <c r="BU5" i="1"/>
  <c r="BS5" i="1"/>
  <c r="BQ5" i="1"/>
  <c r="BO5" i="1"/>
  <c r="BM5" i="1"/>
  <c r="BK5" i="1"/>
  <c r="BI5" i="1"/>
  <c r="BG5" i="1"/>
  <c r="BE5" i="1"/>
  <c r="BC5" i="1"/>
  <c r="BA5" i="1"/>
  <c r="AY5" i="1"/>
  <c r="AW5" i="1"/>
  <c r="AU5" i="1"/>
  <c r="AS5" i="1"/>
  <c r="AQ5" i="1"/>
  <c r="AM5" i="1"/>
  <c r="AK5" i="1"/>
  <c r="AI5" i="1"/>
  <c r="AG5" i="1"/>
  <c r="AE5" i="1"/>
  <c r="AC5" i="1"/>
  <c r="AA5" i="1"/>
  <c r="Y5" i="1"/>
  <c r="W5" i="1"/>
  <c r="U5" i="1"/>
  <c r="S5" i="1"/>
  <c r="Q5" i="1"/>
  <c r="O5" i="1"/>
  <c r="M5" i="1"/>
  <c r="GU4" i="1"/>
  <c r="GS4" i="1"/>
  <c r="GQ4" i="1"/>
  <c r="GO4" i="1"/>
  <c r="GM4" i="1"/>
  <c r="GK4" i="1"/>
  <c r="GI4" i="1"/>
  <c r="GG4" i="1"/>
  <c r="GE4" i="1"/>
  <c r="GC4" i="1"/>
  <c r="GA4" i="1"/>
  <c r="FY4" i="1"/>
  <c r="FW4" i="1"/>
  <c r="FU4" i="1"/>
  <c r="FS4" i="1"/>
  <c r="FQ4" i="1"/>
  <c r="FO4" i="1"/>
  <c r="FM4" i="1"/>
  <c r="FK4" i="1"/>
  <c r="FI4" i="1"/>
  <c r="FG4" i="1"/>
  <c r="FE4" i="1"/>
  <c r="FC4" i="1"/>
  <c r="FA4" i="1"/>
  <c r="EY4" i="1"/>
  <c r="EW4" i="1"/>
  <c r="EU4" i="1"/>
  <c r="ES4" i="1"/>
  <c r="EQ4" i="1"/>
  <c r="EO4" i="1"/>
  <c r="EM4" i="1"/>
  <c r="EK4" i="1"/>
  <c r="EI4" i="1"/>
  <c r="EG4" i="1"/>
  <c r="EE4" i="1"/>
  <c r="EC4" i="1"/>
  <c r="EA4" i="1"/>
  <c r="DY4" i="1"/>
  <c r="DW4" i="1"/>
  <c r="DU4" i="1"/>
  <c r="DS4" i="1"/>
  <c r="DQ4" i="1"/>
  <c r="DO4" i="1"/>
  <c r="DM4" i="1"/>
  <c r="DK4" i="1"/>
  <c r="DI4" i="1"/>
  <c r="DG4" i="1"/>
  <c r="DE4" i="1"/>
  <c r="DC4" i="1"/>
  <c r="DA4" i="1"/>
  <c r="CY4" i="1"/>
  <c r="CW4" i="1"/>
  <c r="CU4" i="1"/>
  <c r="CS4" i="1"/>
  <c r="CQ4" i="1"/>
  <c r="CO4" i="1"/>
  <c r="CM4" i="1"/>
  <c r="CK4" i="1"/>
  <c r="CI4" i="1"/>
  <c r="CG4" i="1"/>
  <c r="CE4" i="1"/>
  <c r="CC4" i="1"/>
  <c r="CA4" i="1"/>
  <c r="BY4" i="1"/>
  <c r="BW4" i="1"/>
  <c r="BU4" i="1"/>
  <c r="BS4" i="1"/>
  <c r="BQ4" i="1"/>
  <c r="BO4" i="1"/>
  <c r="BM4" i="1"/>
  <c r="BK4" i="1"/>
  <c r="BI4" i="1"/>
  <c r="BG4" i="1"/>
  <c r="BE4" i="1"/>
  <c r="BC4" i="1"/>
  <c r="BA4" i="1"/>
  <c r="AY4" i="1"/>
  <c r="AW4" i="1"/>
  <c r="AU4" i="1"/>
  <c r="AS4" i="1"/>
  <c r="AQ4" i="1"/>
  <c r="AM4" i="1"/>
  <c r="AK4" i="1"/>
  <c r="AI4" i="1"/>
  <c r="AG4" i="1"/>
  <c r="AE4" i="1"/>
  <c r="AC4" i="1"/>
  <c r="AA4" i="1"/>
  <c r="Y4" i="1"/>
  <c r="W4" i="1"/>
  <c r="U4" i="1"/>
  <c r="S4" i="1"/>
  <c r="Q4" i="1"/>
  <c r="O4" i="1"/>
  <c r="M4" i="1"/>
  <c r="GU3" i="1"/>
  <c r="GS3" i="1"/>
  <c r="GQ3" i="1"/>
  <c r="GO3" i="1"/>
  <c r="GM3" i="1"/>
  <c r="GK3" i="1"/>
  <c r="GI3" i="1"/>
  <c r="GG3" i="1"/>
  <c r="GE3" i="1"/>
  <c r="GC3" i="1"/>
  <c r="GA3" i="1"/>
  <c r="FY3" i="1"/>
  <c r="FW3" i="1"/>
  <c r="FU3" i="1"/>
  <c r="FS3" i="1"/>
  <c r="FQ3" i="1"/>
  <c r="FO3" i="1"/>
  <c r="FM3" i="1"/>
  <c r="FK3" i="1"/>
  <c r="FI3" i="1"/>
  <c r="FG3" i="1"/>
  <c r="FE3" i="1"/>
  <c r="FC3" i="1"/>
  <c r="FA3" i="1"/>
  <c r="EY3" i="1"/>
  <c r="EW3" i="1"/>
  <c r="EU3" i="1"/>
  <c r="ES3" i="1"/>
  <c r="EQ3" i="1"/>
  <c r="EO3" i="1"/>
  <c r="EM3" i="1"/>
  <c r="EK3" i="1"/>
  <c r="EI3" i="1"/>
  <c r="EG3" i="1"/>
  <c r="EE3" i="1"/>
  <c r="EC3" i="1"/>
  <c r="EA3" i="1"/>
  <c r="DY3" i="1"/>
  <c r="DW3" i="1"/>
  <c r="DU3" i="1"/>
  <c r="DS3" i="1"/>
  <c r="DQ3" i="1"/>
  <c r="DO3" i="1"/>
  <c r="DM3" i="1"/>
  <c r="DK3" i="1"/>
  <c r="DI3" i="1"/>
  <c r="DG3" i="1"/>
  <c r="DE3" i="1"/>
  <c r="DC3" i="1"/>
  <c r="DA3" i="1"/>
  <c r="CY3" i="1"/>
  <c r="CW3" i="1"/>
  <c r="CU3" i="1"/>
  <c r="CS3" i="1"/>
  <c r="CQ3" i="1"/>
  <c r="CO3" i="1"/>
  <c r="CM3" i="1"/>
  <c r="CK3" i="1"/>
  <c r="CI3" i="1"/>
  <c r="CG3" i="1"/>
  <c r="CE3" i="1"/>
  <c r="CC3" i="1"/>
  <c r="CA3" i="1"/>
  <c r="BY3" i="1"/>
  <c r="BW3" i="1"/>
  <c r="BU3" i="1"/>
  <c r="BS3" i="1"/>
  <c r="BQ3" i="1"/>
  <c r="BO3" i="1"/>
  <c r="BM3" i="1"/>
  <c r="BK3" i="1"/>
  <c r="BI3" i="1"/>
  <c r="BG3" i="1"/>
  <c r="BE3" i="1"/>
  <c r="BC3" i="1"/>
  <c r="BA3" i="1"/>
  <c r="AY3" i="1"/>
  <c r="AW3" i="1"/>
  <c r="AU3" i="1"/>
  <c r="AS3" i="1"/>
  <c r="AQ3" i="1"/>
  <c r="AM3" i="1"/>
  <c r="AK3" i="1"/>
  <c r="AI3" i="1"/>
  <c r="AG3" i="1"/>
  <c r="AE3" i="1"/>
  <c r="AC3" i="1"/>
  <c r="AA3" i="1"/>
  <c r="Y3" i="1"/>
  <c r="W3" i="1"/>
  <c r="U3" i="1"/>
  <c r="S3" i="1"/>
  <c r="Q3" i="1"/>
  <c r="O3" i="1"/>
  <c r="M3" i="1"/>
  <c r="GU2" i="1"/>
  <c r="GS2" i="1"/>
  <c r="GQ2" i="1"/>
  <c r="GO2" i="1"/>
  <c r="GM2" i="1"/>
  <c r="GK2" i="1"/>
  <c r="GI2" i="1"/>
  <c r="GG2" i="1"/>
  <c r="GE2" i="1"/>
  <c r="GC2" i="1"/>
  <c r="GA2" i="1"/>
  <c r="FY2" i="1"/>
  <c r="FW2" i="1"/>
  <c r="FU2" i="1"/>
  <c r="FS2" i="1"/>
  <c r="FQ2" i="1"/>
  <c r="FO2" i="1"/>
  <c r="FM2" i="1"/>
  <c r="FK2" i="1"/>
  <c r="FI2" i="1"/>
  <c r="FG2" i="1"/>
  <c r="FE2" i="1"/>
  <c r="FC2" i="1"/>
  <c r="FA2" i="1"/>
  <c r="EY2" i="1"/>
  <c r="EW2" i="1"/>
  <c r="EU2" i="1"/>
  <c r="ES2" i="1"/>
  <c r="EQ2" i="1"/>
  <c r="EO2" i="1"/>
  <c r="EM2" i="1"/>
  <c r="EK2" i="1"/>
  <c r="EI2" i="1"/>
  <c r="EG2" i="1"/>
  <c r="EE2" i="1"/>
  <c r="EC2" i="1"/>
  <c r="EA2" i="1"/>
  <c r="DY2" i="1"/>
  <c r="DW2" i="1"/>
  <c r="DU2" i="1"/>
  <c r="DS2" i="1"/>
  <c r="DQ2" i="1"/>
  <c r="DO2" i="1"/>
  <c r="DM2" i="1"/>
  <c r="DK2" i="1"/>
  <c r="DI2" i="1"/>
  <c r="DG2" i="1"/>
  <c r="DE2" i="1"/>
  <c r="DC2" i="1"/>
  <c r="DA2" i="1"/>
  <c r="CY2" i="1"/>
  <c r="CW2" i="1"/>
  <c r="CU2" i="1"/>
  <c r="CS2" i="1"/>
  <c r="CQ2" i="1"/>
  <c r="CO2" i="1"/>
  <c r="CM2" i="1"/>
  <c r="CK2" i="1"/>
  <c r="CI2" i="1"/>
  <c r="CG2" i="1"/>
  <c r="CE2" i="1"/>
  <c r="CC2" i="1"/>
  <c r="CA2" i="1"/>
  <c r="BY2" i="1"/>
  <c r="BW2" i="1"/>
  <c r="BU2" i="1"/>
  <c r="BS2" i="1"/>
  <c r="BQ2" i="1"/>
  <c r="BO2" i="1"/>
  <c r="BM2" i="1"/>
  <c r="BK2" i="1"/>
  <c r="BI2" i="1"/>
  <c r="BG2" i="1"/>
  <c r="BE2" i="1"/>
  <c r="BC2" i="1"/>
  <c r="BA2" i="1"/>
  <c r="AY2" i="1"/>
  <c r="AW2" i="1"/>
  <c r="AU2" i="1"/>
  <c r="AS2" i="1"/>
  <c r="AQ2" i="1"/>
  <c r="AM2" i="1"/>
  <c r="AK2" i="1"/>
  <c r="AI2" i="1"/>
  <c r="AG2" i="1"/>
  <c r="AE2" i="1"/>
  <c r="AC2" i="1"/>
  <c r="AA2" i="1"/>
  <c r="Y2" i="1"/>
  <c r="W2" i="1"/>
  <c r="U2" i="1"/>
  <c r="S2" i="1"/>
  <c r="Q2" i="1"/>
  <c r="O2" i="1"/>
  <c r="M2" i="1"/>
  <c r="E37" i="3" l="1" a="1"/>
  <c r="E37" i="3" s="1"/>
  <c r="F37" i="3" s="1"/>
  <c r="G37" i="3" s="1" a="1"/>
  <c r="G37" i="3" s="1"/>
  <c r="A4" i="3"/>
  <c r="E7" i="3" a="1"/>
  <c r="E7" i="3" s="1"/>
  <c r="F7" i="3" s="1"/>
  <c r="G7" i="3" s="1" a="1"/>
  <c r="G7" i="3" s="1"/>
  <c r="E10" i="3" a="1"/>
  <c r="E10" i="3" s="1"/>
  <c r="F10" i="3" s="1"/>
  <c r="G10" i="3" s="1" a="1"/>
  <c r="G10" i="3" s="1"/>
  <c r="E19" i="3" a="1"/>
  <c r="E19" i="3" s="1"/>
  <c r="F19" i="3" s="1"/>
  <c r="G19" i="3" s="1" a="1"/>
  <c r="G19" i="3" s="1"/>
  <c r="E11" i="3" a="1"/>
  <c r="E11" i="3" s="1"/>
  <c r="F11" i="3" s="1"/>
  <c r="G11" i="3" s="1" a="1"/>
  <c r="G11" i="3" s="1"/>
  <c r="E34" i="3" a="1"/>
  <c r="E34" i="3" s="1"/>
  <c r="F34" i="3" s="1"/>
  <c r="G34" i="3" s="1" a="1"/>
  <c r="G34" i="3" s="1"/>
  <c r="E5" i="3" a="1"/>
  <c r="E5" i="3" s="1"/>
  <c r="F5" i="3" s="1"/>
  <c r="G5" i="3" s="1" a="1"/>
  <c r="G5" i="3" s="1"/>
  <c r="E14" i="3" a="1"/>
  <c r="E14" i="3" s="1"/>
  <c r="F14" i="3" s="1"/>
  <c r="G14" i="3" s="1" a="1"/>
  <c r="G14" i="3" s="1"/>
  <c r="E17" i="3" a="1"/>
  <c r="E17" i="3" s="1"/>
  <c r="F17" i="3" s="1"/>
  <c r="G17" i="3" s="1" a="1"/>
  <c r="G17" i="3" s="1"/>
  <c r="E20" i="3" a="1"/>
  <c r="E20" i="3" s="1"/>
  <c r="F20" i="3" s="1"/>
  <c r="G20" i="3" s="1" a="1"/>
  <c r="G20" i="3" s="1"/>
  <c r="E26" i="3" a="1"/>
  <c r="E26" i="3" s="1"/>
  <c r="F26" i="3" s="1"/>
  <c r="G26" i="3" s="1" a="1"/>
  <c r="G26" i="3" s="1"/>
  <c r="E29" i="3" a="1"/>
  <c r="E29" i="3" s="1"/>
  <c r="F29" i="3" s="1"/>
  <c r="G29" i="3" s="1" a="1"/>
  <c r="G29" i="3" s="1"/>
  <c r="E32" i="3" a="1"/>
  <c r="E32" i="3" s="1"/>
  <c r="F32" i="3" s="1"/>
  <c r="G32" i="3" s="1" a="1"/>
  <c r="G32" i="3" s="1"/>
  <c r="E22" i="3" a="1"/>
  <c r="E22" i="3" s="1"/>
  <c r="F22" i="3" s="1"/>
  <c r="G22" i="3" s="1" a="1"/>
  <c r="G22" i="3" s="1"/>
  <c r="A5" i="3"/>
  <c r="A6" i="3"/>
  <c r="E13" i="3" a="1"/>
  <c r="E13" i="3" s="1"/>
  <c r="F13" i="3" s="1"/>
  <c r="G13" i="3" s="1" a="1"/>
  <c r="G13" i="3" s="1"/>
  <c r="E35" i="3" a="1"/>
  <c r="E35" i="3" s="1"/>
  <c r="F35" i="3" s="1"/>
  <c r="G35" i="3" s="1" a="1"/>
  <c r="G35" i="3" s="1"/>
  <c r="E6" i="3" a="1"/>
  <c r="E6" i="3" s="1"/>
  <c r="F6" i="3" s="1"/>
  <c r="G6" i="3" s="1" a="1"/>
  <c r="G6" i="3" s="1"/>
  <c r="E9" i="3" a="1"/>
  <c r="E9" i="3" s="1"/>
  <c r="F9" i="3" s="1"/>
  <c r="G9" i="3" s="1" a="1"/>
  <c r="G9" i="3" s="1"/>
  <c r="E15" i="3" a="1"/>
  <c r="E15" i="3" s="1"/>
  <c r="F15" i="3" s="1"/>
  <c r="G15" i="3" s="1" a="1"/>
  <c r="G15" i="3" s="1"/>
  <c r="E18" i="3" a="1"/>
  <c r="E18" i="3" s="1"/>
  <c r="F18" i="3" s="1"/>
  <c r="G18" i="3" s="1" a="1"/>
  <c r="G18" i="3" s="1"/>
  <c r="E21" i="3" a="1"/>
  <c r="E21" i="3" s="1"/>
  <c r="F21" i="3" s="1"/>
  <c r="G21" i="3" s="1" a="1"/>
  <c r="G21" i="3" s="1"/>
  <c r="E24" i="3" a="1"/>
  <c r="E24" i="3" s="1"/>
  <c r="F24" i="3" s="1"/>
  <c r="G24" i="3" s="1" a="1"/>
  <c r="G24" i="3" s="1"/>
  <c r="E27" i="3" a="1"/>
  <c r="E27" i="3" s="1"/>
  <c r="F27" i="3" s="1"/>
  <c r="G27" i="3" s="1" a="1"/>
  <c r="G27" i="3" s="1"/>
  <c r="E30" i="3" a="1"/>
  <c r="E30" i="3" s="1"/>
  <c r="F30" i="3" s="1"/>
  <c r="G30" i="3" s="1" a="1"/>
  <c r="G30" i="3" s="1"/>
  <c r="E33" i="3" a="1"/>
  <c r="E33" i="3" s="1"/>
  <c r="F33" i="3" s="1"/>
  <c r="G33" i="3" s="1" a="1"/>
  <c r="G33" i="3" s="1"/>
  <c r="E36" i="3" a="1"/>
  <c r="E36" i="3" s="1"/>
  <c r="F36" i="3" s="1"/>
  <c r="G36" i="3" s="1" a="1"/>
  <c r="G36" i="3" s="1"/>
  <c r="E28" i="3" a="1"/>
  <c r="E28" i="3" s="1"/>
  <c r="F28" i="3" s="1"/>
  <c r="G28" i="3" s="1" a="1"/>
  <c r="G28" i="3" s="1"/>
  <c r="E3" i="3" a="1"/>
  <c r="E3" i="3" s="1"/>
  <c r="F3" i="3" s="1"/>
  <c r="G3" i="3" s="1" a="1"/>
  <c r="G3" i="3" s="1"/>
  <c r="E31" i="3" a="1"/>
  <c r="E31" i="3" s="1"/>
  <c r="F31" i="3" s="1"/>
  <c r="G31" i="3" s="1" a="1"/>
  <c r="G31" i="3" s="1"/>
  <c r="E23" i="3" a="1"/>
  <c r="E23" i="3" s="1"/>
  <c r="F23" i="3" s="1"/>
  <c r="G23" i="3" s="1" a="1"/>
  <c r="G23" i="3" s="1"/>
  <c r="E12" i="3" a="1"/>
  <c r="E12" i="3" s="1"/>
  <c r="F12" i="3" s="1"/>
  <c r="G12" i="3" s="1" a="1"/>
  <c r="G12" i="3" s="1"/>
  <c r="E8" i="3" a="1"/>
  <c r="E8" i="3" s="1"/>
  <c r="F8" i="3" s="1"/>
  <c r="G8" i="3" s="1" a="1"/>
  <c r="G8" i="3" s="1"/>
  <c r="A16" i="3"/>
  <c r="A28" i="3"/>
  <c r="A36" i="3"/>
  <c r="A17" i="3"/>
  <c r="A29" i="3"/>
  <c r="A18" i="3"/>
  <c r="A30" i="3"/>
  <c r="A15" i="3"/>
  <c r="A19" i="3"/>
  <c r="A31" i="3"/>
  <c r="A12" i="3"/>
  <c r="A26" i="3"/>
  <c r="A7" i="3"/>
  <c r="A20" i="3"/>
  <c r="A32" i="3"/>
  <c r="A11" i="3"/>
  <c r="A8" i="3"/>
  <c r="A21" i="3"/>
  <c r="A33" i="3"/>
  <c r="A9" i="3"/>
  <c r="A22" i="3"/>
  <c r="A34" i="3"/>
  <c r="A24" i="3"/>
  <c r="A25" i="3"/>
  <c r="A13" i="3"/>
  <c r="A10" i="3"/>
  <c r="A23" i="3"/>
  <c r="A35" i="3"/>
  <c r="A14" i="3"/>
  <c r="A27" i="3"/>
  <c r="A2" i="3"/>
  <c r="A37" i="3"/>
  <c r="E25" i="3" a="1"/>
  <c r="E25" i="3" s="1"/>
  <c r="F25" i="3" s="1"/>
  <c r="G25" i="3" s="1" a="1"/>
  <c r="G25" i="3" s="1"/>
  <c r="E16" i="3" a="1"/>
  <c r="E16" i="3" s="1"/>
  <c r="F16" i="3" s="1"/>
  <c r="G16" i="3" s="1" a="1"/>
  <c r="G16" i="3" s="1"/>
  <c r="E4" i="3" a="1"/>
  <c r="E4" i="3" s="1"/>
  <c r="F4" i="3" s="1"/>
  <c r="G4" i="3" s="1" a="1"/>
  <c r="G4" i="3" s="1"/>
  <c r="F2" i="3"/>
  <c r="G2" i="3" s="1" a="1"/>
  <c r="G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<sst xmlns="http://schemas.openxmlformats.org/spreadsheetml/2006/main" count="6311" uniqueCount="317">
  <si>
    <t>West Bengal</t>
  </si>
  <si>
    <t>Uttarakhand</t>
  </si>
  <si>
    <t>Uttar Pradesh</t>
  </si>
  <si>
    <t>Tripura</t>
  </si>
  <si>
    <t>Telangana</t>
  </si>
  <si>
    <t>Tamil Nadu</t>
  </si>
  <si>
    <t>Sikkim</t>
  </si>
  <si>
    <t>Rajasthan</t>
  </si>
  <si>
    <t>Punjab</t>
  </si>
  <si>
    <t>Puducherry</t>
  </si>
  <si>
    <t>Odisha</t>
  </si>
  <si>
    <t>Nagaland</t>
  </si>
  <si>
    <t>Mizoram</t>
  </si>
  <si>
    <t>Meghalaya</t>
  </si>
  <si>
    <t>Manipur</t>
  </si>
  <si>
    <t>Maharashtra</t>
  </si>
  <si>
    <t>Madhya Pradesh</t>
  </si>
  <si>
    <t>Lakshadweep</t>
  </si>
  <si>
    <t>Ladakh</t>
  </si>
  <si>
    <t>Kerala</t>
  </si>
  <si>
    <t>Karnataka</t>
  </si>
  <si>
    <t>Jharkhand</t>
  </si>
  <si>
    <t>Jammu and Kashmir</t>
  </si>
  <si>
    <t>Himachal Pradesh</t>
  </si>
  <si>
    <t>Haryana</t>
  </si>
  <si>
    <t>Gujarat</t>
  </si>
  <si>
    <t>Goa</t>
  </si>
  <si>
    <t>Delhi</t>
  </si>
  <si>
    <t>Chhattisgarh</t>
  </si>
  <si>
    <t>Chandigarh</t>
  </si>
  <si>
    <t>Bihar</t>
  </si>
  <si>
    <t>Assam</t>
  </si>
  <si>
    <t>Arunachal Pradesh</t>
  </si>
  <si>
    <t>Andhra Pradesh</t>
  </si>
  <si>
    <t>Andaman and Nicobar Islands</t>
  </si>
  <si>
    <t>Male</t>
  </si>
  <si>
    <t>Female</t>
  </si>
  <si>
    <t>Population</t>
  </si>
  <si>
    <t>State or Union Territory</t>
  </si>
  <si>
    <t>Code</t>
  </si>
  <si>
    <t>Murder</t>
  </si>
  <si>
    <t>Culpable Homicide not amounting to Murder</t>
  </si>
  <si>
    <t>Death due to Negligence</t>
  </si>
  <si>
    <t>Death due to Road Accidents</t>
  </si>
  <si>
    <t>Abetment of Suicide</t>
  </si>
  <si>
    <t>Attempted Murder</t>
  </si>
  <si>
    <t>Attempt to commit Culpable Homicide</t>
  </si>
  <si>
    <t>Attempted Suicide</t>
  </si>
  <si>
    <t>Miscarriage, Infanticide, Foeticide and Abandonment</t>
  </si>
  <si>
    <t>Injuries due to Individuals</t>
  </si>
  <si>
    <t>Voluntary Injuries caused</t>
  </si>
  <si>
    <t>Voluntary Injuries caused by Dangerous Weapons</t>
  </si>
  <si>
    <t>Voluntarily Causing hurt/Force to deter public servant from his duty</t>
  </si>
  <si>
    <t>Causing Hurt by act endangering life/safety of others</t>
  </si>
  <si>
    <t>Other Injuries</t>
  </si>
  <si>
    <t>Simple Injuries</t>
  </si>
  <si>
    <t>Grievous Injuries</t>
  </si>
  <si>
    <t>Wrongful Restraint/ Confinement</t>
  </si>
  <si>
    <t>Assault on Women with Intent to Outrage her Modesty</t>
  </si>
  <si>
    <t>Assault on Women</t>
  </si>
  <si>
    <t>Sexual Harassment</t>
  </si>
  <si>
    <t>Sexual Harassment at Work/Office Poremises</t>
  </si>
  <si>
    <t>Sexual Harassment in Public Transport</t>
  </si>
  <si>
    <t>Sexual Harassment in Shelter Homes</t>
  </si>
  <si>
    <t>Assault or use of Criminal Force on women with intent to Disrobe</t>
  </si>
  <si>
    <t>Voyeurism</t>
  </si>
  <si>
    <t>Stalking</t>
  </si>
  <si>
    <t>Kidnapping and Abduction</t>
  </si>
  <si>
    <t xml:space="preserve">Kidnapping and Abduction of Missing Children Deemed as Kidnapped </t>
  </si>
  <si>
    <t xml:space="preserve">Kidnapping and Abduction of Other Kidnapping &amp; Abduction </t>
  </si>
  <si>
    <t>Kidnapping and Abduction for the Purpose of Begging</t>
  </si>
  <si>
    <t>Kidnapping and Abduction in order to Murder</t>
  </si>
  <si>
    <t>Kidnapping for Ransom</t>
  </si>
  <si>
    <t xml:space="preserve"> Kidnapping and Abduction of Women to compel her for marriage</t>
  </si>
  <si>
    <t>Procuration of Minor Girls</t>
  </si>
  <si>
    <t>Importation of Girls from Foreign Country</t>
  </si>
  <si>
    <t>Human Trafficking</t>
  </si>
  <si>
    <t>Exploitation of Trafficked Person</t>
  </si>
  <si>
    <t>Selling of Minors for Prostitution</t>
  </si>
  <si>
    <t>Buying of Minors for Prostitution</t>
  </si>
  <si>
    <t>Rape</t>
  </si>
  <si>
    <t>Attempted Rape</t>
  </si>
  <si>
    <t>Unnatural Offences</t>
  </si>
  <si>
    <t>Offences against State</t>
  </si>
  <si>
    <t>Unlawful Assembly</t>
  </si>
  <si>
    <t>Rioting</t>
  </si>
  <si>
    <t>Offences promoting enmity between different groups</t>
  </si>
  <si>
    <t>Imputation, assertions prejudicial to national integration</t>
  </si>
  <si>
    <t>Affray (Physical Conflict)</t>
  </si>
  <si>
    <t>Theft</t>
  </si>
  <si>
    <t>Vehicle Theft</t>
  </si>
  <si>
    <t>Other Theft</t>
  </si>
  <si>
    <t>Burgulary</t>
  </si>
  <si>
    <t>Burgulary at Day</t>
  </si>
  <si>
    <t>Burgulary at Night</t>
  </si>
  <si>
    <t>Extortion &amp; Blackmailing</t>
  </si>
  <si>
    <t>Robbery</t>
  </si>
  <si>
    <t>Attempted Dacoity/Robbery</t>
  </si>
  <si>
    <t>Dacoity</t>
  </si>
  <si>
    <t>Dacoity w/ Murder</t>
  </si>
  <si>
    <t xml:space="preserve">Preparation and Assembly for committing Dacoity </t>
  </si>
  <si>
    <t>Criminal Misappropriation of Property</t>
  </si>
  <si>
    <t>Embezzlement</t>
  </si>
  <si>
    <t>Dishonestly Receiving/Dealing-in Stolen Property</t>
  </si>
  <si>
    <t>Counterfeiting</t>
  </si>
  <si>
    <t>Fraud</t>
  </si>
  <si>
    <t>Cheating</t>
  </si>
  <si>
    <t>Forgery</t>
  </si>
  <si>
    <t>Disobedience to public order</t>
  </si>
  <si>
    <t>Harbouring an Offender</t>
  </si>
  <si>
    <t>Offences relating to Adulteration or Sale of Food/Drugs</t>
  </si>
  <si>
    <t>Rash Driving</t>
  </si>
  <si>
    <t>Obstructing Public</t>
  </si>
  <si>
    <t>Sale of obscene Books/Objects</t>
  </si>
  <si>
    <t>Religious Offences</t>
  </si>
  <si>
    <t>Cheating by Impersonation</t>
  </si>
  <si>
    <t>Offences related to Mischief</t>
  </si>
  <si>
    <t>Arson</t>
  </si>
  <si>
    <t>Trespassing</t>
  </si>
  <si>
    <t>Familial Cruelty</t>
  </si>
  <si>
    <t>Criminal Intimidation</t>
  </si>
  <si>
    <t>Insult to the Modesty of Women</t>
  </si>
  <si>
    <t>Number of Criminal Cases Pending</t>
  </si>
  <si>
    <t>Number of Civil Cases Pending</t>
  </si>
  <si>
    <t xml:space="preserve">Fake News /Rumours/ False News Circulation </t>
  </si>
  <si>
    <t>Obscene Acts and Songs at Public Places</t>
  </si>
  <si>
    <t>Voluntarily Causing Simple Hurt</t>
  </si>
  <si>
    <t>Voluntarily causing simple hurt by Dangerous weapons or means</t>
  </si>
  <si>
    <t>Voluntarily Causing simple hurt/Force to deter public servant from his duty</t>
  </si>
  <si>
    <t>Other Simple Hurt</t>
  </si>
  <si>
    <t>Voluntarily causing grievous hurt</t>
  </si>
  <si>
    <t>Voluntarily causing grievous hurt by dangerous weapons or means</t>
  </si>
  <si>
    <t>Acid Attack</t>
  </si>
  <si>
    <t>Attempt to Acid Attack</t>
  </si>
  <si>
    <t>Voluntarily Causing Grievous hurt/Force to deter public servant from his duty</t>
  </si>
  <si>
    <t>Causing Grievous Hurt by act endangering life/safety of others</t>
  </si>
  <si>
    <t>Other Grievous Hurt</t>
  </si>
  <si>
    <t>Dowry Cases</t>
  </si>
  <si>
    <t>Domestic Violence (W)</t>
  </si>
  <si>
    <t xml:space="preserve"> Indecent Representation (W)</t>
  </si>
  <si>
    <t>Sexual Offenses against Children</t>
  </si>
  <si>
    <t>Juvenile Justice Care and Protection of Children Act</t>
  </si>
  <si>
    <t>Child Marriage</t>
  </si>
  <si>
    <t>Child Selection through Prenatal Diagnostics</t>
  </si>
  <si>
    <t>Child Labour</t>
  </si>
  <si>
    <t>Unlawful Abortions</t>
  </si>
  <si>
    <t>Crimes against SCs</t>
  </si>
  <si>
    <t>Crimes against STs</t>
  </si>
  <si>
    <t>Public Property Damage</t>
  </si>
  <si>
    <t>Unlawful Atrocities</t>
  </si>
  <si>
    <t>Unlwaful Dissemination of Secrets</t>
  </si>
  <si>
    <t>Crime using Arms</t>
  </si>
  <si>
    <t>Crime using Explosives</t>
  </si>
  <si>
    <t>Crime using Explosive Substances</t>
  </si>
  <si>
    <t>Crime using Explosives/Arms</t>
  </si>
  <si>
    <t>IT Crimes</t>
  </si>
  <si>
    <t>Copyright Crimes</t>
  </si>
  <si>
    <t>Trademark Crimes</t>
  </si>
  <si>
    <t>Gambling</t>
  </si>
  <si>
    <t>Chit Gambling</t>
  </si>
  <si>
    <t>Illegal Mining of Resources</t>
  </si>
  <si>
    <t>Economic Corruption</t>
  </si>
  <si>
    <t>Crime due to sale, consumption, and production of alcohol</t>
  </si>
  <si>
    <t>Crime due to production, distribution, and sale of alcohol, tobacco products, and petroleum products.</t>
  </si>
  <si>
    <t>Possession of Drugs</t>
  </si>
  <si>
    <t>Foreigner Registration and Regulation Violation</t>
  </si>
  <si>
    <t>Passport Violations</t>
  </si>
  <si>
    <t>Emigration Violations</t>
  </si>
  <si>
    <t>Citizenship Violations</t>
  </si>
  <si>
    <t>Crimes regarding Indian Raiways</t>
  </si>
  <si>
    <t>Unlawful Possession of Railway Property</t>
  </si>
  <si>
    <t>Crimes related to Indian Telegraph</t>
  </si>
  <si>
    <t>Unlawful Possession of Telegraph</t>
  </si>
  <si>
    <t>Crimes related to Cinematography</t>
  </si>
  <si>
    <t>Crimes related to Unlawful usage of TV</t>
  </si>
  <si>
    <t>Organised Crimes</t>
  </si>
  <si>
    <t>Unlawful Possessionn and Usage of Antiques</t>
  </si>
  <si>
    <t>Manipulation of Elections</t>
  </si>
  <si>
    <t>Bonded Labour (SC)</t>
  </si>
  <si>
    <t>Bonded Labour (ST)</t>
  </si>
  <si>
    <t>Bonded Labour (Others)</t>
  </si>
  <si>
    <t>Insult to the Nation</t>
  </si>
  <si>
    <t>Deface-ment of Public Property</t>
  </si>
  <si>
    <t xml:space="preserve">Unlawful Transplantation of Human Organs </t>
  </si>
  <si>
    <t>Crime against Transgender Rights</t>
  </si>
  <si>
    <t>Crimes related to Mental Health</t>
  </si>
  <si>
    <t>Licensing of Vehicles</t>
  </si>
  <si>
    <t>Value</t>
  </si>
  <si>
    <t>Source</t>
  </si>
  <si>
    <t>Description</t>
  </si>
  <si>
    <t>Murder per 100,000</t>
  </si>
  <si>
    <t>Processed Value</t>
  </si>
  <si>
    <t>Final Value</t>
  </si>
  <si>
    <t>NCRB(IPCCrimes-2022)/Census(2011)</t>
  </si>
  <si>
    <t>Score</t>
  </si>
  <si>
    <t>Culpable Homicide not amounting to Murder per 100,000</t>
  </si>
  <si>
    <t>Death due to Negligence per 100,000</t>
  </si>
  <si>
    <t>Abetment of Suicide per 100,000</t>
  </si>
  <si>
    <t>Attempted Murder per 100,000</t>
  </si>
  <si>
    <t>Attempt to commit Culpable Homicide per 100,000</t>
  </si>
  <si>
    <t>Attempted Suicide per 100,000</t>
  </si>
  <si>
    <t>Miscarriage, Infanticide, Foeticide and Abandonment per 100,000</t>
  </si>
  <si>
    <t>Injuries due to Individuals per 100,000</t>
  </si>
  <si>
    <t>Voluntary Injuries caused per 100,000</t>
  </si>
  <si>
    <t>Voluntary Injuries caused by Dangerous Weapons per 100,000</t>
  </si>
  <si>
    <t>Voluntarily Causing hurt/Force to deter public servant from his duty per 100,000</t>
  </si>
  <si>
    <t>Causing Hurt by act endangering life/safety of others per 100,000</t>
  </si>
  <si>
    <t>Other Injuries per 100,000</t>
  </si>
  <si>
    <t>Wrongful Restraint/ Confinement per 100,000</t>
  </si>
  <si>
    <t>Assault on Women with Intent to Outrage her Modesty per 100,000</t>
  </si>
  <si>
    <t>Assault on Women per 100,000</t>
  </si>
  <si>
    <t>Kidnapping and Abduction per 100,000</t>
  </si>
  <si>
    <t>Rape per 100,000</t>
  </si>
  <si>
    <t>Attempted Rape per 100,000</t>
  </si>
  <si>
    <t>Offences against State per 100,000</t>
  </si>
  <si>
    <t>Unlawful Assembly per 100,000</t>
  </si>
  <si>
    <t>Rioting per 100,000</t>
  </si>
  <si>
    <t>Offences promoting enmity between different groups per 100,000</t>
  </si>
  <si>
    <t>Imputation, assertions prejudicial to national integration per 100,000</t>
  </si>
  <si>
    <t>Affray (Physical Conflict) per 100,000</t>
  </si>
  <si>
    <t>Theft per 100,000</t>
  </si>
  <si>
    <t>Burgulary per 100,000</t>
  </si>
  <si>
    <t>Extortion &amp; Blackmailing per 100,000</t>
  </si>
  <si>
    <t>Attempted Dacoity/Robbery per 100,000</t>
  </si>
  <si>
    <t>Dacoity per 100,000</t>
  </si>
  <si>
    <t>Criminal Misappropriation of Property per 100,000</t>
  </si>
  <si>
    <t>Embezzlement per 100,000</t>
  </si>
  <si>
    <t>Dishonestly Receiving/Dealing-in Stolen Property per 100,000</t>
  </si>
  <si>
    <t>Counterfeiting per 100,000</t>
  </si>
  <si>
    <t>Fraud per 100,000</t>
  </si>
  <si>
    <t>Cheating per 100,000</t>
  </si>
  <si>
    <t>Forgery per 100,000</t>
  </si>
  <si>
    <t>Disobedience to public order per 100,000</t>
  </si>
  <si>
    <t>Trespassing per 100,000</t>
  </si>
  <si>
    <t>Familial Cruelty per 100,000</t>
  </si>
  <si>
    <t>Fake News /Rumours/ False News Circulation per 100,000</t>
  </si>
  <si>
    <t>Criminal Intimidation per 100,000</t>
  </si>
  <si>
    <t>Insult to the Modesty of Women per 100,000</t>
  </si>
  <si>
    <t>Death due to Road Accidents per 100,000</t>
  </si>
  <si>
    <t>Number of Civil Cases Pending per 100,000</t>
  </si>
  <si>
    <t>Number of Criminal Cases Pending per 100,000</t>
  </si>
  <si>
    <t>green</t>
  </si>
  <si>
    <t>red</t>
  </si>
  <si>
    <t>orange</t>
  </si>
  <si>
    <t>Dadra and Nagar Haveli and Daman and Diu</t>
  </si>
  <si>
    <t>yellow</t>
  </si>
  <si>
    <t>St. Code</t>
  </si>
  <si>
    <t>Row Labels</t>
  </si>
  <si>
    <t>Grand Total</t>
  </si>
  <si>
    <t>Dowry Cases per 100,000</t>
  </si>
  <si>
    <t>NCRB(SLLCrimes-2022)/Census(2011)</t>
  </si>
  <si>
    <t>Domestic Violence (W) per 100,000</t>
  </si>
  <si>
    <t>Sexual Offenses against Children per 100,000</t>
  </si>
  <si>
    <t>Child Labour per 100,000</t>
  </si>
  <si>
    <t>Crimes against SCs per 100,000</t>
  </si>
  <si>
    <t>Crimes against STs per 100,000</t>
  </si>
  <si>
    <t>Crime using Arms per 100,000</t>
  </si>
  <si>
    <t>Crime using Explosives per 100,000</t>
  </si>
  <si>
    <t>Crime using Explosive Substances per 100,000</t>
  </si>
  <si>
    <t>Economic Corruption per 100,000</t>
  </si>
  <si>
    <t>Manipulation of Elections per 100,000</t>
  </si>
  <si>
    <t>Bonded Labour (SC) per 100,000</t>
  </si>
  <si>
    <t>Bonded Labour (ST) per 100,000</t>
  </si>
  <si>
    <t>Bonded Labour (Others) per 100,000</t>
  </si>
  <si>
    <t>Insult to the Nation per 100,000</t>
  </si>
  <si>
    <t>Deface-ment of Public Property per 100,000</t>
  </si>
  <si>
    <t>Average of Final Value</t>
  </si>
  <si>
    <t>Column Labels</t>
  </si>
  <si>
    <t>Promote and enforce non-discriminatory practices for all</t>
  </si>
  <si>
    <t>Provide timely  and non-discriminatory judicial services to all</t>
  </si>
  <si>
    <t>Develop effective, accountable and transparent institutions for all</t>
  </si>
  <si>
    <t>Target Number</t>
  </si>
  <si>
    <t>Indicator Number</t>
  </si>
  <si>
    <t>Targets and Indicators</t>
  </si>
  <si>
    <t>India</t>
  </si>
  <si>
    <t>State Code</t>
  </si>
  <si>
    <t>Total Score</t>
  </si>
  <si>
    <t>Total Index Score</t>
  </si>
  <si>
    <t>Index Score</t>
  </si>
  <si>
    <t>India/State/Union Territory</t>
  </si>
  <si>
    <t>Indicator 1 (Overall)</t>
  </si>
  <si>
    <t>Indicator 2 (Overall)</t>
  </si>
  <si>
    <t>Indicator 3 (Overall)</t>
  </si>
  <si>
    <t>Indicator 4 (Overall)</t>
  </si>
  <si>
    <t>Indicator 6 (Overall)</t>
  </si>
  <si>
    <t>Indicator 7 (Overall)</t>
  </si>
  <si>
    <t>Indicator 8 (Overall)</t>
  </si>
  <si>
    <t>Map Score</t>
  </si>
  <si>
    <t>Country</t>
  </si>
  <si>
    <t>State/Union Territories</t>
  </si>
  <si>
    <t>Developing SDG Frameworks and Dashboards Using National Public Datasets</t>
  </si>
  <si>
    <t>Sustainable Development Goal 16: Peace, Justice and Strong Institutions</t>
  </si>
  <si>
    <t>NJDG(2/3/2024)/Census(2011)</t>
  </si>
  <si>
    <t>This excel workbook thus aims to address all the needs above and uses data from national public datasets such as National Crime Records Bureau and National Judicial Data Grid to create a localised framework which can be further expanded to accommodate districts and further smaller units to understand the needs of the people and create targeted initiatives for problems to be solved.</t>
  </si>
  <si>
    <t>Legend</t>
  </si>
  <si>
    <t>Indicators -&gt;</t>
  </si>
  <si>
    <t xml:space="preserve"> Goal Achievement</t>
  </si>
  <si>
    <t xml:space="preserve"> Challenges remain</t>
  </si>
  <si>
    <t xml:space="preserve"> Significant challenges</t>
  </si>
  <si>
    <t xml:space="preserve"> Major challenges</t>
  </si>
  <si>
    <t>References</t>
  </si>
  <si>
    <t>https://ncrb.gov.in/crime-in-india.html</t>
  </si>
  <si>
    <t>https://njdg.ecourts.gov.in/njdgnew/index.php</t>
  </si>
  <si>
    <t>NCRB -</t>
  </si>
  <si>
    <t>NJDG -</t>
  </si>
  <si>
    <t>India has many different states, some bigger and more diverse than some countries. But due to this diversity, we also often see conflict due to various diverse backgrounds. This country is also the largest in terms of population as of 2024, and along with it comes the hard task of administering and managuing such a huge diverse population. Thus it is important to not only gain detailed information but also information which is detailed in nature, which raises the need of a localised framework for measuring and collecting data. Also with countries around the world obligated to create sustainable development reports, and also gain information which can help towards equitable and sustainable development, there also raises a need for a framework which can accomodate such diversity and detail.</t>
  </si>
  <si>
    <t>Promote peaceful and inclusive societies for all</t>
  </si>
  <si>
    <t>K. R. Hari Krishna</t>
  </si>
  <si>
    <t>Reduce all forms of violence and related death rates everywhere</t>
  </si>
  <si>
    <t>Reduce the illicit and unlawful usage of arms and explosives</t>
  </si>
  <si>
    <t>Reduce all abuse, exploitation, trafficking and all forms of violence and torture against women and children</t>
  </si>
  <si>
    <t>Reduce all forms of offences against property and related documentation</t>
  </si>
  <si>
    <t>Targets</t>
  </si>
  <si>
    <t>Count</t>
  </si>
  <si>
    <t>SUM</t>
  </si>
  <si>
    <t>Average</t>
  </si>
  <si>
    <t>All India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</si>
</sst>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
      <sz val="11"/>
      <color theme="0"/>
      <name val="Calibri"/>
      <family val="2"/>
      <scheme val="minor"/>
    </font>
    <font>
      <sz val="14"/>
      <color theme="1"/>
      <name val="Cambria"/>
      <family val="1"/>
      <scheme val="major"/>
    </font>
    <font>
      <b/>
      <sz val="11"/>
      <name val="Calibri"/>
      <family val="2"/>
      <scheme val="minor"/>
    </font>
    <font>
      <sz val="11"/>
      <name val="Calibri"/>
      <family val="2"/>
      <scheme val="minor"/>
    </font>
    <font>
      <sz val="11"/>
      <color theme="1"/>
      <name val="Playbill"/>
      <family val="5"/>
    </font>
    <font>
      <sz val="11"/>
      <color rgb="FF00689D"/>
      <name val="Calibri"/>
      <family val="2"/>
      <scheme val="minor"/>
    </font>
    <font>
      <b/>
      <sz val="12"/>
      <color rgb="FF00689D"/>
      <name val="Calibri"/>
      <family val="2"/>
      <scheme val="minor"/>
    </font>
    <font>
      <sz val="12"/>
      <color rgb="FF00689D"/>
      <name val="Calibri"/>
      <family val="2"/>
      <scheme val="minor"/>
    </font>
    <font>
      <sz val="14"/>
      <color rgb="FF00689D"/>
      <name val="Cambria"/>
      <family val="1"/>
      <scheme val="major"/>
    </font>
    <font>
      <sz val="26"/>
      <color rgb="FF000000"/>
      <name val="Cambria"/>
      <family val="1"/>
      <scheme val="major"/>
    </font>
    <font>
      <sz val="11"/>
      <name val="Calibri"/>
      <family val="2"/>
    </font>
    <font>
      <i/>
      <sz val="11"/>
      <color theme="0"/>
      <name val="Calibri"/>
      <family val="2"/>
      <scheme val="minor"/>
    </font>
    <font>
      <b/>
      <sz val="16"/>
      <color theme="0"/>
      <name val="Cambria"/>
      <family val="1"/>
      <scheme val="major"/>
    </font>
    <font>
      <b/>
      <sz val="11"/>
      <color theme="0"/>
      <name val="Cambria"/>
      <family val="1"/>
      <scheme val="major"/>
    </font>
    <font>
      <sz val="12"/>
      <color theme="0"/>
      <name val="Calibri"/>
      <family val="2"/>
      <scheme val="minor"/>
    </font>
    <font>
      <b/>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689D"/>
        <bgColor indexed="64"/>
      </patternFill>
    </fill>
    <fill>
      <patternFill patternType="solid">
        <fgColor theme="9" tint="0.79998168889431442"/>
        <bgColor indexed="64"/>
      </patternFill>
    </fill>
  </fills>
  <borders count="8">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indexed="64"/>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s>
  <cellStyleXfs count="2">
    <xf numFmtId="0" fontId="0" fillId="0" borderId="0"/>
    <xf numFmtId="0" fontId="14" fillId="0" borderId="0"/>
  </cellStyleXfs>
  <cellXfs count="75">
    <xf numFmtId="0" fontId="0" fillId="0" borderId="0" xfId="0"/>
    <xf numFmtId="0" fontId="0" fillId="0" borderId="0" xfId="0" applyAlignment="1">
      <alignment horizontal="left"/>
    </xf>
    <xf numFmtId="0" fontId="1" fillId="0" borderId="0" xfId="0" applyFont="1" applyAlignment="1">
      <alignment horizontal="left" vertical="center" wrapText="1"/>
    </xf>
    <xf numFmtId="2" fontId="0" fillId="0" borderId="0" xfId="0" applyNumberFormat="1"/>
    <xf numFmtId="1" fontId="0" fillId="0" borderId="0" xfId="0" applyNumberFormat="1"/>
    <xf numFmtId="0" fontId="1" fillId="0" borderId="0" xfId="0" applyFont="1" applyAlignment="1">
      <alignment vertical="center" wrapText="1"/>
    </xf>
    <xf numFmtId="0" fontId="1" fillId="2" borderId="0" xfId="0" applyFont="1" applyFill="1" applyAlignment="1">
      <alignment vertical="center" wrapText="1"/>
    </xf>
    <xf numFmtId="0" fontId="1" fillId="0" borderId="0" xfId="0" applyFont="1"/>
    <xf numFmtId="2" fontId="0" fillId="0" borderId="0" xfId="0" applyNumberFormat="1" applyAlignment="1">
      <alignment horizontal="center"/>
    </xf>
    <xf numFmtId="0" fontId="0" fillId="0" borderId="0" xfId="0" applyAlignment="1">
      <alignment vertical="center"/>
    </xf>
    <xf numFmtId="2" fontId="0" fillId="0" borderId="0" xfId="0" applyNumberFormat="1" applyAlignment="1">
      <alignment vertical="center"/>
    </xf>
    <xf numFmtId="0" fontId="1" fillId="0" borderId="0" xfId="0" applyFont="1" applyAlignment="1">
      <alignment wrapText="1"/>
    </xf>
    <xf numFmtId="2" fontId="0" fillId="0" borderId="0" xfId="0" applyNumberFormat="1"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2" fontId="0" fillId="0" borderId="0" xfId="0" applyNumberFormat="1" applyAlignment="1">
      <alignment horizontal="left"/>
    </xf>
    <xf numFmtId="0" fontId="0" fillId="0" borderId="0" xfId="0" applyAlignment="1">
      <alignment horizontal="center"/>
    </xf>
    <xf numFmtId="0" fontId="1" fillId="0" borderId="0" xfId="0" applyFont="1" applyAlignment="1">
      <alignment horizontal="center" wrapText="1"/>
    </xf>
    <xf numFmtId="0" fontId="6" fillId="0" borderId="0" xfId="0" applyFont="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xf>
    <xf numFmtId="0" fontId="3" fillId="3" borderId="0" xfId="0" applyFont="1" applyFill="1" applyAlignment="1">
      <alignment horizontal="left" vertical="center"/>
    </xf>
    <xf numFmtId="2" fontId="3" fillId="3" borderId="0" xfId="0" applyNumberFormat="1" applyFont="1" applyFill="1" applyAlignment="1">
      <alignment horizontal="center"/>
    </xf>
    <xf numFmtId="2" fontId="3" fillId="3" borderId="0" xfId="0" applyNumberFormat="1" applyFont="1" applyFill="1" applyAlignment="1">
      <alignment horizontal="center" vertical="center"/>
    </xf>
    <xf numFmtId="0" fontId="0" fillId="0" borderId="5" xfId="0" applyBorder="1" applyAlignment="1">
      <alignment horizontal="center" vertical="center"/>
    </xf>
    <xf numFmtId="0" fontId="4" fillId="0" borderId="0" xfId="0" applyFont="1"/>
    <xf numFmtId="2" fontId="0" fillId="0" borderId="0" xfId="0" applyNumberFormat="1" applyAlignment="1">
      <alignment horizontal="left" vertical="center"/>
    </xf>
    <xf numFmtId="0" fontId="0" fillId="3" borderId="0" xfId="0" applyFill="1"/>
    <xf numFmtId="0" fontId="4" fillId="3" borderId="0" xfId="0" applyFont="1" applyFill="1"/>
    <xf numFmtId="0" fontId="9" fillId="3" borderId="0" xfId="0" applyFont="1" applyFill="1"/>
    <xf numFmtId="0" fontId="10" fillId="3" borderId="0" xfId="0" applyFont="1" applyFill="1" applyAlignment="1">
      <alignment horizontal="left"/>
    </xf>
    <xf numFmtId="0" fontId="11" fillId="3" borderId="0" xfId="0" applyFont="1" applyFill="1" applyAlignment="1">
      <alignment horizontal="left"/>
    </xf>
    <xf numFmtId="0" fontId="11" fillId="3" borderId="0" xfId="0" applyFont="1" applyFill="1"/>
    <xf numFmtId="2" fontId="12" fillId="0" borderId="0" xfId="0" applyNumberFormat="1" applyFont="1" applyAlignment="1">
      <alignment vertical="center"/>
    </xf>
    <xf numFmtId="0" fontId="13" fillId="0" borderId="0" xfId="0" applyFont="1" applyAlignment="1">
      <alignment vertical="center"/>
    </xf>
    <xf numFmtId="0" fontId="5" fillId="0" borderId="0" xfId="0" applyFont="1" applyAlignment="1">
      <alignment horizontal="left" vertical="center"/>
    </xf>
    <xf numFmtId="2" fontId="1" fillId="0" borderId="0" xfId="0" applyNumberFormat="1" applyFont="1" applyAlignment="1">
      <alignment vertical="center"/>
    </xf>
    <xf numFmtId="2" fontId="14" fillId="0" borderId="0" xfId="1" applyNumberFormat="1" applyAlignment="1">
      <alignment horizontal="center"/>
    </xf>
    <xf numFmtId="0" fontId="14" fillId="0" borderId="0" xfId="1"/>
    <xf numFmtId="0" fontId="4" fillId="3" borderId="0" xfId="0" applyFont="1" applyFill="1" applyAlignment="1">
      <alignment horizontal="center"/>
    </xf>
    <xf numFmtId="2" fontId="15" fillId="3" borderId="0" xfId="0" applyNumberFormat="1" applyFont="1" applyFill="1" applyAlignment="1">
      <alignment vertical="center"/>
    </xf>
    <xf numFmtId="0" fontId="18" fillId="3" borderId="0" xfId="0" applyFont="1" applyFill="1"/>
    <xf numFmtId="0" fontId="7" fillId="3" borderId="0" xfId="0" applyFont="1" applyFill="1"/>
    <xf numFmtId="0" fontId="8" fillId="0" borderId="0" xfId="0" applyFont="1" applyAlignment="1">
      <alignment horizontal="left" vertical="top"/>
    </xf>
    <xf numFmtId="0" fontId="3" fillId="3" borderId="0" xfId="0" applyFont="1" applyFill="1" applyAlignment="1">
      <alignment horizontal="center" vertical="top"/>
    </xf>
    <xf numFmtId="2" fontId="15" fillId="3" borderId="0" xfId="0" applyNumberFormat="1" applyFont="1" applyFill="1" applyAlignment="1">
      <alignment vertical="top"/>
    </xf>
    <xf numFmtId="0" fontId="1" fillId="4" borderId="0" xfId="0" applyFont="1" applyFill="1" applyAlignment="1">
      <alignment horizontal="left"/>
    </xf>
    <xf numFmtId="2" fontId="1" fillId="4" borderId="0" xfId="0" applyNumberFormat="1" applyFont="1" applyFill="1" applyAlignment="1">
      <alignment horizontal="left" vertical="center"/>
    </xf>
    <xf numFmtId="0" fontId="8" fillId="4" borderId="0" xfId="0" applyFont="1" applyFill="1" applyAlignment="1">
      <alignment horizontal="left" vertical="top"/>
    </xf>
    <xf numFmtId="0" fontId="0" fillId="4" borderId="0" xfId="0" applyFill="1" applyAlignment="1">
      <alignment horizontal="left"/>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left" vertical="center"/>
    </xf>
    <xf numFmtId="0" fontId="0" fillId="0" borderId="0" xfId="0" applyAlignment="1">
      <alignment horizontal="center" vertical="center"/>
    </xf>
    <xf numFmtId="0" fontId="16" fillId="3" borderId="0" xfId="0" applyFont="1" applyFill="1" applyAlignment="1">
      <alignment horizontal="center" vertical="center"/>
    </xf>
    <xf numFmtId="0" fontId="17" fillId="3" borderId="0" xfId="0" applyFont="1" applyFill="1" applyAlignment="1">
      <alignment horizontal="center" vertical="center"/>
    </xf>
    <xf numFmtId="0" fontId="3" fillId="3" borderId="0" xfId="0" applyFont="1" applyFill="1" applyAlignment="1">
      <alignment horizontal="center" vertical="center"/>
    </xf>
    <xf numFmtId="2" fontId="15" fillId="3" borderId="0" xfId="0" applyNumberFormat="1" applyFont="1" applyFill="1" applyAlignment="1">
      <alignment horizontal="left" vertical="center" wrapText="1"/>
    </xf>
    <xf numFmtId="0" fontId="11" fillId="3" borderId="0" xfId="0" applyFont="1" applyFill="1" applyAlignment="1">
      <alignment horizontal="center"/>
    </xf>
    <xf numFmtId="0" fontId="19" fillId="4" borderId="0" xfId="0" applyFont="1" applyFill="1" applyAlignment="1">
      <alignment horizontal="center"/>
    </xf>
    <xf numFmtId="2" fontId="15" fillId="3" borderId="0" xfId="0" applyNumberFormat="1" applyFont="1" applyFill="1" applyAlignment="1">
      <alignment vertical="center" wrapText="1"/>
    </xf>
    <xf numFmtId="0" fontId="3" fillId="3" borderId="0" xfId="0" applyFont="1" applyFill="1" applyAlignment="1">
      <alignment horizontal="center" vertical="top"/>
    </xf>
    <xf numFmtId="2" fontId="15" fillId="3" borderId="0" xfId="0" applyNumberFormat="1" applyFont="1" applyFill="1" applyAlignment="1">
      <alignment horizontal="left" vertical="top" wrapText="1"/>
    </xf>
    <xf numFmtId="2" fontId="15" fillId="3" borderId="0" xfId="0" applyNumberFormat="1" applyFont="1" applyFill="1" applyAlignment="1">
      <alignment vertical="top"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7" fillId="0" borderId="0" xfId="0" applyFont="1" applyFill="1"/>
    <xf numFmtId="0" fontId="7" fillId="0" borderId="0" xfId="0" applyFont="1" applyFill="1" applyAlignment="1">
      <alignment horizontal="left"/>
    </xf>
    <xf numFmtId="0" fontId="7" fillId="0" borderId="0" xfId="0" applyNumberFormat="1" applyFont="1" applyFill="1"/>
  </cellXfs>
  <cellStyles count="2">
    <cellStyle name="Normal" xfId="0" builtinId="0"/>
    <cellStyle name="Normal 2 2" xfId="1" xr:uid="{CC82C1B0-499B-47FD-B241-9CD5F7F2D34A}"/>
  </cellStyles>
  <dxfs count="120">
    <dxf>
      <fill>
        <patternFill>
          <bgColor rgb="FFFF0000"/>
        </patternFill>
      </fill>
    </dxf>
    <dxf>
      <fill>
        <patternFill>
          <bgColor rgb="FFFFC000"/>
        </patternFill>
      </fill>
    </dxf>
    <dxf>
      <fill>
        <patternFill>
          <bgColor rgb="FFFFFF00"/>
        </patternFill>
      </fill>
    </dxf>
    <dxf>
      <fill>
        <patternFill>
          <bgColor rgb="FF00B050"/>
        </patternFill>
      </fill>
    </dxf>
    <dxf>
      <fill>
        <patternFill>
          <bgColor theme="0" tint="-0.24994659260841701"/>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theme="0" tint="-0.24994659260841701"/>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theme="0" tint="-0.24994659260841701"/>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theme="0" tint="-0.24994659260841701"/>
        </patternFill>
      </fill>
    </dxf>
    <dxf>
      <fill>
        <patternFill>
          <bgColor rgb="FFFF00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00B050"/>
        </patternFill>
      </fill>
      <border>
        <left style="thin">
          <color auto="1"/>
        </left>
        <right style="thin">
          <color auto="1"/>
        </right>
        <top style="thin">
          <color auto="1"/>
        </top>
        <bottom style="thin">
          <color auto="1"/>
        </bottom>
      </border>
    </dxf>
    <dxf>
      <fill>
        <patternFill>
          <bgColor theme="0" tint="-0.24994659260841701"/>
        </patternFill>
      </fill>
    </dxf>
    <dxf>
      <font>
        <b/>
        <i val="0"/>
        <color rgb="FFFF0000"/>
      </font>
    </dxf>
    <dxf>
      <font>
        <b/>
        <i val="0"/>
        <color rgb="FFFFC000"/>
      </font>
    </dxf>
    <dxf>
      <font>
        <b/>
        <i val="0"/>
        <color rgb="FFFFFF00"/>
      </font>
    </dxf>
    <dxf>
      <font>
        <b/>
        <i val="0"/>
        <color rgb="FF76D34D"/>
      </font>
    </dxf>
    <dxf>
      <font>
        <b/>
        <i val="0"/>
        <color rgb="FF00B050"/>
      </font>
    </dxf>
    <dxf>
      <fill>
        <patternFill>
          <bgColor rgb="FFFF00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00B050"/>
        </patternFill>
      </fill>
      <border>
        <left style="thin">
          <color auto="1"/>
        </left>
        <right style="thin">
          <color auto="1"/>
        </right>
        <top style="thin">
          <color auto="1"/>
        </top>
        <bottom style="thin">
          <color auto="1"/>
        </bottom>
      </border>
    </dxf>
    <dxf>
      <fill>
        <patternFill>
          <bgColor theme="0" tint="-0.24994659260841701"/>
        </patternFill>
      </fill>
    </dxf>
    <dxf>
      <fill>
        <patternFill>
          <bgColor rgb="FF00B05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theme="2" tint="-0.24994659260841701"/>
        </patternFill>
      </fill>
      <border>
        <left style="thin">
          <color auto="1"/>
        </left>
        <right style="thin">
          <color auto="1"/>
        </right>
        <top style="thin">
          <color auto="1"/>
        </top>
        <bottom style="thin">
          <color auto="1"/>
        </bottom>
      </border>
    </dxf>
    <dxf>
      <font>
        <b/>
        <i val="0"/>
        <u/>
        <color theme="9" tint="-0.24994659260841701"/>
      </font>
      <fill>
        <patternFill patternType="solid">
          <bgColor auto="1"/>
        </patternFill>
      </fill>
      <border>
        <left style="thin">
          <color auto="1"/>
        </left>
        <right style="thin">
          <color auto="1"/>
        </right>
        <top style="thin">
          <color auto="1"/>
        </top>
        <bottom style="thin">
          <color auto="1"/>
        </bottom>
        <vertical/>
        <horizontal/>
      </border>
    </dxf>
    <dxf>
      <font>
        <b/>
        <i val="0"/>
        <u/>
        <color theme="7" tint="-0.24994659260841701"/>
      </font>
      <fill>
        <patternFill patternType="none">
          <bgColor auto="1"/>
        </patternFill>
      </fill>
      <border>
        <left style="thin">
          <color auto="1"/>
        </left>
        <right style="thin">
          <color auto="1"/>
        </right>
        <top style="thin">
          <color auto="1"/>
        </top>
        <bottom style="thin">
          <color auto="1"/>
        </bottom>
        <vertical/>
        <horizontal/>
      </border>
    </dxf>
    <dxf>
      <font>
        <b/>
        <i val="0"/>
        <u/>
        <color rgb="FFEA6B14"/>
      </font>
      <fill>
        <patternFill patternType="none">
          <bgColor auto="1"/>
        </patternFill>
      </fill>
      <border>
        <left style="thin">
          <color auto="1"/>
        </left>
        <right style="thin">
          <color auto="1"/>
        </right>
        <top style="thin">
          <color auto="1"/>
        </top>
        <bottom style="thin">
          <color auto="1"/>
        </bottom>
        <vertical/>
        <horizontal/>
      </border>
    </dxf>
    <dxf>
      <font>
        <b/>
        <i val="0"/>
        <u/>
        <color rgb="FFC00000"/>
      </font>
      <fill>
        <patternFill patternType="solid">
          <bgColor auto="1"/>
        </patternFill>
      </fill>
      <border>
        <left style="thin">
          <color auto="1"/>
        </left>
        <right style="thin">
          <color auto="1"/>
        </right>
        <top style="thin">
          <color auto="1"/>
        </top>
        <bottom style="thin">
          <color auto="1"/>
        </bottom>
        <vertical/>
        <horizontal/>
      </border>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none">
          <bgColor auto="1"/>
        </patternFill>
      </fill>
    </dxf>
    <dxf>
      <font>
        <color auto="1"/>
      </font>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none">
          <bgColor auto="1"/>
        </patternFill>
      </fill>
    </dxf>
    <dxf>
      <font>
        <color auto="1"/>
      </font>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none">
          <bgColor auto="1"/>
        </patternFill>
      </fill>
    </dxf>
    <dxf>
      <font>
        <color auto="1"/>
      </font>
    </dxf>
    <dxf>
      <font>
        <color auto="1"/>
      </font>
    </dxf>
    <dxf>
      <fill>
        <patternFill patternType="none">
          <bgColor auto="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s>
  <tableStyles count="0" defaultTableStyle="TableStyleMedium2" defaultPivotStyle="PivotStyleLight16"/>
  <colors>
    <mruColors>
      <color rgb="FF76D34D"/>
      <color rgb="FF5ED000"/>
      <color rgb="FF00689D"/>
      <color rgb="FFF6F8D4"/>
      <color rgb="FFF25A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B04751E0-B9E0-457B-88EA-6A70865CA7C4}">
          <cx:tx>
            <cx:txData>
              <cx:f>_xlchart.v5.2</cx:f>
              <cx:v/>
            </cx:txData>
          </cx:tx>
          <cx:dataId val="0"/>
          <cx:layoutPr>
            <cx:regionLabelLayout val="none"/>
            <cx:geography cultureLanguage="en-US" cultureRegion="IN" attribution="Powered by Bing">
              <cx:geoCache provider="{E9337A44-BEBE-4D9F-B70C-5C5E7DAFC167}">
                <cx:binary>3H1Zcxs5su5fcfjhPt1SYwdq7vSJmCKp0i5ZttvLSwXbUte+ofb69SdpWW4KzWJp2Dpx7kgvHU0a
QAJffpmJRAL857f+H9+S+7V+06dJVv3jW//r26Cui3/88kv1LbhP19VRGn7TeZX/UR99y9Nf8j/+
CL/d/3Kn112Y+b8QhNkv34K1ru/7t//1T+jNv88v8m/rOsyzd829Hm7vqyapqz3f7fzqzbe8yepN
cx96+vXtaXYXrt++Wd+lYbYMq1qH32r869uPdQ2y3+j13X0VvH1zn9VhPXwYivtf3z75p2/f/GIO
8xeR3iQgdd3cQVsijmxCucAYPfzht2+SPPN/fK3QEReCcqKo/f2PPg59tU6h+bOl+i7T+u5O31cV
zO37f//S/MlE4NubtxOLE1b54mHVFvlmFqdX36f9y1NU/uufxgewEMYnW8CZqzb31YRoT+YAuP0r
u1un6+zNOrt7cxV+y38HFE+rBP63elzKv48iJkcC4CMKsSfw2eRIUUyEougBPvtxzAf4DhRuN5h7
O3uyLLAqANhuvf8PgnYRAIqhv9YvyEeKjiSxKWdqAyj8PeWjFEdSIY4llw+AAt4PpuAB0OeJtBu/
7bYGXIuTVwAX6Geg1y9vQjE/kpxzrOw/SbZlQqV9ZAvOMLfZThP6fLF2w2a2N6D716sworrJ1uB8
k5dHj8gjblOqbP7DA5KnFlQcYSSpFI/YiqeE+9e/I9kEgH/twsTw9u/S76lj3Pb/6oh+NyV4p72x
2RHnoLag4LsdyF9ln45M/vemb3j9/5U4oKrW6aPu/H2PD3EbOAlQWzA7D39P1RYcP5EcLNLuuO1f
c9JMYPXQzFTP939XPf8/wGcRBOu6DquXdecEHxEhFLM52eXOFTlCDANQCKzOUz/+PGl2w/R0LgZa
iw+vAK3LNezE1lVQa9gqTVucf28vhO0jBjgpzuwHsJ66Aoi9MFI2Q9gA65nC7MbqSWMDqsvXEHY5
IUD1ciARfiSkrTjmdCej4GtkC8FsA6RZMXbD86OZAYxz+wo4dH0XVsEL0odArgBTxBj9M1bYioMV
O2IEuAVb0Qfg+KNSPGxd5sXZjdBjOwOi69cA0XIN6aeH1MEaHNObk3V7n4TfP1j+zCosw+ZxJV8g
rkBHmNiEYftpJkFSMH6IES5/ODJj4/lscXaDaDQ3sFy+Bjt4u47WVQ0pgxcESxxxxSih6kc2ANI7
W4wDzBQHb6Ww3Mm4Z0m0G6+tpgZWt2evwDQu75MgfEGc1JFglNpI7NxkSXmEMWcSnNpDKG/sMWel
2Y3Rj2YGPsuLV4CPm7+g34L8DRVAIpvs3EpJdoQ4EbYg5AEdw2/NyLIbm++NDGTcf70CZC7WMQQV
d939ffFy/MGwi5IC8mdKPTVwAA0jtlDSwOSZUuzG5kljA6OL5SvAyG0i2DzVL4cPgeMHGyiCH92Q
4YcwpNgkogr+yWOuYnuz+wx5diP1s6GBkvsafNDJWg/r7AXtHLGPsK0gsAOybEcJkEliiDDE1EOU
YHifZ8ixG52fDQ10Tl5DZP7hHo7w/BfFB8sjQEBwSOk9Bcg+Qsje5JB+HCDA19v0eZYouyHaamqA
9MF9BYbuJEz/h04NKH44NhdqZ14PIjpCBcFUTHDq3xBsN3J/nZoB4MlrOPe5abJo/fujuv/93S2c
ripGMOOb7NC2DeRHDAOWDCzh9z8jnpiXYzdKj+0MbG6cV0Cus3WaNt9TEeeQiE1D/YIwUag6kTaH
zevPgOEpWnAmJ2AztXu/9CDZ/1mnxf978wzZdkO3sxMDx7Pz14AjpGfjTSXDy+FH6JGAkiJiP1YN
PXVoigO8DFOoS3mA18glnT1HognU/mxqYnXyCrA6X+tsXa/jF4wKMTuSGHZRjO32ZHDoAVSEbPvu
g8RnSbQbq62mBlbnr2EnfH6v18lLAoWOGASAGP52GkVxxBDssMCPPbgw8HDbUeK8OBMo/ZiGCdFr
SCNdrO/WcfC4Ti8QXtAjGyOsyGOpj7EPhlITyPEx2Go9QGQUU86Lsxuix3YGRBevgUWX67tg+B8o
2gIXxSkkxjn/EaHjpwGhOiJK2YLSH2QzoHq+WLshM9sb0F2+huD9cp2FRfOCYSEBV0WZgGTtYzHW
E8xsOO6Ak2EJ1ZE/DeS2BXyGPFNg/ZiIidJrKGK9vPehrm49vKCngiN6DsVJmMofMcNTM2hvsrkS
krZodzrwWRJNIPXnZEysXoO/ugzHXL9oFRk9oggIA7nZp1Ta1I0LRGy0u2b1GYJMAPQ4AxOer68g
Ov9+GQICihfdS0HKAnZKCKrIfrDlKVJQXUwQBOeSG/HeM4XZDdOTxgZUH1/DpvcKyik2dzBeLvaD
gkwksIJ84M7wHAppmYB4A6r3H/7k49AP1S/PEWg3Vn+2NIC6eg0m76a5a+B6ltbD43r9/TAdjhOV
TbAgwKvvf0bsZx+BdyISjkR+fr0dRzxPpN1gbbc14Lr58gpM4PswjsOXLHOGLRMUr1BEdoZ8Sh0x
CfdloNrvASrj7GpenN0wPbYzIHr/Gkzfh3UaJm+u1nfNizIKYQEFYuYBPeCDJIDHDXP3PCF2g7Pd
1gDow2uIyD/ozbbpJeNxeiQZR3DP8y+BuGREwiHVD/YYpx7PEGQCoccZmPDc/geauAfT/+B1nlxZ
/Hdv2hK4sUE4lJfv3BVBIAcbW6Egb/5gygwwflwLnpZmNxQ/mj0R/Ocd4/+gu5af7qv6jXMPR+7J
y5ktSAJBQTLmSIJ52jpgUvLIllCswh6RMrB4pjC7EXnS2CDIJ+c/kCBP5rC58Zwkb76r3Zvf1klz
PweXcffnybXr6e9+3mlfwnnI6vtl+K2W+7/9jgvc3jeaPrlH8oQwj1M4vfv1LcaQCvx5xX7TxZM0
+xOa/vz391D5++tbW4I3hPQ9qJyEYhsmwBx3oNe/vhWQbkR0U9/GEIWolEJEmuW6Dn59S+URkgpD
dahSWEFpPRyWVXmz+QruAgsEOqokkZD2t+FQ+3FqN3ky+Hn2cx1+/P+brElv8jCrq1/fQj/Fw7/a
iGnBqbhkUhAFIVTxbX0Lbx7AP8L/1yZhK6qkl6uaB0ngjOMwfAqI6MHV/lyGHd0Do3Z2D1Ta7j6S
Vjx0fSZXusoS/6xKIo4diXT1tdVjbzsZ7jy9qHEtg8X+ETc975rQZqLbE0rHWDWxJ1apbnF0TRJU
DouAbsalCZf6dP8wU+sGarE9TCWQiDo/E6tgKFrmFOGoGicYSQ6pjkMWDvb32/1Lu0RFZA9i1eCC
XQrbkuq2tjI8XAyqznrXkqPQTjqUBXjdfQNOTQh0cHvAQqGilZsB28SW/VkeNF6zYFUThKv9A2w0
ahcw6OkAKhw7VDeUr1Qy5NFHLwxo3TrIjj2+1LRUg3BYxZP+/f7h8KbfHeNJoNuTCcm0ink18FXj
+225UES5NO31oh3sxPrSNKKPlgPreuI0g7QuSIwUTRaWr0gKW+t9SzoxYwm5m20JEn9I24R3fNUp
whdU538E7XBaojZZdr1/uX+QCdw2vmx7kBzI2qmh5qthqORnX2u5GihKTvb3PjUFwzwkKgpFRTVf
xTQM7xG8n3JRVUw6CB4VyR1WZ8Px/oEm4TIsRW51vCgDzleW7wWO14vfCK/lwhd2uhhtUjiN3/jL
RDStQ9LuY1y3y/0jTy3g5vMtg6GTLioKUvJVnVvjuNJYR/6ygFvj/oEDGKaC9D5WQxKJlUB+0jtx
HKf+oudp6B04gGErSDRYWV4VlpvlgxQ3da5G6720GPJnbOqEFZeGbagUalDXcyCQ9JjbhUGdOFYb
xIOTRqVeWF0fnATRSGeGm0LEsBR2HrOkIYPn5pYa0+NO46Jd9WGat+5+yCd8xMYTb0NOWe6prrCk
W9cNqU8ykWdoNWY46VdFWHf9DHmmhjH4X+Zt6dE+VW5B4vFDrIfguixqfVNFeXB92EwM9ndxr3CH
uO0Sqw9XDJdBfG53CpxFzFXcHwaIMKxAoPwiVrJQrk7YcGqlI7q2fawTiGf32ckJvIVJfS8cEKyQ
cBtZkt5BUc++iDEvVvu7n4JhM+wWwZtW5pCXFcJtE4Chj7tqBZ41S5wQN8WBK0SNMUKaDckQKZdV
bRyukkH1llOhIRxn1mhqEgbHY9vipd1vICg1tY/LoInQKlRFU5/FVpKVB66VwXRJBlphqxeuN6Tj
JbHH8qoabHo5tDw5LCQUBrtTu+141PhAPobTZsl90RXvdKWt+JyWo43Oaiuw5TsIcKk4LFjjBt/l
AEuGIEvlthpgcgM+4HqZ9YlFZ5g+4Sa5wfQ+HEpREy1dbPlUOjlpBF8WduPlTpWSVjlRw3Q4M9iE
Nd4k17b1efAjH6Ud6BpP20Ieo6axuouEkLZd5r4M8VXMW4kuFK5x/2U/hTYLtSOW4oYBSHrfk/nY
eS7sQgJ8lftsrL5VZAyKlTXqXLyLI5L4YOeSoL5AESnI54HBO0fv9g8/YSD4hhRbDB48AeFvbHlu
Kq1mGbCELDohi+X+3qdCD24YCN7WfViS0nYpgsmsRuy19Ur5UTK4fjU0/qfCYl16wkaV8asednDZ
JYENW/RZxYTzGYJPzdGwICqLeJF3IXML6VV0IUb7vuj7rpwxUFMaatiPRFOBhz6SLqNh5/pDF620
SrJbS+Wj26deM7NvmZqGYUAarIWKIp+5Phqjr5EqrRuvTfwZ8zTVu2E7SupnkWVJ2+VJh6JFg1U6
Ok2oh+owbjHDUlRhOXDSa+XWQ+eRUyZrQn4rC8qGkyxsitQhoyj8b0U6VmQGmQnLzgzbQbssAT3S
whXKSxtnhHLMwhljv7xvBzCNM+o1NYphNEY2xmUjYHMQ+Em8EnUaLLPCJ8sAFweGbcwwEsKzURaV
/ehWjV+7JBTtMim4PN7P0gnoN9eYtm0A5E0DqwcH4UYkTBekxtHSG3JymGKxzahbFgZ2UbnCIVCB
VGXmoAB/ynymZxCeEt2gNhZFxvrEH91QWuO7rs0IXba+xebC86n+DW4HUVMXVA+ja3mpfWohWh7D
foAduDQGo2nR8qKOoffaI2zBUvBmA4q9Gb2cMr7MoLTKyKhaCbjiuFrSrjmhVn+Zpv5nZsfve2W5
ViyOZdEvSCpP96vShAPdnItsgx0hS6POqwDsIvqCrNBy/KYfnIQVpeONfrmw62RmqAnabQpttofK
PB6MI7Y6t7P4PWxv4/aY1XGRuXUnxcwSTsBPDWrTVrZZFHudS4Hgt3adRyvM8nhmh7GRdIfrpwar
6wyMXzeKzsWsLFdAwK9WHF90BYscyrzPVZ40ju1FM8o2Bc1mHbd4iOs08dQYNW7FueXkmvKlP5KT
uGjSpZdr4hR9MjOxqWXbfL41FHh8L44xrd0yjzy80JxUCxn0cbDcr2VT0Bus555fxdYI+SeoRijO
ani0xmnTPDm3szib8VZTUzCID4lbq8VNVB/rxu+q9x72Y/+iaLLk/rApGNSPcdiWfkv6Ve834yIZ
xg9SFraTeNI/UHcN9vPIiplSXrsqkwAStFVDnNK2m5neJ4IeYhCdFhEjXqTaVZFZX/w+C5y2sq+L
KjqrCx4dZt2JQfG4GLVlVeLHFBgpicNbMTeFCYiJSW6uvEYFuF3ZnY0csum9OnyBDHLHqC28pILe
y7HyHV4MN34hrhoVN44QJJqBYWoOBqkDxlUOVQKQw2HkPqeZWnnMGg9c/s2gWzSO4b1nFfrQuapU
uhpZMKz8TgRwR3xfamLCHhGDxH0NGa9kiEF0ok+Yrd/3NUudio3HbcE+VRLFM2s0NRB5Oo00KEiW
U9Ss4KTC7Sp0FcXlDe+j3wNKT0SYzmSLp9wtMShdjbou8qBrVn6Ij6nXX6jYPrGSciFi68TXaBW0
7F0a8mXpsQOnZnAceVzTIbDqVd8MED9EroqY51R9uGYxfi/t/rAIERtsLyu7jyBIb1aRsANHRGHi
NJrImVlMmPPNLe1tPZM0svzQsutVzixx7FuidrKxktdgC5MZZZvgCTa43jeMZEzajTtieKncscY0
ThZjH0i5PEibsUF3UvZ22hR+6/J4KG5tzcVxkSrAgo3YQdrml+mgUnf/YFOzMViPQ4/ovE8b1/eq
5MyOKrys4mhY7e99Cg6D9o32CuoPvHFrm36trP68r9LQyZQ1s1RT/ZvEr4YoHQardsPAugKr+4V6
/ru4SN/tF3/CM23eFNzWJjsMU4kzWbtw9Jk6Qecjp82D21b5Z3Yc0QN11iB7FleWtlXTuDrkl6VG
uQPJqOta9J/2z2JqkQxmw0l2V1QQo6+IDldZ5b0PB/yJ8BQK6fYZ3yljhQxGq7DzLQgRBpd5I3Jp
D0fFsRfXzojzZOXnUehKT9MF03V+2Yejv2SNTmfWbgIhZPC99XkTxNCzm0B4eDUMSbZMO5ucWIOS
x4VKmpkdwtQ4BumbMiEo8fLGZWF0Hadx68BVTZcWRDiitP/Yv5JTg2w+33KSngpL2Ya6cbu2KBys
x+s0LUJHkuIGnsI6zBOjjZZsDWJngoWFldauwtG9aHh4BgZH3uyfwYSqbV663+6c1KTW8GMJYE3a
7gpX/jUd2/Oi6W8P696g+8hyO/KCuHGRLnKH5PnK6/KvSakOFN/gO+tY34UU+ldWdxNn3nEX5WeY
sBnPMYWvQfS88zy/pn4Nrs9616KydxrVw04zD+EQgmYzlNio5I6tIDLojnFRyNEiFkSL7XmdMsdv
84+exEu/LK8aUs7EKLuhhnr6p1BbAWw5dA5rFTcQ0HnjitDq2EuD1X6od/sleBPnafes6AbawyHH
Kh/bE92Rc8ZnUJgS3KByMfBa5AVsXimuT4sqP0khXBhZM2MOpwQ3SBwmdR80DQhO8veogCNk+/6w
FdnMZ4u4iR3pYowBV5yrNfHKq9iWJ4d1bdC2Kdu4HzpRu0MV4Q/jUBM3ami13N/7boXEtsFauHDB
IpTYtYu96zhgbl4n54oULtSUvyMVOUjt8ebxkO3l8UntWwVD1grs8bsR44WFxLqsxszxUekUVnKg
YhokBq0vywRBTMDHrljAaV+5YK3sZqzz9yjyr+zFtsFeVbWyZry1Vv2xcvvT4DNjDuyI/a+6dobr
dpWtcmuZvNMfvXw5l2mbYIQyqBz4QcnKYKjdoPQvaxR+5X6VOLnl/b5fAab6N7jcwTniMGRetcJB
cRLCGcfSs6LbMFDDDPZTAxiU1k2D4HgVBlAJv1FF9juUbVwqYR/kFvBfqu8YH1Cp7GqlU3rTk/j3
hCSXleQz3U9YDLWZ1RaxcRdKSntcu3ZH2ZXIeXVSsl7MsG+308HK4HZQsTaBCNxa0bGpnbRpfpdj
vrAz6yMOaXUgAAbFe7thXWyDAYGXabtwgWKodVpypcdkWZR5NRftTeFscLzoUubB6Vjt+qxYW137
qeP5Z+QlM+H+VPcGtVtKkRYUlipjIZyKbFyylUA4TpuxnkFjagiD3jpoJWT/e9hRkOBCj/JrFHaX
XqY+7mfahCqZ1XRRKhGTAa3coaSXOrLCVchU6O7vfEJ2s1Cu8TXUtzYtbLb4sGRInyqhVkk3ztTh
Tclukphb2eDTtHIJ4WRBNP1q97g8TEGl4ZWHAEeQeKorlw3teZDQs7zLr8s2naHwBMk2T11uU5jA
MSdUDFvajTvvNlDiLInQhxzEX5ReOa72r//UIAaTc95ldstgkNIO6cKzixOl/C8iT++sLD7eP8am
YHpH9IilweSmIFUc4E67AuduWkHxL8dkcFjK72iHL8rWs5eZH5zC4Uy86IKgWIaoeM+sunRTD81t
UqZUzSB6Z1GwuKwBuAJyXdX81mLyQ2XT3/bPcqp7g+h1R6ugEHnlehZ1fcIv+6I4Relc+m4i4JEG
yVtPxSJKmHa7OlxJ0tNF61XvfKobh6jwsuJ6xppMUMaskAtH5lW6jyvXDopFzIarVB0YJQvTZ1ua
JFC3ot0gbXnjaCmiy1IUvdNFBBKEB+EgDMrzOOuzOOewUEN9Y4GRTQL2ySriD/u7n1qeDZG2HGsP
hbCJgNwDWJS2OkkHVC+gTpXOLP6EEpn1cD4JOMQyRLsJw5+6KLqF6v0Vs4oZHZ0SfvP5lvBBXxax
RkHlchKybkXi3K4XPhwhxzPyb1ZhR6QpDKazwPdVoxLtjr31LkzJh6Qsbvosd/usmbFYU0tk0DgJ
eQkZARii8trLUvmXedOf1OHcwdpU9waNEzV4adkO2tVUfkOtgphfkfod9rtwxidNjWAwmcgW8TYE
BW26oXLKBJ/7ZZE4UPM/s/OaGMCseUt7z6r7KoApMF878FzltReg60Dbd/spMNW/QeNas6ZhNiAA
BvW8Hch5HGSu8shhOmQWudmdnzRR6Ws3i8PfoNr8ttTFe9H610U5dy4xoaZmURsc8msEMbd2EZwF
8jiBbXt50av0otNqddgibRZvi2qQdq090VmlWwn1SfjiYoCj/yQuPx/WvcFkr2dp7BcRuFRYK8cu
/c7xufIXDasOs6PcoHJNo9KKcrt0Y7v/2PfjO03id41lf9w/gY2gOyzF5hWL7fVBCDaHGUelq1Qi
QieISmBan6fv93f/PZ2+q3+Dx1FkR2MbDSB+WXwcZXqjVXkZWtXvtLS6FcrFx1CSZpGVlDtRLBsH
MjbYScrowPkZLG8jLrxU0dIdbU0WuGJXbefPlQRPLJ5Zq9ZYmcp5n5euz8egDhxJy7y4V3Ybz+Sz
pgYwKM6GHNlwal66Q1HVhYtxWVaO57Fy7hBnagDDSw9x0yideoXLuY/8ZdzLonEaW3Z6JjifoLhZ
koZTglhnW4Ubed0dZC4velFXixJHV0ij4ni/lm3IvEPJzMo0KfteoRYVLo31Rx4O3EGi0gv49bYD
N8FmdVqdQO1mRTNIbI1jdt+O/XCGRxKv46HP5ioxpmZhML0PtdBdD0uVB1Hu1EIvi5jc9gk+qNwG
M4PqCcm71JJN4epMFSdDharjLsmDGW83pUkG0Vva0qFIug3QfPyEcs8/gTuVxdzp/FT3Bo8pWFlO
BoDYzryyOpaNoszhXi7mdpETimqWpMHpaJxnRVu4SmaRW0FKU2v1Mc+yNffZgXGlWYwm45RAmboG
NWL1+9Cv3gX1+MlWlbufBxOLZNah+d7Q0STxS1dm9tcs77ATwK9FzTB5qvPNwm150jIdpLKatIBb
A5b+asHzs6dNnLaHqQ/dkGKr96Kug0hSnrse4gvI6KKlToRYHbYumyltda4HC2ouEuhc5XXt+Bk/
jbPZIrZNJnWH8aEGbcuwh/JMRXI3iobQ+ujLEZepE+Xao7cCNVSfW4En0KLxpBpuKunJ4rSEX3Mo
Fpg1XJ02JYlxvGC21w0u3POh3bLrhkiveyXSaJlBvhscZVxn0Wnaeb4+83u4IOdaYxTwG1rFcPJq
w1O/7VdUw9sw720v5/WJ4JVUy7AUaDjuehuHK8FplX3pJWPeTc2EFf2OfBE3d0kmA8jkxXWZXglI
EWBHh5EczmtaZ92qK3Q/LAuNbX5r9ykZoOTXK/UxzujQnEAadvRPOrtNM7gYUAh02mVeZJ/m8DCd
d9v0fYDPUekhD5IMDVXZgXAahiztWQOS09y14OzbybsM0pFDvtivKxNWeHMTfFtXoKJygPAwKdxE
RF/bPru2sX/myfCwgJEadqyFI6Q+ISA7bzywMsmZzG13VPbyIOnNejveQqEPTqPChd/S6R3PsmOn
76M7uME+40QmlsestdPIpyKGc0hIrUSRk4MJo531VUT6w2ETMAKSCG5At5lEwCb4TQaoPLaSY7gO
GJ7ktE4PMzXEMGSBCFGTEVG5Eo55Tke4/A+7P81u909gI+gOc0A2C7dta1K/bduiBVvT62gBhbvR
OYS846rsNTkdaFheNBgddk5LDLtWZmENl4JsWCy4te3wuPxNZyV2Bq+ZmcwU2oZtQ6GGxxRUkbu6
Lrm/tAeenxIoDv4C+ZH4wLiHGHTGWYhHi4LOCj/l/SqwwuK+aIL+TlowpRlibJZkFywGreu07Dwr
qAEWlvwBtdNn3KoOu9mDicHpoul0Ww4yh51yLj5kRdp8jkcrv0vZ0H0Zcpr/cZBqmeV1LS9H2jZw
upqU9qgc6ocSTg8tQS7KeKSl04YWH5we+LLeP+DEopkVd12RJRj1PoQrKv/a5E3nhmF4oMc3a+0K
2XnR6INTpkOtF3aDBfj9Dh0WCpmFdh2Cy/g8hIxXlifJWaCy+LyOK/TbYQtjkLyKMj/28hyseNbI
syCj6CtscocZWk8t++bzLRMi+7Qc0wpC0dhLktMmUxGcp9dzJYgbM7eDCd9PB7Z6JzRp7HDj4FSq
zlhSXEEQ95WGw29Nnc4d5k3NwKS0xn3Tw+bYtYaM3gdwoeB+TJu0nvHRU90bZOaEZlEQxbBrFbK1
TmM7wwvkdR2fqfOYKHvD3z/fWiO4DO15IlGZCxVbdXwTZsOgFp7MSLHsqtz64FfplaVkS45FDf7k
TIlBD2eBxXl+mA6YhXcaXg1DTQRRZTeUgVpYaQQ5xDTIiuT4IBU2q+sEoiNsRsBoeVRH6UXcVwqS
JH1Zzx2HToCEDE8+okbDVWySufDGdwhhSBd1DFI8rLWd/TOYcE5oo+BbIIlqTHVGYIDKDz9XdXwS
jM0nuJDxbX/3U/IbHE/qdKjtZszcQmfVovfpH2PN52Sf6nzz+Zbsfjniqopl6raIHSckPiOkmonQ
JviNDJ+dWhbyO3ihxh07KGyFxxTcLCDvROBfWj75eNjaGPyug0T7GK7RuTZXFB49aDt4HERnM/Se
AtagdydD2HYDtm445OOFj3C/HGs7+sBUQGa0f2oIw2VXEctyluHU1al/Jdvx3BPEDZq5s4Xd8MLT
mQa8PZxwCp3D+kQWO6FeEJ4kRXFYFgF+muxp710sQtXGNHVZXoXuwEb9IY9YexLIJjvsESdkG+xl
dg+X/zOUQpCcRVAKpU48TN6Xw3iQBsEvhj+dgy4y3/fsEFaIBd2Fqm20BD9Ebvbr5254kb35fIte
dhcPbYfB+0c0gEvE8MtufDwN6ogNyy6xcvnH/mGmYDZYDA8meUpQH4y0sKzC6TNbdYvYQna+3D/A
1Dz+wuWwKls7TF2SNLdJjpdNjW597K32d483jPprLAAvVD5dJ3gepVZIwwR4Ui2VZZ/grL0pWbpC
Qb4o8/445+xyoN4fKC8duE88M+7UtAyCZ5FSVgy1lKtqpPiExrV/3A5W8T4LeHYQweEnz5/OLAkz
3CBSJW7YeMUxrsLELVLK3Trk6jBwzNK6YrRS5KVZ4rZj8i0vk3NiQbXv4I0zyf+JVdo87bqtxM0A
bzs1AwgOQb8KFnATvfgaSq6vx8TO24OcKFIGz+FpJM+DF3ESd9Tyd57Ep3kQvC+iYSaSmmCIWV7H
WgRH6XClFC5G517k6JIGH2RTz1UybKTcob9meV1IqiwLvA0ENPLg7kFRng1B/TnqaL5KYks4Xpay
GY3aWKZdYxlkz0nU9KOGqWCNL6MQhU6Tariyh+FlLHjoZ24zObViBuVtMcqBVxDy467GA/z2PNS+
OkqQsjrdT/optTI4r9rOKyB8hnkEYljimLLrqiB6McJDBAeibvB7ECGcNHSltfSx3+dnEcLoipCC
z93Y+J6M24WFwW74sW/SC9GAWsEthxTuk5aIw6sk8PYjXFTBvD0O+iKvlnD+jmI30p6Ce1WRCvJP
mMPttyLxi0UqmXUr/V7BUdcAlYH1Sga2lXwucoK7467ognLR8Kj/RlPGztsiqs+GMGjhxl7TOfZo
B2HgoDRk44cAw1Wld9oLxuE6QFAQexUVgTUuaWoF1SXNqbYXlHh5++0gAM1CQD6Kkmyuta98D47R
Wju2L/6bsy9bjpNX270iqhAS0ylTDx5jJ3aSE1WcAQRCCJBAcPX78X+0Vu/VcVXOvvoqbrqF9Ood
nmGN2v64Mr99/bdHXISexmvpsi9LdzBt+DJzv8D++9R5279twUvFPBSzW+9Fa3eg+6wzGbDTuJuv
6fhR8XQlLFwiAiHH09f77Dq0K5QMwB/aJlOmG7AYxd6P3n6OwdlOTnPqtf+GloCnx38HazKmsNxb
wg49aS8qWbfKqh77Cq4SIjOgSH1wJ1wJQvFFEGrQ2iN0ot1h1LWAVqiHABRsZ61UFa3zR0PbKyHi
EihI/FrYbrLdIZJWPAOzzh6SpnY/XEu8D5qw1x5xEYV8nsZ1oMeunB3tomKTziR/ZqZ3cxQriIsf
RKJr63URiYCVqO0SQf2mFpiOVDZ0BCg3EAZEvydBniwfDrCu9Ayguv7fO6Bu0Lfhk+wOfv+HJ18B
ky7NTv/olhZu0qeOJCUwQPdm+qiB9r8HTzDz+e8Hek4TtCRUd9iVd2xIU0CLJ/ONn++jyRzpy0CO
lUv+cVNcogZjyrtkl3FaQBgnNqdUzmE1JCmgCFG9SP+DDX5lX/x/sEF8diSg0lK4wepbNwiWj3ZQ
jxIZdvH34Hblhr3U0oOa2ijEhhFaHIemigSpc+H5HxVO1z79IhAsAg1TaklziDaaVJPYRN7K+s+/
ffWL4+9HmkgZS16QRZx9TjM2RB8s/LXvfZF3vCuWzmDv8GLfGShTyMjJePj7t772Ti/O+gYlQTFD
ZbboRHAzNeaYjo9T+2+3YXRxwoGjhLp4BCVP3a7jGfzEtnLCe6plW/3bt7841zyMoRlLvbRwFmLD
idJzRj0/LKXX/P77E66FjkukIBR4Jx5CBueg1PQ7EONX8BPvIanwaXK04l704JZmycDi+d3rj/bp
lch4KZhXR3HtLYEVB7kFsloG7s5kRHScaU1yDGKSDwL9lSh1CSP0NocRUj8JKH3Sm4myO77w25Wu
JUyVwBbXt9h3e6bsvyll+peYQtf6o53pkBboR3lrpd6ZK9CaTPbi7y/ryjm5VMJrANUdJVMpBuHR
bb2E1RaO3/7toy9O99Y4V/c1EjtpLJj0ViGUy/Dp7x9+7T1cnO8FDIl9qAde9Dp+4Wuce8vXZP7e
o1dBVfC0bDYX/UdgmmuLdHHid6hVzYvRAt3r2i9Ms9k/fFLpR7i7KwElvDjzKeDeLO7CtEjYsAeZ
Ic1YeQP5Yxe+e9nf1+vaT7g49jZSXMUjTcE53zPXfSLDR/POK5hIWLz998XNoh3cQBAtDmTz6HLT
d21Pf8SRA0gE+Inp3GwhUL0epMwh9bs7P/20mmkYyxjEXPOj2deJHQwS9OmfZg3+pf6d80YCdRjz
Xq5Npj51i+pF1cZSe/k/rSV7z9P/ox2nhDDw5mriwqa7F56TTm2ugoo6WOp/f8CVhP8SZTiZzu4L
17a0AwQxO748Ct7fd3z6HfprZcePKJxXguYl0BApY0g17fEc3TbIsfy7rq1VNlvv2LP4A2D6tYdc
hAEdL2zmBg9Z7NplXk/ug12ctp28pmT+4Na89oyLaMAaC3UWCzJAG+yVUvvjXC9f4yj8jWbK29/f
yZUDdAk3HLoEVmyUm3IJmj5LPA+KNo751b99+kUIqJOt85lHIQYDgm42dFN9L2NqXv7+6VcCzKUk
HkOrjZJoNKXxZ5WJiAOTZlKSNwn7iAZ1ZXku8YZiWsmA2bQpOVQPvmgxQdEr8vf4g5zrvVL/Hx2S
S6ThHjbraOwCoeUJG9TOUKf3w7tAJEel2VHVyWsTf0QevPZTLo436N90p0k4lyIlfRX6SuXo736k
T3jlbF/K39E1oLvszFyOQ12GJLxnFFDrdB7/WAK+Wrv9+vs7v/ac973wH0HKriME4+JtLjmRTyKq
H/u4uZF6fGDz9vxOCPrgYrn2nPdV/I/nhJ2NPDrizayEPEwYIWMM9SRXr8tixYtNfAQOuvZWLo64
t+t+5JJCZwpcpiIFny9HkP9Ic+3KCaGXNzyoJ1ws01zGOngTkn2C1MWfQdcfZI3XvvzF8W76ph8G
zWwZpk2ceQEDdn/nQ/n3V30l+l2C8CTpgLkcUJ4N3Nqm3Ca7QYfV9qKvtiiQU8UmHXwkdX/lfV9C
8vhCOSMtfgoMG35Cvf8O/cKvSxDW6D4kJ+0+Yjpc+VGXyDzd8NiYCM/xejTVxnC9d9rZvGuSYwIo
3T+t3KUYXtcisCR7MJWJdlNm2gUX1DQuWWKCx7nnH4ywr2yuS4ReCq0H04fhVC6dXaq+SYJMeLG8
rTey/tspvITpbT2Non1ap5KgF5CBoPBzZ+1tXzcPa7S8kXH4SB3v2uu/OO5707N9QKerTFM5Zp2n
z33nt2AJ1Q+xkX/UuHxQwF97/xfnXcVbbOKE61J0S5NpFtZZu2uVTdEyZZPzPzg7V07mJVqPMyYn
0kZ4jBmbXNYdwRyktfnf9xe59vEXB9+Sbed2qtE5AaY47jDt3GjV1cOaQyD4dl3BGu889xoydwKd
+T4VbKwggDplZAwrEzr/H/fHRfrPKR5lgRovm9H8iWgiIGenn+uR3GlIBEbjv7H64V3737cBRhYY
DGxpWjEvzNLF+zlI9fnva3klBbhE73UkILyjY1yNke1zNq4qS9eQH/nc25tlr+0LEOPBoet5U/39
iVde3iWkj0hgHXeo2FU7dzLMZ0LMcBMRqZIPAsO1B7zv/f+4O/WcWNQqOq2SJimHecyk/48JJXmP
Rf/x0ZCyG80W4KOXIDjswhRpPBf/tizvv+Y/PhrmMII38YhleZf8SmpQk/rRxh/s1CvB8hLPB/kd
kEi2gRUObIFQdbdq0o9+FH9wIq8t+cVF74cAitG+ZwX0OSoXBg9MiU9/X5f/24n/I0n9P1jCfyxM
CNWsZqKKQQg9+R3INfwF7Xp7tpynT8O8fKVr+83q6T6a9u3gmsUeR2W6pw5iSaXtGz9z2zBkRNol
l5R9omkUZG3afaSfeCWiXqIAlSZjK+0QY7Si2q9ylJgL7mQHQpmMZwZBkee/r8OV51xi/YTXaZas
PKp67c1H0Ho39TuwYO4c635fmzuDzOej5kMQ/B+443+s+iXyL94CrpZ2lGUzu1W5nEghA10OIYhV
czbJkGCXNiOoe3kzBWnMMtrtG6oIXzMeAItoRrhqDFJHTV9pUrddn8m9g7FWwzeP/6B0BTQTRX5r
umyb6nVawSkRlNykDfyq7peZryQ6Oeg+jMAFhquWXxjIRcPngajJZUsA9yToFfnQJaVt7486X4gZ
na62XZO4LrZxWWFZx9IBhQYXg5e5OGnPtKMmBx5AfwnhtJdJuU/fpmFnf2BXAIZ3vI9efAOF7p5n
LUrdPUuVI8MZcmTNWa+Rf7ep1ICKugmHoq9Pe28+qJAz8X1NiPbOSrWstlk8TOIMCFZ0WBWTB+s3
00Mwb5gmdgLY+z1pOphW9BSKtUO89RW6u7bOW7fWVejtLBNMnGST7l8bEAFeFZnyxNWVjNRpSKbw
/YilNJdida7gnPZ51PpJllg/lxEraZCKE4SvlkOi5qACLLXodPhLT9ttA4ZQTmJ3R9exCgdQDviy
HrZFHsYgHQt/mUgukjif/RYjyU0+NVGQT+OvYL5ph3XMBjfnDOLJ8IC7gTIsXBGqdGwO8yjPbnuC
sk2uSAs2yU0/4MaFInXTZcJC0HIdcHNZSHd339kuD13gz7mdbTbPbzXunH7CX43mYe7cm/N+zqT9
BTuHN+q9gfR1t4/BvUt0pjuVb6tfGYm1gnCYBSZJf1+WX6goI/e0Bs/TNp2hp5RNkziJACumpyza
vsypLpp9vk2Wl7Vu7rHmdyCNnELXv/npEiI6OGzjTWSh2B/BXhmzd9h8bgDYcHIQT8D5QuGLR8PR
pSAiO2+Z74kxLE8oH+6boOYHALCpzKJOTiemQ7oV2JvgMNctslI0ISezpVj4WRfbPqb3WFo/W3Hr
4TdgPDsM7CfdgtOs3HPb2iib1vDcT/KWbyyPW3q/NLLyt+Qu4Mu3aam/tM3ym0ahhGS2LsAY7MDH
XUHK9ZrXYKs/WzM/hju23DjSLMGQrFSyeRv28AdR3itL2du8p3cyFvmwrTfWd0XjBV9WGkH7ud9y
32/8Mh6brwkEc0CJLrrA3EvRYV/0y09vbecMzmslE2PB7XOf1Mgfq1pD92kJwW3f6NEX80uXkmcq
aMH0FGfboJ/oDiHb1N2FwSuJ4gpeDqVrw1sVxBgksfTLssq71JdPNSxJttbdyjgpQ73AZWMsvL7D
wOFEo7TyCLmXTa+hsD3fz5AfauapqBv/NPjtEYIWpbDJcSXuALWSm7pR2diSm7E2DyAK1cUghtI2
9QlGirnoxDcct2yX/KGut1fuzwV89PKdfOv2+DEGL86L4gx4unzDfY8w2ADypvDfbZreC0jL+cmS
EfXAhuFodtgkdroEjvPRzl5lI31fY0sJrUqY/pQrjCrInLbFZOVDLaajlb/j6GdAuxfQpA5KJCDn
IGvswnPA5zya2GsgGlS0TUb7k07Fc5AEJ1/D7aZGWQVThEPAprYAU/E2oH7VwU8oGwXeaTKt8nZe
wyazQfK2kbZKluGRWjAO9ULfIJWNJlvyFmh9v797abjlXBN1u6WimmBQkPW+Wt8jxmcYcT2qdT/W
PHjuHa7SZgMJEdxUpPNBWpfMjx9xG0ETZg1pNtBQV5H1+TFu4CSaRuBq6LmHGYHcsSlssaB2Lly0
iKw20JezHmPf9o6rZ1jGpTpTxu28tDZQn22LeVMGKE38aIKEPbfOpUkWr8o+KyK2YmwGvP5ukrkR
IIlv/Fe4TVOuIDcS5fi3dnhe+s17ZMRCN1mMcFs9tB7Bue79Gez4Junig2C0eWU97ETyIEwHmBY0
Mh6zKMTivKQrvE4zkBKgIy5aFvdg1GtusoQa+5kti3rp0xoat4QhpBY75NSGbGl0X0azL2SeMOrM
zSq27ZFDGpeWGwee6BwOkfyRYCj+NYnRZRumid4zZry7wA0s56tECrWMrlbV7OzklT1Jkc6EO+kO
vReaH9QDGjzemPgGGd+gzgHYHr4OqrHvrH+WN8uubvkqknzre3VqAnxiETjpqxOVow2LnkPh9BS1
25Le6p6T7nfkhbN9Im3Pnl2dAocSSE/SzGhP/5hd435wHqiXpDM+woRmJ4e56R0E/TZXatz6vzep
F1KMs07vwGn72vWpd2NimACWZh5DHLHFS20h5wT8UWCx6JmRIay4sWqqWmlSxHIbvIggab/tvBlw
bCQuzGczz8PJxEQ8T3vo/6xrCFDA8alx9Hbp0/FP3c/UL2EJZb+BCeZ+i76dCr7WXbFLRU+TF7H7
TrjgFw0WpvEe6XCsib/dC7zF7x1gS5CNM9P9Ah/Rn9xfDXvclUwPMy6mx55F4xM0O9Tz1o/jkdl0
whlkUaJyM0To8XE3+Uc+uOS0NzXJFtYnrwIfhVMaT8gb2Lx/mYG7aM9JEMWnsR1FAV+c7xNhsyo7
R0X0NKST+PZusRZkPvqiP40X2Gq26RyczAw/hwcLpWFXyAUX8bixAeeLpQoX08bkQ+SGufTgYvap
WcP1a58Q94XNfvx5MKQ/YwIQVkKp9aBNIyoocAfHNIy3ewTM5Ue0eNMMK4q1LTpjkiOr8Z22Dfi1
d0PkPE0T71O4gVSyRS0AvTFWEfHD87Yc19zyZXJEtcXQbuGCUVCc0tu9WfowF2aQf9w+9o9hO2/Q
Rl+aG7Wu8deY1n3uNQ3JAbOk+RoShaeMuMFQATYJ3EI7CrWs31GD2QziXaLgjHNYx3Ga7kXCiMt3
NSH0bk5S/QSVEOflYM+Nb9YtiU8z5I7J1ylN2asU3G/uRpgV16AXw9vtTUGXWhQwQSRxnvg1WU6d
E0FYOoUEh2duh7HI0YGZvZU7WFpeti9OP4bA/84ZcbGbtzwKoRRWQSYd09am8+s6i3Wz8j8SG3X1
Ml/ucqyhOxnbxZZbr9GSPEm2GjuVOoAaSy9XgLDSBgHiUUByrM+7qMMlliZ9roSa+ymH0Z03L/mo
vcZmjIVBgIRX0SfRtsF3SevnECpBualHj6PgHPkzfK2WJQspjxD71rj/7FxQKySASV2Pp5oDobtH
TYgEhnuClHG4GS/3kWLLG6ropAuLKPikppqL27Xtwjx1u5uqfnN6y2Ex7Hs/kPDY7c7v6zQ4pEkY
B20OjpFit0m8pva3tXBNfF47DwSMlcwmPatgJRMDtAgSynu+BH0qboS0XfxpYDDtHTI9GDvfrkuw
3SHGJFsViJbIchW9l55Hu4ZeAXdJ6j+tY7NCyQyL/U2jlZggRwwWH1Zrhn6BcUC75HVHV3T3Zd/+
qN17KbfGQZIeWD+qIRPQzNozXwXq1e+QWhSu4fCW7qXbw2JmSBh7H4k84JlKpPcpNOu2QnEd7nft
BL+tx6VlzpZsgyl2mcAs0GHNXe3Krk+2uGhWOnVHxaHxW2yDEr9BQ7HtUfekHV/xbjZox8BP0uZU
NL7NOQ78kvvjCiG12p+RYBEgJIGjhfFkhxnnEvEKdN94zkFdHugNC0wijwrEE1vAnm1n9/B2jN/k
rBB89NY2Q6l05PXZokGir9Z1WcKzN69ofYX+YFgB9cqkPc7TYMciHBsXZSIgWMOANft3DwpoMmvd
3vAy3APzp14pSeGsE0by5z404hUHKxyKEcraD8lM2x3t53VWOSRl+iBbQAJTJ2ts7OfJmkqdw+Mv
bipwvYftDoycOcnxpx77aTqmdA7SBipvzablC3wwEbo5ZIreds3cH5PQ/XUSRJrcpi2E+PBiEnWE
ydMW5/HWelBg6IL9HpSPujKgzM6FXpI4qdpGy6bY3+UNMuwNYg9p7dmoGPqO+zcUHOEwA2MN/6aG
qYQ4eVBfmkqX6m0srEtgMoNPXLuKwo4EUMgZB4+c63Fq6a8wNChsQoxWv/NerKgKOur9aqORbgcd
9Yt3ZAJujUfYJbhPXESdLqQMRPcuqR/4WdwHCG911PK+CCIxsgeydvyeDIt3BtZr/5lKAsmHFRTp
BcIPaQ6YIfI7COIn67lOVhZUoyE8zKCjSr8iXtR9xYNIQr9YJsv9MJr4x4a0SGUNXmZTOMLZbxU7
ud/XQo/2GLMo+DzBKCIpBWGw6VqdNMs9rqCdZyodIldsxA5R7iHN4Mdm7muA2oiNg3yrl/htn7ok
BFO/GWMQ69O5yxK8xeDYUA+JVg1q9HLbBm1MbhbaYcc6yTpd7RPB4RxkwocHG6bYDmqpR1fU3AuG
klDANCtPb36CggifjQpiAHS63RHSoaXGR0gzL13AM4xA0u2+cf405yCMsb3c5sjsuE17OT9B9X3Z
8273lxrQTD/oK1pTTooYgK44iz1vfxXdnPICd6kBop8l5OV9Vz6CmASt9dbrNTmjnxb9eE81gwwJ
OTPZLHxujwhxAC83TdrqPE06DUg3C0iQgXkUddnOQ8IP3Tbp+BDPKVAC64qFy8J2s2+z7GdTmBXS
n4WZFXQxZtoDih9JJF3nrm1mv2C4fmwRR81kbnF0qTnXFiREACJ9mOOFuJW+xolrVM5QUKJyDVL+
OJjGb87qXWw1izmQk/ms2PxnnyyP0MeI9V0ycYLs083YsjJqHERqYwyscj9mGxTfa5W+WWo2lTHU
cP2p47WKyx3nXeasFfEjXEHNy+beyeGetOp19XT4qduAg2o8rzXZSNYwRvuk9tH7gVB6dFICWRJK
X3g1IdYkpP6Mjp8UALp1O6AHtI52cRd7ypuzDYb0E0d7yMROZWTX73FgjbjYu6zl8j1Kr3ah4Qus
Mye0UeAZ3nVPrW9nAgNp/X53Wm80vq1CvBvzw/dM0LrMrGzsblY3143MHPyn0yNUQ9DcdVDjqO9D
XMzyKa3tGt2tyL/nT7NE8DwtZl/Tg+2hZ12Ma8C3Wwr/2kdI2dbz50FrjknLhsk9hawMsryfjWB9
dLMvQ+Lfo+808UoxLxjPY22ZTFCrS7O22epown7OohbygVAIBZwcUKnT3bBGRoBmD2NVlEvplo3r
lJIToelsHsJ59NSPQLhE3kaSzmhtqaaXzS+9TtNwawEbkaAHbPX+wj3Smk+y68PmHtzVlp6gPhTJ
OzsFMNouO+vLCGQWj/LfO4yCHIraabFvCxzABXLQhLD23LRm00cN5FBQZ2AsLH45ayjFZAt2RvCs
kIScadDT8YQp+RLc+VrAvzufiNchxQNfYi3GPoYSGixW1t/oS/S4duFEanTWgyhPcXmLQP7sgn5Y
PzGdwPq1ToQkzyHmM/4fHwSI4BR6DE0AM+E4vtUJIN1tFndDJ94W4NQ9ZFB07Nyaz2PMphPxFn9/
g/h1Y05cNyZ4sJMPw15kCuldPBh1mjFmWW5RI0TNd7oMEX/1p5CaV99tgHAj/noWi77SekdDTe8a
erVZE5F98rNRKa9/SGKzu18eLDApQDlEgTVa8FSJUObxWtvoRnAVbG/dFOv6bGgChgo6vKtKoQnU
9F2lpKiT36GxnHxGCc1dtSDXXh594iXeZ38OEn4ee9lOd6kIu72AhqfTT9Jz4SDxvVaYx2RzBM5J
ctfuuErXbJ3iBO3ttLUrOkpzissOwd3zT4bPfi8xnfWTaMgSpHEL2ilwEUTRQdEXZcc6XCN1dEBY
syJqGq8rlJ9o/iYjvaLRQZ3fj/e6GZsgzeAl4jTQopFBWAOsSpObkAi2PBDlQ1x+102SfnY6gOJa
QrrGfPbokGDbxb4HQKaImhbqxiHd0TVF+N9vtBwGz6G1F04Ss8S6a/EPQjZPd0ZM+C7vCNiuvhth
6aw/IzMNap2xFjH0DLG91gCiod4jQT2hGRrlcNuMaDn5PNA5DE9s99p2AIj0t8ryaUvRacHGe9E4
aPRlaqeNoqPn4/ameSzp4L9CRmyTtKhNHCIkxtEiQcHxfY2uprdM/XLoHE7Dt9Cf1qUK4k6SHKnc
7M7eUJsW6VBtb1Pky6vJKFH9ck7kmogh76MeQ+UVUDxT0IQQe/TmbQ9vMH+Owy8+TbX1Mys5WZ6g
jdyaPl9nyNPcMm98N1/EmD3aXrsVqfaa91y2GFPTrUNPGOkhAzTFYAr2MAYRp3cNrdP1kQTt1gKt
FM6NBNqHQu9tzhalu7pKkf3EB5DMaoMURc6mrcJeiVbhriICnY5k6FU4oKvdTevtol1aZ0ipqSj9
low+fpgxaQm6m+2z9b2JAVuEaNZl6FKjj5JJD/1VOpoaSZKGmEfz3hddZtR3WVAPIvgk1l3PN4uJ
fHaG+ITd0ShQI7II1aV9YXgo6BmARDqVaCtMv/je0+SMFLX372H+NJuq2wfX4h6HZvGZ670ZizoA
pvGZzEFN37Y+9JIcaZgXHLXQgt1qTzgP7iJbsJ2CNOzQJBGkTR9GailabcazYUkprQsyEnqEqpnp
qh3HAAL3mG1j9NwT3RxrES5jHgZ+E4GKN3fibvBD8wLABepK3qLjUfTNPEbVhnk1L/t6HXDae4u6
EpArtmZeG/X7Jw57cFLCzTvByAIdjLG0G6fpZ1BTrTzFu9+IX2Zn6Dd0DJzcjOOImm8+qCVBNbQh
N09djCLgS0xItD83ZA9JVS8onE+wQgMcA3QMDb8TxWiPzJ4ZwOx9F6GZCh0LD7f8lPo5nZfNvKDp
tNt78NooKRrlC15FTC63feLcfKJQvpqPAlzK/gGNrulhEFvdldKFJK3mGtpvFS44by7YAqUWGJPv
iZ/PM1LhJlsHma5FPCX+8ktZHXUlJsLvsBTMUQxKuCSc/qAR1bUVkhjjMhDdqLrhBsHv2Kh4JXdD
6yX+ixu8NH7pwi49scGiT4qmWl3GcQ00i9tozW5rXCM87yYl4qJ1QwiKnJv2Fv0BuJwdMRzyVAbZ
ol7dTyLCZGYZvAjxerIOfUTEjNdohej4S7IiOH6FACaK12yIkwY6G6ieukJvFJzLJpXsqxS440sO
PbAnC5UR5BupXNZPwJh3w4sfi/AFRQtqENcY9DJTTmVwv459zf/AC8jxL0laLz8mAWGN0rp67Q8W
c6Z3/DumKzfGxRH60kuU1LfcIs2+6cIkmZEm8EF9cVGPPgcL+jr4Eq31plmWdhtnYSYF9eyPrtmS
4SiI7jho6H6zHhm6+n8s3ShiHtm7mWeg7rsJIxQgVKcMyBr5YNNmurP4W9wdkm7AcMCW/HFVEXr3
EppyT/XUY9SycHtSm4nvoQ5gPwXErvRTsAYYCQThkqAXGk1hdwY3dh/Rdonp7zlt9kOy2fS295Pw
e4RiuQoXt1WsQdMOup9oCwcNWrUmnTE6IFAmG0Mg9Vm6zreYHEBrZZu6uwQMrSrC/ytMtCeFnjfQ
k1cJx8qdAsGm2oke1p6m6FIS92kAvuCbZTQG8sBT+EPgh+4bmUo0jm3/WfENrApwW3+z2jXnQGPk
pPn+jbttKWFlpdYs0in/TW0ivgsXdZUXjyZHV2ivvEYEt1GDNku24+a965KUGsyG+pBWkEdabjzm
05NSAUS4tpHB/g5E17xOU/4Dr9P73vK05+jSwIN4VVCXdsEOwEyjyfQnbBQclsPdqi++Nf3DICd3
8OMIJVUzsN5VXjAtLS6GWgd5nQyYuLEaFq2AObOtTOPQPwOjHZ78YBHHQFB9aKJRguIY9l/1uK+V
WNOxbAU+JmvB7hXoDjPaYpjl9pO39UmXo4XsQ/mz7u77WZrbNBjaY6ssWi1Q7hvLdaBjwZC51Bmx
O2y4dY9ywE6z9xDqzr/zwR+4RfuTlFvw3iQzO3lmphclrpXkpg8IQcOrpemvto9QuIbj5leE9LyC
l0v0HO9CPHQ6goxkEMRFT10XZ8ys+3mKiSuFlGkJ6zwF/c06pLlRKmozf6TQ7R0MtDBgSrV1/4+z
82qOG9ny/FeZ6OfBXfgEJqbnASjvWLQi9YIgJSrhvUt8+v1V793d29o2GxNtIiSSVUUgkXnO3x1y
EHzLZtpGl25VVeBIG1k7H53sMRQmwHE+bVrgE5K4rqQJKBjN3gNNsvMapzLxV2wJeR76rm1cHS32
vMAYa/Et0QiHg3oe6epUnudBm81eQD9RMu3JH+NVhnjosfdbfcQ/YVbvmqWpM/xB9NVPZ2efLl59
LQjJG9YNoYmrrOmp4lKG18+upp8Z0lb+MOWNy6q4z3M9cWp6FM60nY417sH4TRRVE1AErK1FxH1Q
D3IBkqpJbyeNKB8uHN4MdTQ8U+5SoxdPdq6bR6tIOvzWuVShMEbPuA3IBIcsMwc5a44xEeejM61G
ZjSd2liIr8pT9TlKodHirBAHU1NGFUQU6acIkd9aEVh3kAspySSWwsHmZM6FWZXI82gK4w1Inqaz
rYT87uUyDX1LV6ueruOoeUZ39ehYXmO7It5eI+PBwoSTWLlaualxMzeB9tlBQVT/KWMQ4hiosqN0
sS0i8DVdxM+pVlmXOvGyJmhjdzxFQkD9N+UIt8CRfx9ZhvaoW5PoNiAHMKfE9DfQOfnU78DebmCr
WVHKdFV77qjDdn2RTZfRtar7KXUS0GBYUsMkvGaqk7PdI64fOAu2jjE7SA6T5agtC9olUF7TYRWm
eUIFXFkpEH5ubFLPScegZVZKWKi6OHZeO2zGbn6VHbphHTCGbqH29i727OuyyHepxhmJWUx+d9o4
W23CG59N3hgiRujXA3zeVvftIaw5X0/pmEP7LtpLz9usMzoVnYlRHwtF95cK6VCYYATGTxgVG8NZ
mLiKUyVovc7dkVoJta3lDBHWY1Vtm1y0mxwT7GUYpwJQpYsOhjNbP+ao1C5YY2+1butOH2rq9cNQ
pjr0vaev/WyJt+0wmrdUluGqvHS8uMI3wXQK28sDvUrLlevoRkDnaa06UVSnWVTuS5PAb+PMaXfA
3/6OENH26pbLvPc1P6FXWwqKIb9/rGKGw7ZyhDFaklh9CssfNj769FB55RSWdKehGJh84Vg+rvNW
ajttbOpAF77BEavHgGCq+mFUw6PHnHpc9Ea1iUHrn2SuvKCRILoBG2EEaQ6aarbyweSg3egmbHqw
iNhILgB4DVNW9LSKzyVhWM6Vo7utN2SYvnb0xFKtiMOL+63dFgm/9LikGHyDbIhtaa2ppBxzPwPd
ua+OnqplK11dDRc9s2ftdc41VW361B0bA641muVDJfo5OltMT6K/x1Qrx/3Ift/nKzhBpTMJtgKC
Wi0lAkuAU2mLqQjwe5eEPwtHZt+9mvLyKwGwo1q3jtex88Wm4hZ5CcqFBGxi24oBAIOinQmgJxqZ
OTlzDQpzvXSMZ7WRZETswUHbid44ejM5f8+2BZJ0ULM2U+E3Y+kkO9WUcXrvarZMfzA9HR+i7pYt
07Z6mKn8G11T3lmBodpqZIUn5JeOfdMYQxBLgl6ekVrk7jZCTrLsTWz44hiTNZFy+HedlZ0jEXnp
06Iru/4U8SCLT9sfqzwJDJ+n7Edpj1ZBFT8xwWXjj61rruZ+0S0mWJhMKpkaVVcp+oExy3eu5zvt
rkzTOiOqECgyDauETb0KmQ3dLbuRTqa4j5domreVr08lugAzjo6tjOv4jUzd1v42IWetNcDpvIoe
yi5BBxaUZe7ZtGDxJLRbs52JbwUswDzsKKVUj9RIJ6n7TrdnODSQZn2udh0jAGpQvDwavmrm3Gdn
1mrW7BaGAyiU6zVkpAO66n/3a4sc3KI0Wc8FcxtkaDlOqb80WlfA/ylDDRqhCNWcvYNhNRwGTDYi
zb4RJLPvTLtp+r3BQV4/+3PLdNxDrts0nF0+1OWeO8Awl5WRarNV4UqqquY7AXZdcZgjiswk0OiV
mi9WXhbi5FSGtryQHGq0Z7Oa+3zNwuC2hqhFWf2ezx/KVWXTeq1SEgamg6vPqf1ctQY7U5BJJzc+
dX9pk2eexGp8xDx2myouI9dpDyaRHKgPXMZ4gUp7yhdv2sjR9ZXgYLt4IldFGRysbdUNL54ONI1+
BcxzrQlW9dWoSBq+d6ykq4uAAj9SgAR62ednWtpGO1bkU6nLIv1cncRc5w3ZeN5Q992tZWXqj5Xr
g3wxl6js1mWkZyUb/KiZVxuCphIBnKcljkTrqHozWWTRb+KKUbPsz3XmDufGdSonD6hzF43CJI+y
ZJ92vau+jSO4LvW56GbjSetkNexiexJIlOHb3GXD/HkZ7ZRdCmBQCPfFeCZq0S/RnTh2dqhiax7h
hId+evY9PS/qUPNdXZb7opuoFpNM+f0hSixhBdbiEBkS03nU99AzNWBo4xWRBcvnQE40AItZWprr
Dm9Y51zyQZ/86cytQ3S36WLSxu2NI5J8/qIViuCRIDZ6qxo2gFEj+EW1uEb2NY67PEVHO0qezVRF
Ut5RV3eTQmhiudQ4dgb+J5CIVb5y1367SJ5VB4SFlhMxRVUjeonrlGwqoKfBu8t9H1B9j4yuhixY
rFS03UqO/qCrALLdG9L1JOzBeyLNpChAJVp7yF5qDSXTFSylbe7TNo28T0Bjf3x0ssRynmODB+Sp
VkNmPHg6DT7Pc0wo2QcJ7dE8o9EsOiAuAjJmz1ph2O2941SPszxlcea5J8NekuZerwfyM/Nqjqd1
nnd5Ay2v65EeZmU9dEeVeCo9CxP5yX3k1NP8RQ11nML/djYU91B4MMpdTzpB4ehifFpyzGHhTcDt
nOLYXvTvnnHzq+yA6jMBwR+pFlFHroHKeeZQ7xorceyNyWDe6cPvJjuFmvIj+9hE2Yjoo7Y6Zxr3
SFWkzybs6k4U9Ex+MoBOIaXbsK07OYdtTgMMgLegJzsgvLCHs2LoVinvSqwm2alz2sF7aVrAl8Ce
C1Wtm6HvpzUZpWW5LjOln9BD6A9pHiOS8VuEX6vE0OavhdajN5on0Pd1OdExRdoiHy0YdwaEqQKu
2E8eNMleAwJrmhMMTmnQDKIdLI83jGRvA5cpMmMHO9tOrPMmGHoMjAeQMCs/KtMDtunHxqqAVCOz
X7lqQlw4m7UGIJ5Lx+GIABy7tiaY58UH9vevdQE+MYZ2x8AIeUcDJdriRLKkqxgdVutq0UMGjLna
sznJ+aPOWWduGPfo7C4aPANammXMqxX6qCkKNJHQT5m3dZqHI2O2Tl4VL/QXOY09g4ZTHQmKy+iF
kLS6zKS1KN3vY+5L/R6o0443OYKuL35OEMedBFSu6G/9elqh3ijR+rWKUpFZUabZM14EfU8WFIss
jGskbXc+l2XZ2/syXhKaVWg7sN9OYQKzlT+NT9Kw6q9MzqyuvvT5THQ1Yrqkiyi9nYWPL7mgKhVZ
OJZ8nO1icaJvs1Q0zilz+X0CWuTOfYhLQ1NBVCydvrM5YeDHko5+RubT9FprdpSfsyYyvrQ5zWYo
005rgtSMBvPOoLHKT00b2+W10i2RbkmtaJFiFGgVLpEfW1HYdklVf8+YSAKQPBPstauaJMN93TT0
QHDNdb4VvXTcqzYjLg2dRkwom+CWqnpVOUxqCfvCKYiWoYBnE84c99Guhf4GxV+kwDO1GwX5lA2k
0GnYgIKhlEayap0mosNwF/Voe1VThYuwliyMQP3cQLFK9b3yI+dLKmwC32JbA/LUcAZoG4fNnNzW
xhhfS9GBOMU1YiMRuJ2KsyzoitQxt0M1V9NjRs6nDOg8Cbu3OTe1TYxRXtw7pRdrWwpUntdkTqNx
vSRW8rEs81yvQbUjPXAIV9B3Zd7Xyze2rTQKXZvfeN32MSgBob2GuZYZQ7nPUdXx95pqijdX9V22
jhyem1wvkEYgO9aRQsJGolWMu2EJdbgYf82xMYsVAzWGH27U9PaZu5bReKRp/N3ODWZ4oB2UTZi6
TmaGUzuqMmR7iwBEClC/kAa7TQ/KdwbxY54a8zi4seBcKRMYE6TYyr33RnbDVWNPZrzyoGPGozO7
s1x1FXDTulKJfbSZAAW1mlULp2PT3WpuS3crdDFm1nhhXi7FxAcGwd8LI3fnQNBPdU8cPGa6ils3
t+/qFh1SmFMVwXcX/ICOYKaznpaOTioszGKSO6fS9A8vr7o3zgLL2Ng5Ws2QkPAhW1u9rI/DjO53
VfXanIdQN/4dArpCCyZjST+HWlRFkMW18q88ZMl3xv/R9gi3I7437GFQ6IsKj0lEsS+YNlCNnY6M
DsRHf7AKIgoAZp0Gza3R6gznzScS306D6SodZwLb39peovFWr/eGvUoSv/vKiZOmGxBkG2Gdq5nf
45mBjUhCp85Nt0MPFB8S8OXnx5bpLoQdTVgbVlIOmrkupmlpmZ6h2iPpOmO1N6SmPtrSpgxQqqEX
owVf4jv2+FweKiPmaJsMsxArVArpQGEFQc96EeV8p6EV9MJCy9DJMV94PPu0TG6xauO0Xb7GIrPv
ST+PP105A7QFDUa+IjQwcPXvA1ypd8uVZEzfzMQ1/KHDiGKNEUCyfRozX3cPEcA7dNlSaGGbdmJE
CeNZ7iPeTyjIylJxyTDHxlvq+U2bOZcCza+iTgXSTbroNNddU7/MDf5Qj2rZ8qe1UYAmzzStsL7w
3T1Qdxo4HMZQ9nZEIVwGaMkHfJmTPlSNvy5n243fOmdQ+LCGiXHADCzKxj4HW5EI3iJGPYpRM1at
FWejWv07ofg+1LXwtijk85AjYkEMawr0K5LZ3U3fPJUWY4IcNQz3vdL0dREnUNad5qyZkoO+nlIH
PZJWXydVf9Vnr99AzAwPeub6R3Dd8W2KTP+aT7qRBfoyguJkeraWtWtsmsZUO4RA5f2Sk5I7dmjf
dWHoQar5Tph6ClC3h+ZAq6adBgQq927bO6HWIZZJ0gLavqoHiykc9Q2/rewdYFT9ggu9fhzHYlzF
chDHhsrGCnKrj0B6AT/yaZ7AwpP2BXnVwBShqWOeoFvsrLGOnu1Fyo2nGyVyYFsFI11L0LcOaEdl
x4dFUGwYsq5ect1vvkgtm4PGlkYNv1Yp5LoWOGllZWE+Glo4e+BqwondsIuyFk30fF4w1QS0xMsq
AvC72gzmeGpQc5L5mES7f28XL6+j0sp3SNhsJiHLSFpB0zYO6k4/ZWf5a5vLb07UPzKe3CyS/2L3
cSm8i6rs8nW/kTtcfTt/Y77oa9MN7bW5pUgP7ABD5jZbjWF0NI/eDlvf2v5Wh2xJBG//zef4E8PU
z7nRTm6NM5xIvo7kq+61QRUfR3R8f/1L/pmBUf/JR1Yx3cOPEiE2Bhvj2kVwyojQKkHjyXDjIIaU
+4LW1dh7RjOsKfOyoC7xGk9EVlaBQI686zMkX3RQf/+ZbqbFP7rwPxnQmBPBBHWFE9CfWrPb5L1n
x9eKEx3c1aTnCgCkF2dHNDx5wmMvxRAiaYj9EBK4Gv7myvyZy8n6/d2X89LPidaKDT0ls6OTmKpL
RIi9KaDsHcpS19v/9T34sxv8k2WtbTrV2ZblbhZAPfFIjGZarIwCmcIuSyro079+mz9xxuk/WVUh
2Ru/mExnA6FgohQyynUDs/nf/CV+MqDWrTN2JFI6m1EUKBYMoABZBKL+uyEDf3iRHP/niOq+kU1R
y4j8IjCJAIfMPvLTC4Gzf5cX94eXhze42VL/5WnvMX8idXSdjWc3azygaKuxVf/NYvqzF/9pK4lm
uFWHZn8jEQoEXjuyQ8ZAtv+NO8tH/8lmama1hW6Xa2MuhRuIHni0W6rHv37xPzSE8+I/bRBuaxQT
rn+WTQxq+70rk1tx5ioiWGEN8L7UA6ZxMKveqS9//ZZ/drVuf/8vtyL2JGAZc6E2AMbOF7tpu0tq
QLn+9av/ZpH9f7YXfqOfnmyRKssdlbQ3hedTFXR+eWMvDf75VJTcL3ZV+vxNaRulu03q9CldwIL1
LpLPbZVEzSMFUbxuVf59Hq0YCV8vFrCi3z7d//g2/4f8rK7/63N0//Wf/PlbVas2kVC6v//jfz1V
Bf/+5+1n/s/3/PQt28/q8l58dj9/0+9+htf95/uu3vv33/1hXfZJr+6Hz1Y9fHZD3v/2+nzC23f+
/37x3z5/e5UnVX/++sv79yIpV4AXbfKt/+WfX9p///UXwzVsz8SI8y+36fYu//yW26/x6y/Ylt77
Punkexv/yQ9/vnf9r7949j9sXbd1GGxLeBSO7JrT529f0f9hOrengAHzhm44t6+UFf3Rr7+Y9j8M
3TQg9UjYdoR7c3x31XD7kiH+gaeAxx6Kjh8VhIj+70vxu5v1f2/ev5VDccWu03e8MJD+7w4vFK5I
0RFn+lihfIs3/Gk/0SPCJvgPWm5Az7UAb4YSq8k6idsgGYfqtVHQHQqyYR9fjVY5dygvhw2VpzxC
tWKEGdMwZ1j8s+MP9y1qb7CZ2LraGjYEzsLLME2Hsuu9uwk922meq01tGtYhhSLYZNMPHyEHNOBi
8JKxtTPq8iPXF++Y2F6guty8zi4JnwDFpwx8JZjteYM/6CV2qp3mvkfL6K3kgPK2vRKve2mSIacC
1MOodHj8fyiHQClHeM+EFbtrq0bALBzG1ia0moCMaEUXbnSh5IbKTlbuvYCdDxpsnjQD1huO3SqJ
vw5zdCKd7gtNCfnOaRevyvLszsgCMmVQRpk1xl3Kx9KaV5NJLEzcjSeEzy+xh28kWWacV3tTxUvg
oHs7Tr65Nql9KTuToK7pOHL1OaeAV75fhWbcPwNG5rsu36IUirbJVD8LDsC6y62tSCJI9XFGq9Ch
3E97JK2dhdhLZO952iDxmiEUzcI8Oqc2csewcxUWEau/oAWI12lZ/UgtA9qkXeVl/GmKwVyP1tKG
juRkn0aupDNoj17XPEUEDByzCPuFUtVJj1xovjUSo7uKzNKgchVinmRlLjQ9IPBbFBeE81pYMYq6
3oC6iq0EUgkdH/S8x8yMFlTchnKn8KxENzsstBklhmCIAEJB2pTMtTYITbbI0+Ig6xo6xUjqmMz8
r21bB0mWvUP+L8HY3aT9+rAlqHdlsIRS82p1bkDTiFaiX2Ddhnmf0vzSeiWvg51S+la5E4gY9Rxn
NgjsaOLJ1sd0PTelvx8K9zVOsKHEvn6YQQSQledn4J6QuzxfSauCExgJ1Tf0ul+bsTiN5Et88Hw8
WX62dyy9fW6yOl45mOMehBTXzPCtQ6vhby3WqdXUXzuueHzzdwnbiN47ed8kzdOcD3KfDk+ubqYf
ZoUdFIcxs/3eRxnZDy2wc2illrntrYFBS13xwdQ/5MexRVkRAdnlOOEg6fqCuk9Gm4Zhw4GwmACM
eHA65iq57+yFRS5FfN8tOGbwQERIkOSyK5asPmjk4Ae5mGl9y3TadoxCiH0uNfNlXpBvZiJi1qWf
rqVOZAeWSHLZdnmZf0us1qQSRz3q3hhd8pCCSbY/hna6QFAhrOC8arFFiAhxbOKZ4M36tC7dgV4o
wZAVIXQBGAxrE+n42O9c4w6B724w5JalH5Rt35LQ1j01SCyD2p12okoOEGbT0WaB9l6S8R7uG6I9
nMYgi23sW+u4z4ndbGxUe1FRBcMg/IMCW4RnwQsjFuxwSf06xgORjP7wCqLHaOF+yb86JkbgyNa3
mRaVvIM+36FjefTL18JlAosVp09W2tH+uUu606Hdj6Y5a1gyTx0bg6hohrOm3Xqt9l5Z2hEYaTOp
CYK+AFcZ/OJUDOZhyay7NJlwJS1+H/Sa2NZ+2QfarcEkqwxDgWLIWNW+LGl6Lt19IqrzbKKeRo4U
bzVJUOk4vZA50u6MpBMHVzR3iHHkKc5J2kmYOLWroy0YmHOGEnkoGPS+6bhzvhjuoulg8em2s+98
8xGC3A1afkQ4YnyItnFxWOjH2J6XneXGodV0yyr2ULlLKqp9lUPjdg5d4zw8pvqqFEZ7qUVzyIQo
LjX2PRDVkihHnA2BtkT9PqcTsHIb03OHZdh5Tnv/TdVQ+Ix0OooYHVfe5gGZmSTAxd+tIcZcKkqi
7LDLh5KhnFVkntKhG2mfcrGClc+dvtmkE6FIs8+0g6S9pojFVwyp9TZRuRxqP//mDeZDWdZfW7zt
5pydm3PtZN8G2esB4yqiEGu2bh0qpJ0X/HLMm/JbLzTT3l5PuQevx5519OrpXFoyP/ajwW+eYmLG
hdKt0oHbYNlY/YjDCEq1mPtIRi/dSLDnYEDS4TcoNj4Zj7ZMDoNLm9930ffRXT7BJwDYaAWlTkwR
qKuHJa4pbur5/aiIDRhdo10RChD0zvfFcXH8xyrwlulHH0/72cjxZJgPFhd/i2UJoYOobuPcPuy8
qdaiZEwv6BA6dyuMMlwUDtMgQqkrDgXXe0ZCY9EqLxwEw4PVQfkixn3R/H5nZsMcSJPUlN6fAtTN
6Yb8tKfipn+JvPkotMZficZPVlUj72Uy6hdVZn1o2gnGeOT+5yV1zrqXtrtodJx93WbH3GhCyOn5
e2YxwtL2arzMlf1ixGVLzsIs32y8YOmlL8dLb1f5QzsBmqFkno9VvjyQ2Sk/nQKKXpHsbUZWv8HD
cGixHB8GGBaS3KZr3Sdqh5dbbCHcun1uIYZ3ZDpuF7FAJvkONqIK6c/tf0YT2ReL26/K1wjlzlMP
xzNST2+0jLNCmE20Gw336jVlfkR5CGQ/muOeyHdvDfWW7+y0XE8QIacavD9sRsdlVs/UrAyGurx0
boEkpuniTVW59g56lkA4S//A7l0+zfFn7WtW4LSVeyE7aQniPLa3hteojazoqxC8w4ll2VHLS/1U
omgnpGEadmxU1pE5FYQBLP2GrIX2iDfsmkW+f1ykxYBsezMgCQrTAW+Vji2I26/Ms2v7aCGrByTN
y0W0d43RD8epq78PzIk/cMyhAW6uDDcwN1iwP4r2TelL8VjhC7TM7Oy28q4bGmdXjoy10gsXfcXN
x5OXZw4N+aBLh7ASTdskfeGeo9bRr46Tv1lx+Z41qHr0tEHGM0zexoLJu8H+j6bra3d5pxQTCJeV
wboKNb0dDpAe3x1Eccu8A9JBuYNhLEAj3r7mYLFSG7kmlYN+JJWviVm3K0W+ZTRI8jgEAUhNbJnr
yRbLqhpUs0XmJJAumV3I3dGOneqz7RBVBoKq5iTI2l+ZbQ195KuFkBT9oyuXYWt7Q3XsfclWlnZh
qrfYFU2hXTLLuk6aVx5QN8k72z21nVmuE3fcopMUJw4weUC8sklYJ6i905mZNG7IhQwEVrBU104Y
s+8rVT2UxYICKT0XnnhxzDKU7UcGs4CMcde7w1uRuq+USRnbBnaRnmSBkSkZ9meSGbhNmuYJNT2u
X4+soWSwZbBY5Nx3ce9dTYSQNih7UE7kYKQuySS+DdfmaybF3yhPRdVYYVrMj81CscdszugCzfeA
rrJ6qAezO5Q2oaF6PsMyQKOuMi3DlMRfOcn07JjdV8a2TofIjuKrb/pvcI47kRrFPdl0OZKCDm98
X0Rr/Gc8upOG3R6H2M7XEj+Es0NVN0aPo5O4Vw7wg+Ubl2rSx6dRystEnXhqW324S/Fo4VRTCyWs
zRnQMKfbK4b6QlBIudZGG3szGdNXVGcfEgnlq1+S6hGP3XmWTndutKQ/V9ry3crAyOdBW8FbNveF
JVwE20g3qTCbsGFrfJCITEI8EfNLxBMRlMVsHAwtf26m4QkT/rAaGqiiSj2YLnkhvsH+qOXI3cbu
0+N6r0xHqVWn0MIiSR2CJW2p20nb1ZywHl+LGaYRrcVR06gl4RlPyZjMYWn4z37p2RR+8VcMHMg5
0av1Sn9DBj+tVIwy20ntmOoTFbU3Pi7KpiwHpsDwDRetR1c90S9TXz9HvtoKxz4b85K9ZDjb9XxY
FbLsj+RVmAxOnCnbc86VkjJ6hPm6SFG9+8JYcSh9IsbAFDYid7tBgiXSonop5ErZdrC0kszS6QcC
VyhcMbzkxXzyPPx9LQ0SfJZ5SErrWxcLMoJMe5s0tR/YEvHOuIA1eUiAQtfwyLyeRWip9FXTuuT6
4juJPKF7irdwRND12B1CczZgD+saG0HXuqs40QEyPLUf8GNGkGABfcVqMBfvok1oKxDPlLHxjESl
3DB8+0wqyrm7HZiRyTxu7Ezr3qLYlbQTGPNe+6jn8RpNiiR8VmVkrpOmeLCIQUAGGb1mM7lC0j0l
qnjKjPmQi+wJWP+Ryi/eRk0Sjky+06KawohKDU/VyXGHr30E6eSTql2z/t9aVoRmauUXPOiw7Fqa
PmBPv7ebpN8i2EF4DylKxCybULqM7haLp84uv6o9bzgl2ES2g+ifnKmdi8DAA7ZJkyoLF/IxNh6b
+8GFKbojzCcObA3Sv8SzHoIOy6uqMDph7mHHaczpiMFO7xMrbKBvwzIXI7655g7rDjPRO3loObK2
BYlEWAPd8a4AiW7qTMOYuUzXKS16yqAfRTm7x1KiJ2y4xY6WeCvLMOoH5/a/1pw/KszNqLELrOKj
xNswxO6Xell2EBrDxfPdp8b0KuQu6V1KhOSaFYixbLb3VjM5J3tUE/LpoVqZqNQ3A3mDWKQkCUBz
hG5Zd8/5OGsbYXTlXTU6R6MvPix0qC8QN01nnAEp1GacEaguo/MEeUjRrn2dhPkyk8k0zvQUWaVe
Uid+rwnW8rG2ojWxXyPMUbtMF7uOwYOTO6evKTH8+O38eCOgbidAF0QPW6Sly2GZ+0ski2jrTSOK
szw5WT6mHulhEPTLcV22FM2E+l2ybNBCc5g6vOXwriM+j41ttOM+8qw96pV6NYLphBybenNb6qdK
GuaqKqOR3ULP92ZBZoQX0+7QHCYrtpL5SXOKtzi2iI7S4tfktjKbsjgiLR7QghjZvtOrlgEIXYpB
nUirrjVxvzfI8usYsZWu19rHQCaKyQny4jiGWGWTGJ7KNsWeC/tWaAyVx0Y3HVJaXAzw+Y5pBHTg
kdkeETYc0gjoolkyFZhIQALD0lDo53a69/VxpWV5/Ninb6VyxzUquZGtT1wQZTZ7ZsxHGyM1ZDAl
/XzWGoZU16loL102HTyy1knErE5lP03nVCIYnpA3a8jXTnAS8Vp3RmLxp7a/6/HYHQ1HOxtOdC1c
VV7cpfQecydu19FtxEQt4vcE+fsVqSjWv8jPv7SIMsOC8n6L8h21nprckwnbHoCevTM+yoY87dOr
RSjr3iGwD4ltlmwjFxNiNaFnwTuTHB322153FJFZYM71RKMBs36nW122siyKhd60ybTBMb5Hy3Bu
++TQzlHAiEDnzfXLrWSxxFlOrtZiI2VelpIogwharWibQ6IzTtgbnfdJt+rTbLTi5vaN1qXAkil8
5m+T1JTEpr6xoxQHRE9PnE7m8GUoeSw1rWy+Yq7ZJ8Qr7E2GAq3bKv5eMFAR/yygL0W77a/bAkUh
7RuhCS6SzqTctAvqZ6TJJg86/C0+s7suLu7KMVFbnNbYboVh71uydSg/gUKaYhJMTynG50mtVS03
cwaEQdeCRWZku3Tiuzph85lq397gRV84WCWSel87Fyo1TjPCpQPazVOKcDZcejXvEpMradvap4cS
Oqz6VASlcO/IKkpXRUFRmkzZROpGjvwdf/nRrKa162bFAayp2OA0Ro1WIYmQi1fcgUU85OALBca4
7WBkSALLWmCR80ssmnaHBC0aqU5jnXKBEBJUMu26UCYhPnY7rQwM9YxldV+KjDSt7qY38mKXy52W
/qkFmiHkQ9tFiIK2tu0+6ZZTPAqeaTNd18OoHoshBYtY/id1Z7IcOZJl2V/JH0AWZgWWbYDNA2mc
3TcQ0knDPCrmr68DRlZ3eFRJhvSiF71xEXehG2GAQof37j1XxMfIuUI9VR8nSYFPcdlJGk1xHYfs
EGSVdjFiqkYyAIxlJ/VDo3KsRCdk7qQz/GxRwR7bbjAwtE1OdmR4dW2uvRDUG4rpXcsmSU1w2LaR
4HSWeupcp0/0wq0LtincHkz+JyveONgYmKfD5KS3VXKqUBKDdirCbcLnWgWFhMCpz6YWb3Jh1o+d
ORKPaYXXyVyOcPoj6bd7fDDGW9jSds8MlqppTi+2GZi+0DjpIqIF9DnJL2X5RlV/khrqOIGGebZl
d4QZcjfFg7mNMpAvccHOrc/zNRKJxqsstV1ZOjSoJFXae4cIUzEY0d7KG23FnmjaL3myiCYnKn55
w8/GojnFyXCfKDpG5qBGCOYOj0NQ6ptWm/1CouoMBFSwKTKpiarFKuV+DWH+GCbJe5CK9BQG44eO
g7ItxRE/23G2kp/dvK9HdwG7dmu17L9GbJcrQBPJXmnaY5FlztYxNirgh3WT6dEqDky+skNbIH6b
O0hXRan6jYA3QErd6OFQP5rFcJ0Sll29EbRLHDgPOBQeRNo6tP2pXiRmvCmNOF7nTAN9pXrLxceg
6ypkCrMuH8MoOWSh23m9or7TyARm1oaPbZ6fdKVykIbGlC/t4MNolM++I1nBpowVBylRi9O+aJs7
awzutMVUJ1ttl5VFu0OtirDhVyUVNKhoDleLnSuz1V1YtndzlJ4If7Z52UM/6q0t2hjkm6qjoff6
HG22vW4fa36cRbav6domttG8B0E/saY0Ty7YTcvtP+ZIzQ/5T1Ep9yKpdoSMA21AKuFzFFIhA+sb
tTEex7ZhruCgR9XD/oEwc/YGQs3WahN4tCTLtWs7JGO599prESJZTCaBTKQ09ooshk1qYcMzgyM1
GC/rPqPqV+VO8d4O50uq3Dr6+bUNL28EoeThvn/JE/GKwl85QkX2pFFYPr/6fS45elD3o7hVR8fO
xFtYg3Ui8rTXzmbSXFDHfsZJJu+TCtV6WlF554xbk0zGOsCyEl3TAqlWDroCg9J0jHKAgWgCJZaO
aTrUyx9JFe71jBOyAyIr55TaR4l5FGbJWVzz9doqT5H7apH2fsyFrXIurn4GSVQfdNGzPDv6J/J+
rNl9EB8bF6ikNK704Hhd2Zp1lFYGclSx4cBWAft8qE1M75ozN5uYUFhPWLlgeR2O8Hu+ZtRs0aA/
Q/l776rpYOv6KSgXYY9p7jgnoShB4Evk5M/Aqu8KPZfYYPZsAS8Y8V9mLXnsx2T0kkacx254R161
TUbnzTbFfTRusrm7r6pfabBs0gr4cYYRbMByct/UPQrGVW3pLRoi9RcBj3IttcHdBRkPep60lQYs
Z58kzB+ohfHBcp7sHQYHgzfSxEde9YKTIswF5EbBjnkJY6ug1C8qfY2p6hYr5Vva008RaMdfOkXw
Yfo1m8c1nlVm6To0KfXzgWYZPrqTeLL1lEjj6i1Ew+0YtbnBrPSMW+cuShyPBud1Dp0nxeCUfkTX
99FazisUzbdmHuE64XPAZEyvBos/noCw6U4mM/yF+qHUKscvBqYD4PGo2daqEjZ+Yj87OBb9FojA
Ggej73S4ulsD6wf+tc3s9M3R0TA2u2qlrTpHGS5qQ0WwbDmXhpl0N1amS2p7jrOfhuZE6X18atxH
nOzKSg/N4FJq5ZuRwXakRRdSDZC/Sotc1TQbPsPMjjdKnL7Lqni3gQtcf7SQIb2krsGshoN9aboM
y4f+rmoObuhkp8m4eOpc5LddzDOIBhyYES+N4+LXWIJxDlk9TowlNgtKV33CkDZ2bqqiDILHuxZZ
3PlKxlHG1TnN94aB5WHJfc9/jiIGFDhW6coovhQUw5tW0guKUbKuhAIulPgjxk8bh973hxpJPXtT
0tfI8yNEv854F+k1qxqiUL8wKGDCz+aUgR6wpTW5wx20k+Gsn2h4bhslR3ipNlgQhnE5BaT5emZl
pp+Un0if9M2W3gmVHW7HhNGZY2bfKafYarBhQlNFvtY7x6gGNliskfGu4ZOqe1y0lyrVroVFXvsE
1ZWuSHIGc7zmuKZtB0mPBRcioVOTc6yldeoE5kS0eMPVdYxLVuvWdsRH5FPFf9EHJYH3BhVXpNUF
xX54dDGH72qAGRYgZS8eARwGibkpavK3G3agO43nzVcG6RjZRQjkCpuiYnXGnnGJjM9NFhbRr3Ys
fehXLBFZTnmV0r3n5lJj+heb0UBNjxrmrUwSFgXVfbDx8q6qTC8vg+xo+RfyANVE36ptTW2qgqWK
CPbRLY1PpFmLy2oCLqh2L0OURi++ShCRl2s0JOBQsH8EhrAt0uXIpjKvk8B9cwNBDY+TqCT/6TNN
ORU3qaeJcnpG7c/cGvcpBx4Fq3LNVyxN3COYlOHrGr3GUltm63xuDxSn5GpMwmbHzdtAlXqklB/c
Ywx2KSccqkob7yoEzQflIPMB+GoWxesoieb14DTbalxZGSeGrE+vej84h1TlgKahtPJaod7msCzX
NlBr2GbxXec06T1txhdgB9qpcQ3MCJV2k1U4HS2wbmhTu0NLy2prW8w4fZufQMg0VfZDrdRn+G3r
qbHMVxHoL5WQpNKNXbWvyo7jVV110IlprXJUXKdDecIpNvtjX52UcS9IIwxLsmL7pnsowRScpbSe
pV1rG5X6KNG5xdmpimNVmB+jPpUHNx6y+zk9pHFg3HddcqGECOixdwcvQ7KyDySgC+la6tpOUuon
mu5QyK+BGVT1DWv0F2BADVRUNCOOdF41yAEwLuZ7hZxmQZ9HdrFv1M95BTLXBEDHHr+dzHwXjzkv
KbO8b7XWe2hwEsFHdBvtgp0SWXhkQg7b0gBz1uGfVkGobfOMDOB4wQFOnAQpq9WbwUXUTt/Gh+Ly
YBci3Fp0R1azVxso2qHa9NtwBnCCjsDD+gCIrKWPqOicjEtq9PncfKV2b63peTopPXEb2o1c8O3D
VA6ruhqMXdAGW3XKuxP1EPixYQUzpms2qWbVu67FTJipVMTzZYOsf7ZgRDYaGlcfJGG8GQCteo5F
SwnLYLGxeOD4EUVAe6vHeDeu3diJ1xCO9lniir0izoVZth6oJ21NlXLXGneGkkNKqif5MCuFuSU4
bj7GymbOvnCitI9G8mqFJhBA6RxiKyBHHsTRSguMXZNkDdacVHq4X/dz2Vf4bhOsB9HkK9Sy15Zj
Zzjda92XAVBug9Y0yON6a7vGsM1VClaAOyyKF02wy9E6IqsO1/0smgN0E+wjqnqk+EBrrI0etJRj
uyXmAGqAYoKNg2AVs+5olKFwnITrxsYYgsch8gCNAwzjpXWrQt3a6XybF21DkOgcdpHZBYgaQChy
p5qhVda2u6pV03w1cuvATu5X1ZPWpimUq0a7eg0hfJ8G2k2DRqWoiKLhGd7aeQ05x3iUmu4eEDaM
XlVOx3iC8Ja1arMVXS2ek8z6zDBD41amA6I+huBb8IuQ95WnP5W2einmxARoi24B0tmAw1p2m9pD
6USnz5hQDxQLPyJ7xphGtjqlbzQFG6eJdW+ctN7TM/FebiYdg0BtCkqD6DVcJ449OLH9ucpaf5jA
YM68wgHnkzHKC7+F0emnqdgoCmh2BVZDJEo4pGUD10k0j9ZksW3QoOk2mvvmDGzOojp/Xsb+CqF+
7JsDqg3nw4A57idFKld2OD1WqvHh5gj4dXzkapT0WDrbKzBw4aVmr+AGyX6JqcLrjKdMj4MX00mG
a5jUZ7vkJbCA/zABEK+M/B6tw933a5ax7eei5T7CBeSbgv28m43JpkyNbRoa5jnv1WE3NEG+zyaK
w+OLLtigyGouPIl7wezBPsf10fzj1MNvl8J8WOwTfopCkQ32LZ8ps40D2sXRgIugxNOrtQSrQLYC
31j1TOWzy24pzhYs63AM+8A5pyXEELy4so++piIU61FpmTQmGjaJug2yyWYzOexqLLlnp3+LJ0ts
kcMbIOzYcChl5J7SnnasStmcLDBMu1VfbNIJzYMRBgcMWO94Z2q6QmZypBuke5I3dxfaWrRRABKg
da2CdUkZ/2j14DQALMfrvk/6V1Fp2xJYRwSL/40Njbqpa44MU2VobwpIMznQsMpxIPothsJHmesb
vvYHNr0eR4yl3pkjVGzLOFAu7J701r1kZqTQ8RjDbSaKx3Iy5MFNE9OHa0gzshfzHTvdizRjd6um
SXys2NG7gRwfIyXHaVJGBxvf7bkiVUI2SXvfIm+q0zjcUzV847+zoLSjtQ5thv/QIZTq8H6YpgjA
RNTdeWZ+gbg70MIH5zslISdUSP0QC8fz9x/4IzvMd9TwJjBQd3Tu4LS1jxPA4FPjVKWnyoi+NlCt
YzXZW4NpwNT0+ToF6rOaytJXh6rY4gihpcNZo85j4yj16qO3gviAz0BeKTxu294U567Iwi0R45Q9
u3BYYc3YqrM5PMCnM+RAP0yqF04CEXtsZvm69fGUaicjrR7cyJ7PVqjnoKiqztfasd0EqvHliD45
T7wnAC2p8sEaqspw8LPWqk7479c2iI1zWednBMGNl82z7ruyG7eUukdwYP1BMxttXcymem/C89xj
pAPnOSbrzM3jLwg7Lz2V1BOcI4w+gDe33YzjAbLlQbZhux9j9xrVxENWBkhEYRHCXJe0NQcsNTvR
561XscD3s27czX20hdUS8y+muutrATVvKTwF+MI3eRo694qQN9QIuh9TLPGdxnF8qTTGGpgAUaRD
PvllShMkHetmbbhIs+KkurZuQU0sl4ckxexuJGoIWigsD3O5tWMrvhvASW7aLsTu1HfxnRJ3/Y6H
/YqdAEnd8kccNnscU3LnGIpnt6KnForHipGJqqQ+pa6QuwwV0yYaUAhE+jmHePIz2GN6ANYuLAeu
70zzymLTY7Ql4FaKH2mS/mQzm+7SKSOVatHBJJwjoLzaC7Fm3DS0ae0qVvdmkNPCrdP0EIRt5FlN
xa0VbxlSqhD101Mb85rg7ZpxQ3xM9VlP3WcUJwBizUQ7U+UUO8VtevL1qmvm4DkcR8u873JpbqVr
+03WvlP3lBgLjdjvwvpLz9WcptZAgHaMDoU5pDp3LD93TVr41BKTk+3MLiwo+GvCTJu9PTpsTUTA
mS7BV+Qq+FYDu/B03N6vghcbfWKWA4JWNxZMvOeyS462qqQ7yHCI8fLpHvhlvKtrjF1D2qIbqBuF
Xb4J+Tjuzk2nm9TDyYGI2S1LTfabOo/WULCntdGxxZQaVTQ8ktRNZrKgpTKfsymnxlVA/lH0AO6U
oPHdV4ArFnE6Ol8/QXsCG00iyupMj1MpzamZq0FCfVDliBrK4OnllqjWlB0JPqiD8F6AV0bP3Z8x
hz8odOb3YZyvZKbMu7gvH0rNzg+Aet6mxcI4GR10/Dz7QeW88F0nKLa6NRdnnQJ2q2EuhO44bRu1
yn0gZLQb6xJhdTVPlwJ6ElrH9tgQ8lej3uKEqZ5qtUEyEHWIkuubdW2DObhPIus+aezljNM0T2Y3
/Crifj9T+rPLwg+tUXpMouGmK6ubwqa81a1XA53TLkpyBENRi6xNeeEJcw6DS5YYjr7FQEcfUgle
Oceda6cTBzz7fkpfeiNjfSLIxNrXNCMnnMIrWyTlrjObc6OV0V0trMX9DXiGUbeWDya698W0KSN5
CTJbP3KHQYUOE+ouEwZs1zj7Nt1lcAowKX8M5OXuTdbPWSbcDpqeUdbDGgx0z9GQcElHsjlEwddY
80lVQ1YkAc2TRs/gNXWo+e5QQBmXyEsVMg6wFXWYmmAqF2Oz0jlN30Fmiolm20gQXbkm3sxJFX4M
0nFdddlNXwBoSoA0U9HD+xQ284moh8CIkd7OK8yJi7bIfIimZGsUU7SrlHbT9xWKNJG/4Jojxiz+
VcxaecQ9W8OEWUWzI3dggXbJACgW0vrTRE6Pl02U9WVAZoE7vrstURZNNpwyulg9mS86GDC7Qs2Q
d/DHas1QV30fl6tkUsjA6mBDJhB2imMZKua6NuF6duULBnjOSp9mG6cbiEE/R6PZjBxg1szAYsMQ
j1Rjk5uga4XTJxtwlcxB9Wh5HWLMKB79jgfsI05he7sQRq10CdiYDtnUNMcmcT8NituLvuBLRaIP
f6l/tTDJ+LTxawrBoLiQQMIDF9BplES7WbN1mGcLX3U+OhBm7WG97kxu/ZSxgOidMR+c6VKDv/Ns
I+6Q+vE4Ma7JqqcHkxb3A2iHNUePri53Lg4zhJmlH1jdMy5e4+jm7UdZ5j49842wygc2ZyQ9THF+
pofJznjmDFtl1TqMnFOSBPo5tagpq7G1AwpFqcStSWKqlxs/oEmzJFtKehMZB226h7MQdDpaYM0t
KuUaSM9cTi1R9gJUnv1gxD/7Hsd9N7DLz2hRpkMHCyCwJjbtWgBVCo2u2xDMULjiPrON6L0pk3eR
oqcxWuu1S5p3LQ02qgj1SzI1wWM3u0i7RPkSUjsAUrVz4aguRLtfBLJwCzFU/nACVrxuy76meGsa
TqPpXKH9ytydwxnAty133EWEZ9ODbNt1ygP24Tgd0z4Zt9LqgTMEFFIo4hsr6pfm2mzQSQ4qgdRx
aOfUj/vpGsl2CeOxdP/7r3pgT1ejJpCENUhBpUZ/xSmwHiPNf5TuNgKG8bngQHSdnoVl6A+jakFu
orVsTu2jEC1F4uYYV7V21Cr3YUiJyrObIV8HdgxaTUUPW6nsaCigW3WZvhscMlT44YrV3ywyDlhG
Of/PmC+jK2Zip9mVSRCsgyo76Wpf7BDKr5ygaXbVxKa6Ki/h7AZQoh3Hgxt4sDSlXA/Y8mGfAP5D
okBhg+Ult577GfGYxnlWkbe4bFBzVGfdMPZDrOlPAQW7A0JpJvuxqJ67UEEPVjtHICyUgdokv7MK
NNmEPK1rkKC7KbWVfWAgMXJsGy4FiirLUZ1N1M2nUUf7Omfl8KTl+O5DmLf7qegQ1ZgzD2YCQhJp
VQsfFJqfEVD7VdjErcDlxts2v0SJah6//0BTWWyjun+MTcG0IJ0zR17j6ACO3BrQ/P7fuFDO8S/Q
KuWt/asN5Tfnyv9HXhXQT3R/MQb9x3+ZQP6bU+V/FZ/v+Xvxj/fi8x+X+Ff58d78Yy8z/ir/bFz5
35/0h23FNf5JdUl1beZrQ+BEwdv0h23F1f8J34ll10RhLbBO4M/7l21FM/7Jv+hYWkwOJBhY8Jr8
y7Zi/xOhkmm7jtCAhvIT2v+VbeV3s6NwbFUTKlemcWVYa/i035xXkkQaGwsumutMeWFB3SVW/gF9
jPO2EHIVI+pcYQVB+d5HH5W9DmD2WrZ20N3ZK4OXREcPlHcUsexUXwEF9aaYuJDeus6KCq/BBCrA
SWPnTPqaNKEjpZfojxH7m23qz84bDXfPn0yj31/BMVwVbJngjlnuX76C0QewxNKQr5DznpqKuxdt
9JHa1jWM6DvbkaCNosQf9GN9BHo9jX8MEnXyd9fxu3ntv67DNNA48qQJNfn9VuopzY+BLtSWjeuj
0Yw7Yx6pOGjMvEqCCJqydQ1ApETk50lrISyACahpjGWmce/Wcvenwfkvh9Kf78tf7EjLk3Vsx1A1
k1VWpdH9++VwbtabLM9qLickQFYTT11kXQAI/o279NuI+X9cdX98b9ux+TWmcF3d+Mv3hvAvW3wt
9daM0w+t/lGD3GWRHcDPm/aexDpUodZe71EIRgFCafoJKxccjEcG2GeVOwfi8vy5VIkQMu611N7N
ySqTlLrr2LpGS4sRrxSqt7c52bBQXWxyJNLJenMQRitFlq7zwFHWJpKn2LV/Es5H3WhiJIATWy2B
ICuZWMM6Tm64nOVecx5oLSSQ46lyNSrPYkEGMKsrF1kSZDdn3RtGAQ02RbUaatAHOjEwTskmrYg/
2qH1O5aJ9WC1e0MVz1GSPLLQ2aASE8tXlXnToGhchlsU8BV6SlUINNwcOncjHR/nmLEq4iubacDJ
qn4NC8VZmfXSfVweky5y5BnmSc6veo/FZQaos+pzhpBM2dFQ9MDpwfHBwZBcKBQaZXqTOV1GMZV+
V71lc/hEbCEfqaQnZUY03SU3V8lZofQtnr6Pfz/GtMU5+fuzZxpQSWXRbJMypvMXryhWEKwrcV1t
a3xLZbuRFfMFBaCYgc1Npoq8ipFuB7rOfY5CcOhThQNAoY4kgqd/fzHfkfG/X4xpkYoswMXq3zPq
7yM+x0JRIYlMts1kbkCp0dolX8wzhPqiGwogoUHZ1W5D/uBElpEhpY+Pdh90FOX6EJJ269jhWnaq
4iWWPHZgJL1hJnjbbLN9D1x8FUnlK4sQhEX2RxVWT5ZgfjE0PYVgOmzDDNlfPUxbw+YZFqhQ6OD/
LHHQe0VngdEzrX1p0K4aYL+RJ/h3D8NY3ui/fH/2vYJIHNVezJB/eePVzkU4KGiTdCDqF9QtvTXm
8DwTTwa45lUYpZVHA4usxAEXDcXxUNZr0Vjb2iYMRVjJLmxddD6P+ZI/g56IgwFPsSJsCsbGPj0M
aXjossVmmNv775kexcymtE5iOdVYGrdDNu7TlD5gFP5gP/bUOQLllnERpnhKKQ5qdvA384/2OzRg
mX9MWzd029KZ/y3zr+7elpOu2oDK2g4Uhcgw4kocMi19WTUbncQCAgIrlqJAWasR75liZvrfXMJ/
n/m5AlMHtWZbmkrQyO8Dr9PJNiOoi/5UL9H5dlS43biV/r8f34t/9K+Pl8nGhaHJl2RO//23FFmV
8+JwWhzaofQNvbybXtD24YjY9tM4bEGi/d3rzV79f/ilpkt9Eu2k6eJs/f2XljkyGGruGeT37AYc
5ma7YHCGzl5FeQjtN4X6FZTzL3CcW3vR2IWFgXBiGDVOQVR3ATGLnEGoxOEH8abrbA62rmTOK8Lg
KQc37ardhXIBaHY0EiWrshRMxyH5CKPyTi4W4uaR+Mo0RUOl4OjJW0uhF9C+TVqzKSMLjGwYAO3s
eLGc7LEkW+CPad0okDDYyrRRbXGh9Hubh/nJmrjEeOgcP6nj6zSeG4f3QqSUaECvLe/HwD6HM3Cx
ylAAZ5qZr9PkTs1+lmkAoSgoPSivLOJT84aT9jKk9UOJ3nJR/SHNYz5c6daT4sQ3VfCb6M7cvlfF
KaK6pVRv9MB920FAMc3EFyDWhhusGVdECgq6Tfd+iLtNnlt+Wz2EyEd9csHYf7mZzqKR77Ca/NR1
+TK2rHF6NVAPaJOPfI4/rMS42j0jX3NZIRrrllrxR67iky3VOzkdZKM9DMFLYHBvi+QhqBJ3haKU
Jr9bgJyDUJ7wn6GsfD+TEPiLMmK9QFvSs2mQunntSrCdlnPQWvqRaQ9/B0AIfQeXOkjVlxD/s4/v
KzBn5AWLSrL52Q5AFYzSNyVfHwPQ07Ih+J6TlDY9qcK4RpXz3jrJxoVs5VFQfVO03FidWejetEKS
6OrgDNEebCsYLkHT7tM4PrxWI/faVBrw3mXarMxI7lKTMSCj6rW2O8iCnLA9rSn21Im8MhQ/u4di
5EY2ZC/42cDtUp3JK4YCOzS5NUDLKs/aabaFv0pj+Nrx1OzxsRkrpApMoOETLV3KOOq1iZ1zS8tm
1YjsI5HBE2vzx/KERZbc6NDt7co6RsRaLZeY5dzOnDsVti2i8PQriEJqvipuKCM7lZW1pxDJ2uOw
tFgjMriYHYDJulCjbijxzenycxL21tXYA6He3JCauFtG0RymNzMgxgkoJduk9BXS88Vy6I+EhjHQ
nWLFxamyYhzHq0Gn28toMIjw47htx14UKv4sFa9Po1sq+JZGnJ3UmVJTaLFTqF7qlqjReHkb4gW0
1OtqtjLwRA66c6gvYVC9KpTSoU8ZS641N1bYZOgOU3qbzS9XNDv25FvcpB9dZ2y/n+iQl1+58iI7
XByFe1dqFIfckc8AJYqgGKNWSa4c7Tlnv0wyOX4kdgjuoXPYDubpjQ4RvmiwKX5I33mFzohKZ/YW
zyF1Ohwc+GiYcIzgTlfFZWrnHxYNVK1mw0F6jb+4RLxGSfcg8KC6obkOKh6zQ9tcjgzrBWNfoKBZ
pcvsMfXpTQmVp0aM23ms29Ukwls+Wtfv59068I+GQNDHU1Lq9vNVpWOyRJlkDZHAxrQZkyn0xiC8
lS6fXUTsxpaJbqr42AhxdwQJcqg2Ubpsgef8A0EHWR0FDnz077RQA5yuGsUpl3+2E0pEfSKuamu9
ST3bzEn0IYr2DW06SS0ssDb296CAPxFBprYD8QQp8WkMjCsMN3bgeomC0LgDnMWwHpNbVX7OqN/p
SIgLCYooSM3wJgigXWkWPp1lTpkGXrxpCejFmQ3OzIweZzjdAS8m1vYrpV+X48QyJKfsg6rgpWxC
wjXiDw2uGnMB6yxPrFl2DkExInFyfauhTqTCftRye7tcYAUiFrhgxI+Y0cP3vGE11gkj79M02y8g
Ep6UbFjnBq2eFgQoTRfWkIRJgtlLx7jH1nx6/n6padRz4FT41WXOWIax96jF1Qv+C6olKlNcKhkx
2Wc+pdSBVL76DFpxUPFcaUMQ0/XD/aCih8mCdgdUfPt9ExqZHTIFNSH5Go/Iij2q7WwuAr57Ygc7
M5AvYabj0e3pmUTGZu4HG+Ayd3menXY19Nqxc4dFuRY9jvH4WROIsiEbMGpchdwRF21T5T6GDg8N
gGLtSfVuGSDtEt+AnHu/TMXoMhnp7Y8seLZINfVUheUC6cy1XAysPW5gFYQtDoR4PaUvI828nEV6
1K1d3uY/lxW3D55M4KBAea4zywxTRgqLn4vMVevajR4GwWdijUlmtrfL6OgG84pY6hLUCcOS17Ox
film/4KcCjlRz5cvEnDtCX2jVUuCqmfbjJCnBp3tKhqznTXpR0oWpHDNnK7ox620ZPhSTeO6zECx
WmPAYO+dFmkP3nFUPQXPUmRp6dqeqzdLL0/fe7hsJl5B0oZZrlKkNx1hi2ejB6gbgMZZxtDX7eQG
9RPrloEIlOyhurJbP+c85MX2bK4p0N4RfEAI0H60CE6wRh0JbvtZaPmpekCEeN/F7pNDJNAKNMgT
oexXNhZbXYel7aiL1WV55DDduWQD0WndZjdtCm9JId+WubogbKda8lfiagMSdr8swFVCDnTW4SO3
L0UodcDiA1F7yd2gIH+JuzcS1slneIs7+5LE9mXZxXxvV1NWF73ARxCwHDQjp6fveVcqly7Qnycl
TjzHYDYgiY5XEEh80Z0rVQN8wNwLALSDP4b0R1kvW0C7FJdR8EGpYV0nSDoBndNlCluO08tEJGz9
+r1kLfuysaUQ0Qb7tKuOxcj2i8TBm5KgwGQYSBXtP6nd7FTKmlMxsD1ZsNYyU5cYTQnD+mqD5++1
G8DKk9UkNxjWH6QcAofIxVWTe9cdPhuVl/177XVMCiDEiDyVk7VEprhe7g4Uh5gJQTgDTQy6MxgX
YMN97qEXhlCHw2BUGOVmNp5IPug8MmGuIewL4iSccaVU811CDG4l3nIyDzJNHDVwoghB7oo/zusJ
9vtp1+jtY+BUWAhLsL7yLSYFlpMOt8leji6kkGMQeNby8ta59Zs2u8An1/HIGTG2w2wphHO9nm2x
YuRYbI3H1FYveZCfsMvd+rD8iYo0AoJXC/aL4SrHzZdy1Wzrog4nfj8wBanmi6DbiqyXC19cmO2M
SFTlwbYEL7D4oNnOA8rXTHNKPGvr2Hz63naBH+c4o5jX3DFCdslfwayD/aDd9/2/v7eD378usxkQ
sshYh42r1gRrfazrtRy6HVnxjIiJJ2cyXaL+eRzpUUE01VnWHDbbxI2uKvRRSxev5G1v3JjnUfEu
5z2L4vf+cCYXpneqcGW4nG6W10AmzVtcsDKkUYF+j69SN5e2yn99V1ZqWkNexZvT2qwmRmL+GDQ6
OhOfpw/cnVJiUZBkAw4MsY5QFc/qmbXpz7QIHmMag17SB5AgI2Yeqxsl52wvmOTBXvYbOqpxD8hZ
6iv8gEd20Y+OMbIsYan1lDrRWxRx0MAK365V2/5KDGWfRlxru7yW2AFPehTexYKtxkQzIwqtDyPi
BAmH9OP7/eMd/yBnBh1d+lz09tNSrykJxNDV/KJViwGkNlYT6+cQsve1q2dnxIrscjcD2/6howlc
1bJ5k4axptP7Q5hcDdJZlwKSZysIkMzk0xgTgqzc5qdGzWjlgNpM6owktY3o5xC3P2QafVnYa/TT
YNwumXxs1Thc4ch6rpLpYloC93xNzpRO5BCq1nNntqmvNgh9DPDDWp57vUCkodB9ANsTPpvDMgQt
uGGjEY008jLXG2flmmI750l8jZqoOB1hBxuar2yBB4mCiTrTmAhrFmxbF4GnJAI9rtO+WbhTWNHV
eqco/b4sSuiotXkCJCPWShse01KzvPQ6wt7qJi6Q5NMt8acYr01OTSSX3Owi2HZINCLiEtYQkfyo
G9192DkzhRd185+cndly40iWpl+lra8b1Q7HfjF9QYKbSO2KkCJuYJJCwr7vePr+nFVjliFlh2ba
rCwrMyMlgoDD/Zz//AvcAjZ3AohXbdBTGvVLt19mKt2J21MmPjBnvw4rqIRCs1ctaw/faEwTYRyc
BJ7WuzHVH2Nd+cAi81GFAu1LqWxxHHgPibe4bCThpWEs6EAyKJmp+aOdWB96dEKD8MZ+jhKGFTRq
/S4TlAk17BWWwv1ApMKmIiZhVegz43Uv573CKBHIaB3jj5I30bGRIx462XAnsE9IDMZWaq8jZYhK
j1J3wQGkxflmNJhmYi+DryXDOfULUIy9pJwRNa4wrI9poVAaqNgDhk2wCVa2jsrfEDE6LuiOGFet
lwYz4Yo9j7RVWlX6jzx3D1FnkpDqVKmPJjr17SUqfUySDpEqWvsag0vSK5HYMKLShpbsDFNbzRlm
PkXCvH0pAozlvJupxax8di4HT7x3Q75rRY9itKqxUmFmS8aPYrmZy9Mgm7ehnK67QhyyBVeMDhCT
riLccPdaxLzgFZBRo5V0zEPHRgubyMGpo6IwsvHxPNvL1VH/NBjlsIKg7DEIvqh0MpLixAxwUyFv
rujIWjV1riBain4FAzqOrMCf7OyBcNgHvb2O9SZaj5LIsZBhbIkZrqENT2ZV3EQGvyApLzQtXMio
xS0GJPG1csZNEs6vtj4zgmumtYbXBjMDriictB9lXm6J8MnWfZxc1uF0IckWZSnT+XoVlhC2nu+T
xMRkCczBz8uflS7uE1yBts6sPeTdeEgsUn/pEuEp3M61fZt6+m1lUSBjQb4ZQkafwr7RRtTMlc2I
0I197vAWfD9GFzUc5fiY00uyzV2i/jzavfdTnmZEJd5gXDEkPSo3knNFpHbumcDuJJfXlc2p0RXJ
iRhNyMRMvkPtuoGNDSQ7fEeU+6xrmLgvVfYz6RRk3AGW9oZ35KIJJDpNZQbJRJyIR3iLHmnUHqTK
l6GQE0lPIwYMGMr2OXHwoMK2E17mOfMsZP3UB9ehQcgwE4evgcHtAjkXLKSn2uc9hkIfsEtHFMO8
uiFU+Cj3rbgGb9S0S5zX4eGazvs4tc+t0O+sxP05ZlTypmWSQ0PQIpLia5WT3ocIdjtzusi7obsq
Wm1TeQ0e7Zqnr9Fvs8BqiGUME15IrniKzeBBb8zDpOUINlR16s5syci4Odu7PTShS08NJ85PVgPC
mG12Qc5nP8X82c/gL6F9TRimpLwf7P290fEycZiHnpmtNbYo5nYrB37qphfgv+j0uAkAxmryohD5
KL3CcugHnEBOwOQtXRwVS8mtCCqtXcfOT4UKu6ogSSPn4TxBsDwyEkgxo6rKn9T/p3QGWK4//5B2
+FJQBRoD6IpuRdin0RySeNKbj9lAKySxAIZL/aaTBePZwxP5jxijIf9paKbTYriNXLC0aNDeoqJ1
YFDvF8pEdacIt79ty8lBYotQsrV1EF/V8Rll/yhdNKXRSyR3Qxk9ZN10RR32PgCOEJN8VS/ZthOc
9ppHAUwQWrTWtrrOFVq9tyvEogA0GhDA5hdXpxpkrIeh2lhuwvAo5EwnnPCD56Gd/uz1De5yc/uU
UFK7IfVqqP2gBbkgHSBjmlHo9sPYsObrtCHeF5EoLOKxI/rHKKGxkmYAzj5c4jGzU7et0+w90eed
x/WVTI3+Wem4ZOOtoR1enk//oiR9mzHlrlU1GWld1I+eAQnpZ9TLi/xHaBt+NeenSIfeU9QRUk11
wflMeJe0b2Q2bhsDFXNGjCYmcP65vujUMTDDucDw/NZyO6qwPnwZRbAwb73Vapj9NjoJUETvAf/o
q77nO7WGKsPcYm800UNJ6hoHasxnlwvUJ/6o174JAFOftdci4UiOegrW7mR3XWsoxehAm55KQ6Xb
4nqtueVWT7Pnpu3vCMhs/TmH/S/06j6ARCm4p4Dm2jqvh2EbYjog1OhknKOXempuXISVhxSS0crV
6jup5ppEXj+BEz4RuQQuMP+YnOZY27QuDhYgJKbQmGTf5j7xCWXGbT8Y0wukVLCMflgO74et0A2Z
s/QHMi1929kkczfD/Gg4ThAqr4gBQYUclhCXmrJRL+lBLvYvhG3aOgt18pL79lA4xC807Q2jsHe0
0hBkMIBpCwuJUgAMrBubf74IRXY7pO2damuLwftFovBF4hrGvgIbREEEak1LFqa019Qm34jEms5g
yXmS9hiXbJ+jnPANjMdHOU7FTkGXXgY8ZUZ77BnBv6zUD3O61e4urJ6x5ArX5wkcot6d6aYnNCUP
prRU2uSl0cXHQEHgoRqPnbegiGBbp2DLHpqnueRtgw+oHMZP/Y01ZI9SPYueiKA1AccPoihav+4H
NjbtQHWz1kIOoQkv3q1DsRwrxvi5Zh8K/HUqW/8W4XbTptmbHtknz5xdv8Eux1FcqNImQwYvqOMc
Ywqf8UGclwET23DdDl5y9Fz+JGgOnWCkS/7KpsGIY70EMSSderog/RmoKKkfXGGceq0nT6qyKXoY
tNN1RO9Lkr5TzTEOIfKRGQmO5urVAwGzcd4jUUPbT8tTWC1+WLEezsVRr1oQEra3EUftKlZQA/a5
j6a5m1yO3Yy+wAumw9Buz3iPViQvNUlGUIqChzpGBTEazbXTWxeEXFNmZvadO8WoQnjxEvNKolKv
w5kES07fM0SW2Edzsn6oSeqAWG0tuDp8MbF1wcmzMFLf0eyrJdZhixmXlprUxvl0pa75DJQ5IXtb
X8oBlIVIs0RPr9HeGXW1TaZixtzRD3UASo8QmzV2iyaegxP3lHsCMSDdgGHc96O2Pd8lZ6wXPzXI
gwolGJLmPiikV0vYL4Ep960urwFj1FtX1PFLx6SNXIqd1XNUBYOD/H0ddOPF+XQWkk6m7Xm6+Gv5
ZQgFWvU23sRpQnzaF6PXv5s82sLRHcMFLSFc5vcpUS97UUW0JDsz4FrxEaMPBMY1O+5WMqB1NiUt
oWXewqn+kndx/u0fB2MQEKTQJZ8t7A/Gq6gTsFBNCEhQ2wAmVlutLI6poRr8rntapCrWuFdycq7O
j+E8hLVEtYe5QvWp4wAVQwkDzbF13iQvRMmdoTWB1J8RKpaH+oEteN1pNMxn0Jq4A1A6r3qJSdtQ
jSpR2kh9gEA4lG76BP/IfPquQbNPgo7Mt+rZHMBxe1WyKOB1vpiW4n2MK5juLEMCdQbiGmoklMt3
iG+3Z4AAR/RvQWTviip6P2PFji5/UfU+OiEhTnVPgG3RH8DQCe/IeUkU4QX6wFPVdusSMmRjwhqo
zQn6uvOrjwRONhODauLkVn28MI5Kq1vSg6u1m4itZOqF0OsY2ZwMPbENACvPgbWbgQEQiKrXAnh7
VUv9UHlUYvir/AvahgkOiyVb8wak6zRL4IGLn737y1ZbYjQIHIW0B8T93toMQVsmzEFVVqVcxXVN
jQ7U7GoW86n0NdUhWvx5ZCo/8xOgSjHglw7EAAG54veFiSsNY0quZBe0LMxaAiWXhniyDXwEKwo5
hf8VvmGPXCabcSLulDRaWhkFEtJExvYY3CKwVlwOjEx3aQ36kQS9vgo4Y4C8FYzx52vWFV/pw3Im
C9Z28CXG2Ate1u/XbLhubaF06HdcnLmabNSvaa1tZNUA0GvwBu2aSYWWYFllx9E2SIr3ou52X1zF
37zSnjA8Fx96XKqY/f5+FZk09D5OPRi6uKox1a/ZN+b+Jugm+2IhTHYUaJCNZbjPXHwKoBvAVoFJ
EWBINnyfevkuKgJehjL/Xg9A3zoRa21ti/svLvMzy8n0dKmMlx1IKMywfr9Mo+gEqDZtvms8jDSb
m17FshI3c2dyKV684OxePkxtA1amhsXJgo2XFWTHYsb9aZ7kuBuy458v6m8G9dCguCymuWd23+/X
lFPkGl2hdbu2QXTyYtQo91KGfKiQ8ofarK60/O5/8YnUD7blwj/4xOJDyi8tSITdbiFpam1WuoN8
A2DalO91T1QRbgKbGVPXr16vz+xBmAiWx5L0MNk2HMUeeH2+w0AFi2z9P+qiCY3JzbtdehdMOWKo
mHNQdO4DWjoUSfHLedDcoaVPlgCQkN6xXADSR/eB8GncohRMofqYvHSVAnrEJVPshonxntOcWkxk
V3aBD7yr6ZsgvzW/eFD631BHFDGTsFEWOvSND+fWWOYaPsBVvyM86WdKkvpOn8ZDw6BgdwYYtIpN
o3Kx64yd44DZ7sWfn5v8zByxLI5ME5KQ6ymq5+83sJcUFwFKx50bO1ed6h4BuE5j6iMtvlXTHFEM
Pv5I7L+gEStTMKOp3WtkCdjUXOWudaX6OZKi2dRl+mvO5T4wixODexWMjesu97eKvmIa2Z+fu2VB
2kOMzELXbfmRculO1Rw6YbvLsX9WhBc2dkZpmurUhmhe4UX1z4tVEJbZyYsxAZPQmnkbaDaNKUfb
IpuNKzBEPzMntAjFqLKxANh9H6EjxMa2HYefeU5vlTU03o0J3QP8GaPi9wjjWaip5dN5ESmse+mc
gxrTSC95N9CClcY9+stXmOrbqjIB88aBeTKjK1jjdNt0YZligA4mwyVtuYDlHXFOUf/XiX0XR+a9
napCD8bW6OZ7OU9n/4uWwTwOyZeKRFkg14TsgpM3+CnmYwel77G15UFPKYP/vEzOFMrfjwTFD7ZM
2MLKsP4jS9fTh6kDoKx2YQBWgQqAMCB6QzWSHOMEo1pjeXH0aVfhaY2urafdg1NAQCA+hvyAukOD
F2ySFCtqvHIBLLB7V94JqtlCFKmQn6CuiDnD5wlVCyehHrFtqEZeEiC/jqA8Nsp7J3OOs40QxSob
D8ctcVBjtMEIvmutd5dlPKg/f3X98xuCUk5IRqcW1CJLfDjB+6HjfGoGGIa2muU21Cfiu1lriDNY
BGp9gfsufKtmo+CPSNED0pB6yKuwfm7y9z9fz+fzxiFpgCUv4XMLHMZ/f2Ejm1zK0EZmnjvcjZFb
KVl2evdlGXD+TR+euQOF13Pg8JIb+XFvhXYV1DJLq91S3bpMIOoShlSpNkxPASHTyCvWIP0Hv98K
AXaWWO57PXTPDrYw61jdB4RWEF1H6oeG6+y9Gfdaa132TI/GCqgIjDlJOzw+8EKa3QpH9Rwuo1aJ
e+JWCHvtTnk0PSjEr1QYmRqoweo4nWdnonAOiuZK3mABjMBwWTfe3SCZ/hcLACojFFPLEZZFefz7
HS9wIZFQx6ud49Aze2X4QsnHAAROn9og81YN/RXQVjP8mNrkXrV5c8rR0dfR+5y7X2SUfD7dHUe3
IFka0jA/n7WZ7Fu00Hq1azKGbciW8SusH3D32WsFSt4M/BF/ty8+1Px8UjkOymz8poShC8f9WOeU
eucKW1a7eXQd5L9Qpircys9PGPuoF0vvrwyHwaGYMU8hAgX4yPxWkJaWOc190DuvaPwYs/fjQwuL
hN1uIid04OVNCpsp2vK9RqSD5e++a77jhFuQ1g7maS3L6zKczoBRFUKTopL46S7Wq1RsIlnZOznk
j147/QCKZ2qBQ7UVDV98+b9hGfPlLcXpdWxOyY9U9saaoEXjELIjTpT6AvBMvHXUrisBLAGxu+uQ
piLAIoeCGhT4hKG28AcSKf/88p+JnB/fSbimrEdaCsv6+PaTnOWOpVI7n8eh517QLBmACFf6g9cF
e9Y/70y4TdryMsnzYYsF4KbN4rtccNzgAstzYdvCDuVb7+HX3HVcp4K2PQN8Qk04z1wYo/ip61dj
3wHRZow+mZbUXjdhilOvF7W0g54+vkND7o/EfsJ0xq7+ATHGywStKwrfhg6iSz1rmzMdPoYAjoMf
Do1W9+QM9kGrnIczQl8oIpaGGXHWXnedJAVQHbjdCHIfd7eudY/5W7E3RfSaDcNjHqL0mEX+S6RO
hoyQ5hFdNuLgUt7kCUiUk3xPhcn4suV4yXVm/DrSppWJG7jOyRKmtbFa9PAdE29rzczVDEZvN0QR
5m79XnTlrjBJhj3vbIo+5M3ht2jRIX6l7wR8w8pqb43xQSMNbJ0iaUwmzhsDiwX0bfwdf3xDmODN
snwZHWR+rnhYe4aJWgamr0Ds8PsuVLkkzTe0ujvDPbSTcbLICz8azjD5FmBhYwC05GbzJC2sf6l1
ziP5JDYlyR6txCa4wy+LqwLphUWE6d8mbO4GyfPr4aVtuBM2PnlaT88c9NgpD9lJ8VcxSk4viq66
mQyXcYSFBX6cF/pmFs23VoAxMfl9MT366mSMmcj3y31KZOmZV1p4/OIFZ7Z1J7dNhBNCD9i3dUrG
coHef/vzq/E357TLcUgThgRESGF9OKeb0DTwuQOOKhxgr34aaatbVxktBigsPLByUx7DxsvX7eLo
txOsRFM3t6YbOL7Oq4HzzP7Pl6T0Ux8aaVeajmWgS0EMo38U5HiM4z3Q2nInstH1qf9xm1VgBYpY
c4RgYiHwI/TtQotqUkNhNCAzrVdY+DO6NuEJeBW28Fb9qC8np66tVSN4ypwKNvJBeXGmwUzYPq57
mI4iMq7aMAVOKjz4XUhPMNn8GS6lt6N8gb8MSiwSTBzr0t4XTvOE5+M6LsVadT9xODx1JSgxpBq7
hctju/t+RJhtZ9PleTZH2KfElDs5LPbAqLUkem/MxN1sQV+Faw0a1dgKbGTYnDObayaIO+jX8S3o
GfpmJS85tnirdIwObQlvq8YqIYkddNJ2cFGkxMh71syiHOItbLYHw4ApKBhs4duawj8uJbhrucBK
UeNhe6I+9PDAKlykKHllnsSAqcC4fNGeGX/3AOloXd3zTGo/W9WGf2kvh5o5QjJG5a5KYWIMLHPF
OQHHUm7L4KmJG2YYGOFnIoJoRLa8ciqG62xSKsCV7568NxLTo96BIdrfnJlMC6PrNTau3C3M7M4D
u0VSSEIBWQs1eCjrHOpu1j1m38KZOrKwzQqPuvSLmv5zGeFKLClNtlkB3PMRuOg7esu8CMud5hJo
EFDRqc0Z/TJQDPu7Ks0z6EV/fiU+9ZsOLwQtG2CJSUUtnA/FVKS35IqnALUiqBg9LrGP6xrTjcX8
FecLPBCKytx1X/IkBrek1gbAgZiN4rk2DIfXmo5D4bh14PyUKaYAHFuu0z6d/8CrpluYsbtq0m8Z
vn8Z3/axBjpfPCFeBvuL0veoPfovy8Ge3STR4A7uiB2/x/P5Iq1P1tiyIilmsS84Gn15Y/TmNTmO
hz/fuI/bPx+ttjf0RYZOr/6pAkkrq4XVRjK50gGp2n/WqP1NhiRrkJ4vu57z3vTXSsPhpGA7RZOK
rI5MsQ9LHx041pRNHCnEMdhklknjqVKL53KAMWk2jj+Z0BtyKAoV0JwQozgBtKPQmRBfFyGTUBJe
t2EDkbg8xNYYoKaX1EgzNugpZqerKIZ9pvW1jozYYbbYEn7dAkLDcXsl8njwaxvrlhhV/Erq7W1E
lhNKQsg8NlSk0kkYjibEwWjL8NA5Ertw/WdLcspR3xdGwoS/IxQDXsoLARzFNrOQRaJWXBFxbysS
zi3GlL06wH+U1XgDh/GpX8ZonxtPM/OO7aBzrcLEkMgJzQqHg4X1mHePnWwH34HguaYnxEuRhB0z
tCB/QaPZtPPwDYP0LXk19Wa2II9M7WvovMyi/iGAmzfEc9Erj7Bt+/R69jCar1DIuY6xcySJaARk
AwOXyVrYUJUBRi/wvk6Y2bWXMpktBlLZLVEv6baIbnNbzrBbghPRXi68lP5l8pbHKE+eQNwhh7F1
euJJMA8BQMoWqinrRAAnowmPKJDo0dT1Q04ZD9uJ8N/KbLING363NiUoGY4xfdTFWxTA1bHDBryP
bWJIB3GIq4CtXCt20JgqyizvaVHz4tjNsZfDkhzgevZxD+nq6KYbaJPwulMG1/q+NZ1mt0gywxi/
Q0Yirm5FBVFASo5QHBYpLNrA2CVBJVeuNZXcpzY/etO9VgVkvWv3VWdeh1EsfTvahlaMpQpoB9wd
GdJodbqv1QJfFkvDr90s+RvDhNbB7fviRfx4JjjSpQ+SSKY5EATI4++bgBeiNNQyz93qSxeul1J6
1P00p5Smt6wtutRWYPxtzyiUBMA/Ue0Yt21te23gebIdsuwXqpxbQ4VF2MyC+RYxQpfU9IlsfLtz
OWaOssZnwcGavx/wAyYKbdFQOuD8SxRTQlayVby40HhWlBeYGynfJyMHKMkjqDNuAluN6L+5I+W+
aLA3TTXiloR29MJ23ggu2tVJnRq4QSvTa+pNHfCrvGrEPBcf4i6SD0lnf9Pj4akwcVKo6QZ9sRtj
g5weKnTPGu8CumKsmjmH7TC//PMd/gi4IJ5kg2N3RUjIISE+7DxBV+mWUafYGDTLrgHMo7n/qqf/
9BDVZziOC5YiYKp9jErE7haSrx3iB9WOp5yvuirxVia6h8Y0sxximuw3S+Iy4mk/jZmcj1mD3Pfn
7/mpq+SLchCaVPQAC+zrH46TUHPtxI7I+/WwP0SYWkLkCz3idYqFFKEJOxKYxkQcPrsGJhwS+dgO
NYhfNoKKtku/0mvLT8cboZE0t5I+nkEVkPTvK3uu82xI8hLXFrvStlX+jY8NVk2nbb0F8hENXZLw
0aHlZnRGNiDwjPFK3p3Syb1r9ZK6schBOD1cCqWzbPIUYxO7dTcMIqftn2+e/bcXy7BVAoGgLT/X
3n85i1Ntwdi70ewt0TmQbLT8cZjrdk+SjS9pSHAnTxPYhIIyC7X1US91serJ/stq3D9GrHSukWPw
6t4SOW5dzYFFzHQWaTtjtOE79sF9PePXPOD9usZu9d4gk0ZLSStKMqjBjQ7XDq+CumsO+nBOmKQF
HreJDlN+dJY9MidjlWvhj15nJ4dV06w7Yr56wr/Q6dW3vU4u+9wecnrVPIqyPSpsXL8xRFpDGFvp
9VTtWaIXpTUv+KsW12kFsNUz8L/IM9v0p0KPCWvCaY+88OtGeVD3JV3sn2+y++lVpN80bds2DDxR
DKrEDysi7mwTYxRyoiOZ7ItOu55HzVr1FnolUYVo1GUPmFA9Z5gX+ef7Q4aeX1OrXEaF7sIiI1/S
8Zr3NuK/nuolUA6g34OIkXembtYSmwuVwvQNP7q7NCNjJREMySPXx7lR86upZf/P382KxmhaJKaG
xnMzkSOg4b3OqVvt5SDDtUQMYHTHVOa4ss2uWDczNawDK2NZlDovG06WKF/dvLV2yyU4LeP2Lt64
KYoYzVIAdhX+QN014C7WLascKyTGFt1dX+LAJpd1Xkmy4W37FhoUej1XbMyyeZj7rN0buDGtWsjP
azG8dhBvfFctvcnyHuqR0glTzx84tny3YqT7MdGRYZVU/mLiVofJ4sqhCD81pjaj5igf0xwTzdhE
+O/G2hcnl/XpleFpMtWVbHwMKo2P4FHlEbu+xJ23xe3vChTlIum1BshkOMXheE/KA6zdwsBbiB4r
rVn9MTYGa9lxe7o0FOuctb9K3cxBTEuUzsSxUuSKBeSBvMDuhiputb+GGfNgbBGJiC03pbP2Sn05
OPR9yzA9icVbjljq6ftJVtfswJofG6wA0lGtK4MkwykctyzJ93nMn8G4BMM8VIUFWVKr3r4OUPZv
OzxB8Wf7Bin5WiuDAKl7RpxRbMAInvkOf34HPo3oHIW56I7JlJHt8VPRP09xBH+HuzZkqFqhymbC
YfI9T90mRo0GgI5/unjCC4tsXS34ikGgf8LhuQCKFddS4y7pOR/F3VBEcin6jm057O88MkqNOLo2
CKDcp10ucFzKs5XEchyOf6GvK8cJqG+D1yiVzZ7Aoud6KVsoWhOtvqsWnYP8UMv39VRgr9LkPxqH
Zn4aahpAdwwQ+w2PzGpwhSUgbrHarR73kAAusAe/Hqq0AtVTG2PSPaVJdDPN+TMTicWvYZZBUqtP
TcJhFTYE7alZGB0gnsSjte3Qi6/l8GwRCOFK3O0gXbOGJDSSZLK/TxWZg21FnG6bUdZ2h97gPKau
QjgPYV1mE7q3VtgbzFGx9as4K5PZwIp9ukkJ1rhxFW+m0wIfYw8oumhnmAUhY87Gp8YNMRqwravU
1HEbGDBayPJqU8b4NGjxcCnN7Jro43brSPu2cwv8Fj3vUM2Eb9kNmgbTRsKAQ/Zz1kXExjbiOiKN
BhPhHBsrM9kamWbDKZXHVn1zeEJ8AYTsQN34PbPhrAj6fZXsdrzv6uSWFmIr6ZBrRd5IzHR72+RO
AiI07fTRgD1IuZtrZnTQYVgso5VvLK2YfTQeoZ9oAlpGjx1/iOe/Z7rztinEz1p5lNq9aNaJsGas
Gk0KeY1szDnn3w09DtxTQOWWBbvQC97agUK0xmt7hdrlcvIcyH0IRE52A1ZWBwHCBrNFuKyFxo4E
TjzyRhwYM1d+NVf8iEGwtHmlgJaVd4EqO34/X1rbztIc7Tm+vzDsE8cMt+EtKxkYjwDrErtEPNaS
L95o91MvbepMKihwDAsHWsbvv39qQjy5zWTL2g4yyvfz2H1Pce+qpRcdAwzpRIVZe+ZA6cBNttkS
I4Vzl8lpgxw4w3l9kyjtieZOl/m0YOdAOi5CIhQEGFDezgtZFiH2HauyKS2UPrqyB9iRA4TLYRQw
GK1G8nUI9fFHFyuimOfhL325LfWs2YbFhP14hTQ6gp2DpLB41ff1YabA2iaCltgOoF6dt01cIm/g
2PVknVkq3gsPkShxLj0d5el5x965IgH2y5vnaY70tS7N+3EwnipDvjf5YfYceLfxLyBTEqsw0LCm
3t0FSICAKR3yBjJjQzga1v0g5Zuidm+Qe7KwAXcwUUsP5NGvCXU1UQBkiMcr0pjx174RHtEx0dDT
ywL870a93A9pkftk+jVr8oswGRT5TW0Bm8UaMWpf7NWSJ/cbaEHXyoDKdGGhsFV/BFyZmeeNtpTW
1iQfwsMBHlJCRruMF92KHMoHsgnelto+LPOSbzGIgTjc6hcmZtp/vhB5tqX4/UoMYbGmdYBDGIne
h9reRWNWyzAk5BN2+CaePch1XlFtxjR1V8FC9DFR7VD2Fc80ce1V1bu8iGa86aHODI1+TLySwPGW
1aEOIF+n4iTMjQnHSFTkZUu4zHoCnARM5sknXfAoBnYfUZp4eQbVvWs1mV/VOQ++Mi/bvH8mrAD7
xYGgpbbBthsnebBX67BYQYPVED/WjFsSXPKtVZTPs1oytcmRLu32FEs2VvJdtyQgHxK1iyZ2x5BL
IhsN8juMJHu61XobcbjxYkCwdUULUuxeun1lbKbmIGgg3OhVgsxQeOX35lx+7wsKZ4laa6Ohrl+P
Rv+E6/9wTG8Z1eDW1U85xUPz0Crua6kxnvC0B6fp6DDwYq9Sauqlj+QqwleHMoqJZD7aDGGM8l7L
cflzSGHPneE4TQwTnUa7t0aA1TS30XWYOiMzDBsqfIIWNJJDwZR5+JV7XYWnB470RZqWmD1jHwFD
GflcTknHiwmCjYhj3booPOMV2UiTPGR6iKF4jKwYDHztTBjcx0rXnUuaodZFFbyYhZ8OnAu1tAMf
vIwKSWsSUvGgo8KNMiX2InHlO3MUElx1Y2TzvA21+jaOU20rjAZjYOFAQ6Hq6nOSch0RbnW0DH7V
uNAwmUY5+HmhN8DHtkggnWcl6XzpMZ/zcRvl+LSajfE0EJOVcna3egK9nlecusrglGnb/dzwU0Ng
/FoY/yJpY44QY921cl+GDbbOclXbFhTvblp82CF4kyrPnrAaLuyYnLUmvKV/uWY7X8XCjvYW0i3P
DhqMINvbpnawsAxzm1zjDq/m+aXrYIj2CN1b21h8bdTI9BbiJBViEToLOT76vFngdq2HyYDnoF/w
sKHmqzt/3m5qwlVWTdPVZDMtULfLviXVt303vZBHFeUYZReEiUkMrzfxaALYF2TFlAbG/hkRQdOc
3YRh2Gxk7L3jEfRd2NVlF3LaEFW3+NLp1hRCyVbUct4mM/rFOtN8CnK2cGQ6vT1kvmf3KOJSR9mJ
ieszGFZ59DPcbOpmeqA5HO0NUe7G5ry1/OdvdnPt2QPwtayAfDDD/fCP/4XYgv/90fnwf/RHVB/0
11/8rw9WZoP/df6N4Vup/mGDGVc33/ZvzXz31vZZ91dbwv/XP/y3t/NveZirt//z78+/8rjw47Zr
4tfur4aFGNaxkf/PvoeEhz83n3/gn/aGrvsP3APZajmXLFdCTvi/9oau8Q/aVoo2ddYblq7g+n/Z
G0rnHxa9NE5GlOc27kKMIf5lbyjNf/ATRNvDrrHOfon/X/aGTMJ/P5NMPgfAUOHoWEPxO9WZ9Reg
oua9bwsvNxgi35IGPm7dHAFEEtL1LEAR+I/2p6zSDrrmamv8SUlALjQyVwosQUYHh2orvVDe54M9
a+smNgriX8Z2neooGkyZl1d2qqp2d0SH0RrzRdnY2IYjzkzGeTrm+D4cZT5sIjQrl9k3KBdG5+yr
Gj3rUEV7iKKIIXWZHbPM3MK86Q/lOF/rkzX65JsseJmQi2onb5UorW9VLolkJzopdJc7QSg6vrP2
kYoGUlZFlJqIp0PWe/sCiva+mOaXlJizPbLsVTsiHI9HNMfkujE889JrL6j2NoeX3aXiqkdatIqX
3LoxSCs1g/rRk72Ft75Dig2xCO5M2Ie7467MO3Gm7gXHwmuqfR5gPe82qD/MuXjELPsWEZge9eLG
Nctyi3ZE34RjTl5ZmkG+w44ptacMtNZw94NILr15jnfOGMs92diYkiuNWKtvlpawhr4d66PnZKds
ik/uHDOSqAU5ZzAd8YIlFyOKumS3JAVbYwS8L8fCWtnmEu7hS6cAHG54gS1K4k9zgbLHMaJT5VTd
2iI4BrvcPjzKWLyNnV3tiFaCsMh0+DQR9kkn5jSbwYlNcHYHo4cqZOzYxjW6mOSm6vvBx4hCB6wo
dmkXwQbAnAdBmWCQIfQb+NSvOfbLG+SDe1A9bT9OsBhKqe/mue8AfGdjVRpGfVEpT5TGHO3Lzqhx
JJp72vlmnjc0ek94HfVbY9bupzKpd6Ue0l0hZVzN9PtbwzCT/VQAoRHMioiepJQrrcx+YdQwX1jh
wl+s9n22kvlUJxDHghYltc68jE5rNTjlcBo539HVY2GO7G6HVxHmx1j4dnOf7wMBchi1hp9nKQoH
DfFCXKTRoSsRDkB5frFTgq8NimdQoXI8TvEAX0jY2yroJx+iBLFV2N1RL0fy4CHcw/bWzf3e5tC3
m+DabnJrrbsW71G5kICCis5tpvAiEE7N+ZNRHngjJtcGGSJzaPQXQHNkljjhiQMopdDgLAjBWdYU
vTo6CMJHdGsm4CRBGp9UrX5A6HyZLNNyRcKdu4fwTZOAV5oeBJf44WBCNCYC+CRbTlHhXqPqsS+C
PsIXpTRPkOxeQpzztkPkME2yk/xSz445BwVi6BDYPwim/VgI7dRz0rQdjsUYqDS/lAM6lhGrborm
96pP9/2Stc9ko4UrrxH9kUa/voon+1eRTOEuIjflbjLHx8J9IdRxBSDuXcrcTS4DncrZcvtuH2ex
99/MncmO5Ei6nV/lvgAbnIeNAPlEn8NjHjZERGaWkcbZOBjJp9fn1RJUaEALbQRt8nbd7M6K9MFo
//nP+Q7LGepiWcgaYN78t6WwjJ2fsZUN8/Kbrh/vWvdcrAYtT6FDp0PWgw/pA++AoPXk+8dJuTgs
oHifvSbYqrE7T8Kzz43K6FIQ2eM0c6Pz+exO7iaiam7vzrS4qKCMSdPFgdHqrWlIGOiUV0qvGFiz
p3s/OwKJanZloZiw+gZ3b+KNuy5Ql8lhi+bIYDhW3Qt3LfEErwBYAJE8KC9iy7Ad7VFOmu0yc0x6
JY1hspVr1uEZIICsgi3LxTcKjeQ59Rj+oMlncVW4at++N8U0n4uufjFH5caj1z5WRZ3cIIw3q2GU
iDMhlRa1aR1bpKwTdVv0QIKc79rC26f19C2tfsCvui6q6UgT9nDQVQPay4K0YWUh/IuFvZFHXN6+
Uy0CulDXSRf9orpmPhQ1bQYjJPcVaKzxRLuyF9aPthHGXlS+4WPOX3rvN5rcvMmIQx4dWjp2UR59
5IMnwLoVPyPD3dZLzHaTcvLTDdzxXmLR2ZPQo4eXjQtrXSoXgQPYGyc/d5E5vhjIT6eGrmdS4nX7
tTjmWz3d69qcSFPwZpU7qazoVAXWL1nyTMkgFJzCEWPZMHoHKHKITkPynQjRgJlll9dbYjOYPYBr
fwabbwHYgHAUq5YBaQxTDFiV2KCx/5rT8kWqB7FQOuUubbiyEYiLCFRaO3wZFkU0c+TBy6qCc6au
Qzqnx8xg6Wg1aFysLGs20d0FHGy+7+/R+bDFfbM0y74L0G+QNcOWEng6VvfulE5rq6Z9CCSPyWnB
XtvVAnmUp/XWp0OA0gsfO/P9l8HuspjmBraPZA32gWiLXTeRPGjnu/Byn/1WgQaoNKTJgUiksbFK
eg/KsuTxq9WKx5x5RB5QMbJyzXs1JusBhsOGSmuFPbZgoBbm3k7C97Zz8lOS5p9lDU2lIsypMU8U
rlmuqNOKl4WLhXgnS+9fIjkdU4MwO7gabgrkLikNGea1oPKDfqs83ym0IUzUghV79+kZWPU4/qkN
pdZ5k/Ky7JSkZ2hgnKpG/HXQhCXzJi+peZtJa+0Dx4VIqma1Mojk5JVhnRrM09i0S29Vhcbeqqvs
ZRovAKE6mtLWw+yS6C2WGcOhjK5J/bt0e9pRWfxtuiJ0PnATvSVYPUQ5JCejge4ic/NC2Z95SYqb
tqR/yPMKSApORNrkl8vfvwg9PSo830T7xvRI9eehnjyDDj8X+JIZ7ZeII1WvEXqSvVRNBvqFLCfz
KnXtAXHfG5kREqK1OuRG91no9pPk/rDiG6cvf/9SOsOdMZXt8TavtLS2QASAzizjFbU14Kl1rxY2
P2y6vVZB2Dxpu3zCnGevFB20no3RyczzZ/NelGiczIIFd4JTlRyCv/MGVexay6EkyM+B3NTH1Jqn
NY0wH/N7FMGaeAN4q6iW0s+N2cHnCYDfUQMQu0RkKZRpvsLE3pbieeFJV0JFoPFLMHP5Zs0Z6LxN
oDiBDWcnbaovfHyriacBhlSsWeRn7rOjPuAI2kREunqj2BfpFKe+X/NBdV6dWb1GDlNv4uK9GPPg
eURnZNXz0jUU/A61eAfLz0QPJaJ3LMRH77kZnFdW2Cgbj/MlmL13W7XZFQbDdsKA+cNj3F/pzmXo
N8J+J6QDoLDtPvJyRrrXg3PzJjZFnILdLteO3hogQI7G4KMtBX7xqoaGxu4W8FJf0vE8O+1JM2pd
65yTEvQef6Pc/0laTowM1LOanSdgWl/042Ubw7E2hLlpzl0aj/aLdtOYFeknubN7LFe5PKadBeGN
3Zvo2VT1PUFtdv+nNoFvEcifqSLssdSUvtSeAaQXPUUN9kHesybmbNxyibsrcquLduS3bJAAquAU
eeXbErgXu/Pj0fGmbcYX5ykPkBF9ouidVQq6eEht8Fxd8ENmI5+Kst+4ORUqYeNv6nIe1hynV8ew
bzUtkTzOppNh8jeX3KUnKpNWvHXOEddNj1RZzUfDEhe/WWhCvf/i1NzIiIe9gkMRk02FfRKewq6Y
z8247vm8PaY2SLbGQbivkruzz8/0qgcE+DSa7doKpPdHKfUqnobBbs6lNpvb37+0UfFVyPFm5E5+
BU9GN9Cg5tj1Rusxo29p3eiu39Gh6R1m+1Oli/3rjkxZK6sFjag3Bqf4erTr7MJTt6YPOF9LGxcq
YchQnnPLgRc6hUWcdQG+FayTrNdE/oi9NTs1cnzluzo9mI2dxAZ7qbXVA1gQgZ4vmko79G3ejs4M
l5vUTrAnYQMR4/6PRLjMG6ToZjeGTnPkQAEraxzv6Z824TUQnA/IaeIVynQJSVSM5FS5bGXRF3bX
bl0ik67zBie1pdw1yWJQRAqSjAEIhw7Oy1T2n1gQzW1mVuuyly+6wrtuKeifDKwbSQvxDtfisFuC
VF0IBu10yAfStxf8vLb3JHvvS2lW0E6JnWssPuqlE5y0l7atrmAgDmVaFJuijIY9sHxIQsE0HXPl
PtUlfTMJk9jK13fKVCHu/in4lDRGNdNYcxXm35901K103RvbK3A6dLce54zaVYymUBSC8oXSovpk
zc3FHJoH/I4hyghCnLaPi+BLng7DDa6kglSYXLjIJXcuD17ukuoyK/sZEPJOTFw4y6F2Yp6irydK
bopw2yYcZ4jWOSp41M4UhiSfWnA7mZyZm1bJlSnlRgOblvkghaeUGHhAU66cxE+pGze8307UDZci
78gxWoBIU+tmc5fmQjj95TrVe9UVHybFIGWn57eZFRKk9bOnqq+xpdnes4GHTJmPBO9waM0P07iT
uqt3TmqCrCs65xTySPT96kIQoYtV+RtQPG/2hcuet4ny5X1UyW8Xb3rBgL0L6IJqtHNOubaCPZ5f
J00LGMiiu6GZbVoeLQ8jow9CoPvL7Fo+L+340QZi3RrMAHMWxvy94B+lnrFxl/BXRlaBhxjdRKas
9L40eb7mDnEHG2l6zt5K5VKH6Ry8XJTHUUx/qazxdq0jHmqiACuyM+esMbO7yp0STSptmux6lvVB
99g1Dcee0f/0NasVZLUnl5nbUv24V4aJLd7tzsxXkI04tDADrvuxjse7/T3L7WYjjD+e63NdWFzK
Fd2a7YcU2aVXBaAmk96QecHoFUxevafdjvJIdpBGzpV9dM6aDdea4qEPRBae6OierDXfPQtRsAjE
iTgPO/r0x0nEQc5Wtc88cdJt6q0ryLYrD8e5TrwzQJT6jVGT6sjFA5AJwmaf2KO/c0dqAQWeCd/p
X2xHhidboCtEvIL8uR14FpJzYgrAN+r+JROWtQ8SOZz7aEEE1HST+kO99SYUb+p9j7MdPPC1Odfa
eNTmnfClKVokPjtvquju4gh4fpjCNQ8S4C/dCe45q86Q5ZwNMaxyPft7HLOcW/lYs1TDQoIT/SOi
lc2K1BGe5qecK310XHbd9Z2/UM8z/C7hTtuxY5+epaesG/tbRjxCDl52N7pSFuw0Ed+etuU1xj0G
WRaTHI40XJMQh+cSix0sX3erB/kizGtGvp7dgqFX452RonoPsQXdNJvNNXFAvYrc7jPDBxgL26CN
UOwzfkwFeStH5HVz9WR6rdwtFZ2HE8/rsaVxY/HcfcAt72SWaXOiyPgaQnO5/98Ut/8nrd5sO8Hm
wHaQssJ25pdQdF6DkabgDs5q2j43ng0qoOUBNQdl9kJyhKnRQufCmBdT8kbxNbDELcbqZAjFk/VT
0w2vMVwqXB1xBU5r1wsO9bGc/ipa648zckCmSBpEcGR41OJXm6fDQYbmd0qhT+cjVHjAv9ZVW5v7
nsiLvTANFq6AZjXhJC06sHlZ5txwp1xdJnKqqbBx4phDs4GeR8FOu0tAKbIOKUq8dV64920LDI6/
4ctcxf0w/dV53vjaTm1wZ2odPEFooqHdGFievKUDb1edoqMIl4M47TJaudyixb0XCQjL/nePFn9v
3AEY2FdxhIWT40BsuPKvRj19KhNMrGi86zBNEPr8cWOYI98RvLe8yyAeBzqVkxAZhsSRhmuwHevw
HZ/c0xSYyPYQ2eriXCobrLCDGMDwkFCvV3Lh571wQ+1sampRWeyYW6seeRKx5My8/rVSkhNDis8R
Lzs9dQchA8JC4Fu50Dx3BcuPyJRxxHAHyyAuTI18lI5bkHrwt8KUD8siH6BRUHlfG2yqOsGUJLGP
pYL9jpLzbeGzBKNsXSL88z1wZ7z8OAun5IsgI02Zsnqo4RWdrF7ZKwaNnPtTte3GLtlxbXzDRhfE
qfSfa821V5lAtgN9G0en3dcRchi75hVojNvi9emlHwKeq2J8Kd7d9C0pEiRCZmJCQ3wFUWoPUbcA
JOLgGoV6wR6Bns/zmAbL9Csoql3oTs5mSmTK6+v+drvkK629dzmRo6gFmKioicJDEW5IhJ2kw0ur
8GOx0TEgTcnnnoUR38qm3y71G8PcH0vwKuUu9wyVjHu/4rmI2ee3apk9jfbqJ6OzsmoKMBsLP0fG
A0Kw5t/nkRvXtK0e8Zwe2jLMEAEGbLDMTKAHKISNDBduanHSneKzgbeYMUZ6O98rw9jy8cBPAYwj
ctiY7Hu34Mo4njlGy0M5QQxhkkVOK5JNBazxWNnGycnbcGsx3fBcKva0W8unvm+HrRX05X5Co+Ne
baOO8SUf8kO7qr2AO1fpFFs7d/jc/mh74YESZrs+LPY144RXr9s686GeDd2xn3suOeP95yC8xR/F
As43dsnkc7QV/TlqnCutbgby6Ey6cPm0HPszwbe1tu9G33IS1zAJt5NoHo3aTvaBN/wOhp7rVToe
Ui8114HxZapg3NPlhSupQ2Uzx4uHl2BXuFB1qbN0/W1lE3kv9fQ6Ge5rUpRPFYw6npKT2EQDdWWQ
IqNSxKVE4kPodOnoDC8iHKlrVhSj6WJxQOVN1yGr5m2lTmVStCcnogl8lA/KpRFydqrXrOdM0xIY
5GLcacJOH23Dphxiq9PkiSeumH3EDjVw7prtwM8evQcuDum84hwc4djjRP6sJnMDPuZzzFJGhIEK
SRKpRKyoRWdw9DodxHafT4TKN27Tt08tjjX0JtZvbC6fbTsxCJQb8jQ5+oMU7Y7xat6CONj1XvQq
7vDq1po4l1EOIAV9JQ7HE5H1SYUfvjkuq8q2nz2lHskcPQKle6gIaXIlGO6v/VmVzs1ovW4fJXJv
8i2IBgGBy3zFMsWjdE7OvI9Q1gXcE4JWeU74K/ef/RrJo8j10xjxdM1wd/mif/K4sXMTQovLdMBz
xMTAEjQomcT75wi23uCobcWDbbs0pX6f+c31qKlK4VGYXpaSYd2tn5qu1NcSl+u2TMfjHdmzdQPO
k9zN6FMj2FYVVgUQ18zxTLreuTdyykYwrK4ctrNoC/beSwGNJMvNhfq9YT96bZZL6K1FRQ26UczJ
lXnqIuEcHUPgoctSzOspK+/0+18B4dwzuhJLx1biYiqOVqXaOIzmdNU0rAhSeWbnvXc7XFna4I6o
w7cik8VGJclD2Pn9uc5xYYgS+3rNU7jBFAOgIduVBJ6AUdsIzyiAgyrJmdem3qaleRWWt9FDdbMW
Va8tLiKdLF4HmZOmNZFmZ5+sVIlmGgXtC3shajrzCBAuAcDNAumJqslDkFbmqiv51hWwUzcZzqnS
OSqdH4jxowrSszEX2qeQrGaJDqrTRk46QpzyfYtcfACpcLT7B4gc+CdZO23aEDx2g/SDBmkGAKMp
rSZQhjbFX5e7ZtD1MarFitXdPhz0Zx0t80lzl47MpnoMe75+nd62bQYTFTxA5xGDgjfN7RpiQACM
2ADqOPQsJKYu8VdsNsZVkrEs0gX3z1C6BDImE96VrPk+UOukOty2ssS/SyMYljb0dyo8nLnztwtH
P7A6QeEwjjMzgOBA9mGryKGAhnNz6upH4q3d74zB7RwqvAbGfAg7u8SvtWA2wDzB1RwQV6nw58+/
As7GmbFhHowDNd+s2PxijWrJCTnmuykrSuzzktnn7qDOjEPGs7CRaXcuh/fEzH8Ky5G7PCdnYtOb
TEZr+ctyKzqKXZdO1Jb9P/w4jJhC1Zd5Kp9wxHlv8EqwZgzmBsmkvtqdg4ejlmqbeWYUs3zjGoMa
9iwxhnW62DUInCRxJwmgl3gHW4sHVXE+kyohwZcDDsP2eOPeCih6/iwcOqEt633Mlb+1qvKYznj8
Qk/am76PuNlUD0R7fhk17zKMDTKG8p275Grko4MPuE73WkbbDIwgORfCA+gMhR9ZmzyE0Jq4rC40
7IiufbGBlqJkBfk+M4wPPlZR+GBW9NknJjtAvVcX6y2HRjpY3EzIL2AbTPTWG+or4jmfxrzednZ1
Tn3WDqn/PAwluvFE4TJphXAOBxTgSnPx8B6Hzv9yTXszSE1pgqa4ZKoODauIFc0NiKNGdoIsSw8v
OaV0JrPSBX+0aR9ZX2mQMEwlSNJRFv6ELR70+wdmNNwfr1y+28l4tMP+SzsoBAPCE0B+ymy1PuOZ
T68WqAqzdc6Fy4MYx8+XG9rHzGqmT+SbDVlZwdc+cF/y9FaWtB+vhKOOoV21+xwQ2KZhq/nkN8lj
Rk8krOfEu6p88UDazFial1eH2xBowfvLOFXj1ovaBcRc3a/sEUaoA0f9yUhpZS84UrnKHdjEULDU
1XFROfoyV+l0+fs/oZBOl0H1X7SliP3//k1hQ3SPdEfbZdkHV2Kl4abg7jC6yx+fa+9RZnUZJ4PD
/XXqxaNKx3SX27q9lnpxCOh+eF4/nnqmuB35V39ldZKCuprhqIN9/ySmbnzChri3JX3fSrzoLOgv
FaRa6dk7cmCScvkqN/eUt9Lp2o/vsraOgl7uk+0U8iEqILgYwRJin8SzyCaB93em27oOpR1HWrP/
HVE8nXQy0T65eeDE3rtlV8aBq9OH0N47lWE/AHMQ5yzvLz2Z+4cyAEWrZ3V2hPfTL3QrDDByA623
QQKma1z0LomcdGOzUK4WbCA929chgI2prXEbFXwXUMu3CDWXuq6uYIGB6VMl5ymHA3JsdqgbNMZE
EpOcLv1bSmO11AWAXUqFHzvBCcq2xx0n+9mndHrLm4CIwb6It6L/YSd4MCo/5YT9koVbxt6UF6vB
K421hRTblTilFnbr23zmEpcXw3PX5R8GW5pwyQteGdRoKedfbcfN3SP8Mbf4TuH9jxQX3yPxZL8M
EdsJrH7ZmMd7OVndUFzfEi2XkaKpoB6QYu2AWmAqcKga1THaQWZSB0A/ARzgt4XI4Mpz6mE3muOj
MTJCp83dy9rQv9ufPAfjI/UdxG6mF8pvnNgSLoYouknDaHiV1qBjR7vjnpUq5ogmBdKkq+Wmhhlb
cHl1fe2trJmWZGkOH5h0n1oABTFbtguILkldNOi3ucE3HRXjMfmedZJQaYPRYu6XatMKsmV15LwE
ztKcmvFghvJZaGsiAYX67w8WHUK9U8RCDztCBi99OT7nXg+jOWgGVibsM8XAlzLkNTd0w9bAzvON
W9C1s0AbX2O3r88wNyEPBC6LiezMPTV5mAL8tw760Q5S3DExmo3R1d8jYb+nislzDIz3sZyr/biY
DxONFGvLnxkgA0MgcHlMRsXVQa+jOHBaIGMKnsXGG9t/hjcs/wQ2KbctABeV1ckLWk41xDTSiKtJ
enHD2L/C2pVtcOTBmkYiKSfetTAjrSyoKQ5E9SuLCLeMqGdzuKy7FCk0A4WI3sPEkYni7hDHVjHi
U845KRG7ddzrpcMTbUnsWC6DFbLRHbaKwjdQ+Y3H3Vn1aXpooQ/G5uRvg9zqzn//0qm5ifMSZ6NQ
pDTqjE1X3TqPPb7045J1B67/HTos423hsE6OxNfQ4BG2sxZDXqEufveVO0nzQy/8kXXwFXyshytu
oCYAEBlXTVyM3vs88XNYTv7TW/eKbYZ9/Jm5S9N4TvfG+JkJVJA+mh9Ygu1MoZqti4mSuwzMNq00
qkd37PwSyOcdihPmfTznVCsxKa/q5DJjlsVtm/wVgHCUqNLgNXI/Nt3Ig8f707X9/SZkdjvKtBm+
/A53e7K0A8V+6J52xp6qWyoY/UYD/nnky59R+tdzDXPSC8a/YpMJW5Ppd7lFkD8Y5fK0VCUdyn25
M6PE2dYSX0+bL0CoMzKJpcs42Nb846wGTkpU43ziogAUjOGwaikH7H0UIQ9NYGLDlbv1l+man8PY
BVhs2l9RHT0u7kR5jd8/65Tc6DSId6PxsG+4xPKRoowx+c1LK7d1DieHfAJNTryD7h0KkZnY8BQK
+Zr/F9qpgoKeIMocTOut0/R6VNbyO1B0ugpfU6hpeddOFc+5H6DUU1w+FxQpI9DDBMIWmE/OTVbF
XqvgY7E/LDf78fXd7dmkCADsbVa2iq6BZH3AWiDZ5F0XT4oQbcMTxh3rctVUJTtR9R6yDokylLGH
NNUf/sJ2os7Ss0ypZYyWaDXN0Z+BcW5lZuqhzdK3PPgKg5C5rfK/xirtdllGBMM1dpySy5aNKLxT
fzsOtAxhcYF/d676YtMuKs5nfcnc9D0xUG4V9I4VmWTwzAv/6GnhIqEkJ9Ev3obioa8anQZX+QNs
JrwKCoNBRf4IB2PHNgAzkV0uV6IUKOj88V3nXqwE96Gp1EW0JDkaRFQmhH1ew+5mKUuYNjtmwtjb
PqLSaOCLDNs3P3qlLuyMvVMAgts548KT2wRgnYqXIk1jqKLUfJgBTQ2BeYC5dyoD771YwlNx7/Wq
SwJ2g1onxilrl6dah5f7Qihz8XQZfonWRpEDEaNP27fekxzEKcs2TeCn3dCxzmMG5h2kfPAOsW8R
H8vcDblx+LlGe5pyNsxswuQyb7XZH2a4aYhXoCoCjW21wec7dddoorze77aLiSg6hsaLNLGZ1dNd
XJkl/0WKHOSQ7JUMYukMLOKmS4aPhM1bwn3L+dXbT0VZXnqrOTduygXyIeTPTx0VWwUpRtge27yb
9phrrkCnz+lcHgAIQ59YoGAY5LbrwWL3h+4ZSf7NYUFgcrr7bVIjwbdRHILMouvJKj4bIjWNA3l+
hnhgrQf0TR4pfK0dFtwkYry3pav0uvl2TCoWIg3vFZQt3lPN8BCYl+K+z6w7kNkdE3Zn4jANzH13
7zjgmXiIBn+XJ+hfZkWgRo4Po2xvOkhfCVCiHrOYcbWx6Zry0e4bInlCnMei46k8PZJaye8eFxjd
RNmJei9YtMUhJxlM5UtKkDiMQ7t+aAafid7ov7J2pAB+cdzTMiQKcXVSZ8NKvia3Uyc/cE7sXaoX
UPtBPAv44EtvYWsPh+PkcXua2nA4dGb2xJHPJkj5b1UdLkdnoQIhixJs484PJeT2LuvdV46I9ojv
l9lo4KeGSM17UlwWrB9rHlP3raUW5svAasOdBANWxuRf7inGGHh1WzRZtzotFhvKYdqJkgvpLKYf
ePHsGcrF2pTUxXJf2YAgD6QkJpWMFeTxyo4F1pd11x0m/90JJ7F3QMQfnZm2LZVpdIaife38MIub
0cpf+9T8qjqeDW2HZY4sEmaEoMv2xMdfgHNtoGJmx3zq+czn8HCGKocZMVkUBbRzvpl7qNljpK7u
9KcuLffZKtlqNv5y7AXLK2vy/c0UCXsThki5HvZJuZiXvp+yK/jW/WzLJ+JR3ibJbPaZuNiGXGNS
qB+wPPUxb5b9E7qE/IkK3CLhVec+AV9UqQfF3HcKQNabCnWhk8hebbarbWZwq6kg3PvEBXAJq5NZ
QVAc1blgIYG0mB0Siu8YjI04Kwcg0JYBdbg5+LXSe1MvPm69bKU8ad3KCDeqw6vSzOKnyQuOmMXe
t/S6XgIy7kMi46Duny2shyclGA5pEPlL5lO5x+eDzbGEcDS5jbXz86U4427nYuD3xRGZ1dRcst2K
gHEV8L0zLKs7ytHVaGxklYN7CphlHZ2gf0HCOlo9tc7TnP1MafgrcLMDHYBsybP62TPH2BXh2h3B
G5VAxvfCCi9t2gPPsnd4I5iZBMYX0zpoHkgsrV+Vj4zUnKv73K9iovin0Vx+UsN/GxcMbdRlNjWU
e3wFuAS865QirM5sO4JsWCs0r51buWLjpOIwtO/awcCXB7rdJEHwpPI6/tudOmUulcA+qioVat+t
tA6u1V1EX1aHepzLex7rj90s3rZugmLr067CZ3pMQToDc86m4hz0PYdIU8b1FDkPtVlcwokSkcZm
n+AFfPAcDtR4cIuCwUr9NecNE2laHolcYsCjTTpdaNXJgJL6Hv3Xjakmyg5/mmIO9h4D5MpPey6E
+BlePckXzqIEpqfK8EOA6vI6Nq5DPj0FMtvWRZTFLHG5ensJyoclWfFzsa4DJ7x1FSnRBjn4UBMS
ctkXFLm9PONPY4b0m99lxZLRGKikIiS2K3seodLJ/81X+X9mq/+nq/6/xX/q63f5p/tPh/7/h957
XPGE7v7P3vv/Xv1O1fd/3dT37z9d+k8T/r//l//ThO/+CzBnAE3hnpG14JP9LxN+4PM7puegAToh
GKx/mPCt6F/EkanHC4lJwXnwccZ3KJop5F77X5j2oyjyaN/AQR/933jwrbvD/h9ZLALsIeaACIhT
SETA8/8DneZ3hTFag+x34GN095wOtFYGg7Vggsx6dbOnEHTBZKXmphwqJuyMYmrQDcnONXv0hx5f
+D9ewtu//9X/BVrmVmdVfwcR89L8x8/EDwRDkTkHyobvEFfj9/+RCsBxx6YIAszdgokxI6RwNfF5
+hGYag50pTHwKFoW+C47RzAbXuzhHowNTUZgqiruupCjnXXGyvWtD5GmrATVwUAEPAuSd6fc4nFK
wkyd24iOL6Psfk14AbfkECLmAmPgzt4aS7+eRJFs+y7IfmGJ0B/2sHjzXtKDQMlPDqMqsqGqA87N
ZzKGk3VQiT99246Dh0Knk14j+9Gl7uE0xQnnkeCEch1iF74DDH9bufJeioTFQlRw08Es7uz6XHe3
rLj353V2nvw1t6O7Mdl3rHru1YeBR86DymX20LLu5oQJhx1Ixv4mfAcGxlAF25k8AY9Qo8P004gy
znpZbWrftF8pgzB23B/cR9hhPSA/K0AUJYNKq2NJ1cFYfHXGYjJFURARCMZRzysYs3Q0Iax6FZWM
rtg2um22wdBSm57PRvMpPL9/8VqWEVFGxrsP8LpGLrNIUWnvA3tR+J6i+ezQMMsjcp37muKDfpEi
N961bsfdEmEdNoqQGQ8dZdPWBJ8XaepPNMF6Xy2mu2Ng7beiC8s/iW8MF4xvNDmQuF4bwQhUzJP5
LiiH9CJw4V/pp0AbhinxHiaIJansp23XS7zS4HVjGNfNkWtw9owYUYH5y5jiB8y7ulTZfl4GHJmG
QYogz/uPTIo+rrq+Xi9C9GtnorVGNsN8WACBbspWIEB65E4jff8AFCHWRZP64Iab6Y5aKwsYpJ9u
fMBQF6FQgfXUiPfFNgCaGdY4XxgD2BYUrc2Do7B2OTvt26Jbfe6g6m5n0WPCwg18ReEaHt0CdhdZ
Ibpk6zuXOcWTKRdWf9wkg6fJM3tq3iO5Re3wtgZ3Fayt4CuRRX3QEiQAMJ8s70O0IJ92QWscLR2V
L4uCWxmyxt4OEiD8kLb+3i8FAkTv8ohKJ/fQKAjDmG9KADhO93eWAyKpA6hd2M10DJljtg1y2jHI
6f9TvRFue9mzNwFmliekyRfnq7Jk+VBDieHsSO4tiQjrqBwVEby9HPDqzSnB/GaAJMx6BCBfNLfq
5DpqvE5TuLAoR7PEHaT3jScUy7oqeVjMYtor18rPiDgpPRATxpCClg0rWpLzbGExXgKn/RCcvvsZ
LCzR8IRFEhbXS6VdymErmZ5MjGslnBBsBe1YkDlpwgzZovf2vR6GX9Q0tE8ckOFh7KVx65AQYgyA
RO2EXyKJZ/i76IdsBroepKeoUQmGYY7DtG+X7SyNIL0zaFnwrFCpjJtrDfgSMja+VSwNy2mJNHRM
pGmYB3HmOum7W2aQ/GzvDvVr0js8z/faKXxDxeTPwtpwVw2lG5SrJGmorwgdHPMumM+3MuINv/cB
94Sgooor4Jg2JU2tJItJ/6ulP8F3nG+0pzDhzkkhmqNX+8V3WHTeRxhkIQtp5VxdLhkXe6rhcmPy
cDcjl2Y4VNOgDKQHTHatx4QRl4bXfzvkb+JgdjM8wlQ2rv1U1B91lbLEtVp3TeVUdU50Fq7nkotZ
avMnbgw7mbq1qrPMXTkFzfCbMtHudMBpP0bnhhbt/A8WyW544kPjPk8iwpxrFzg6VyQZmu+OT+V3
ktjVG8KSeRrMhs6wie2llgM5qCYK3D9zweSxaZH4Lly3cNNGxqkPaOnlNG+pQshGIxo2RRemJGnu
nz/XIhcNQKNSKIbgLPpisN8yO5Sfy/8g70x2JEfSJP0ufR4WSCWVy2Eutpubme/7hfAId+euJJU7
n34+i6rpjvDMjkAN5jIYIJFZQGaUbaRSVX6RT8KYuGiXKye/a5um3LPEJXd6lub3KIontZ6tGOIo
1pv6MyoaNF/Zt92LkVTjR1KkehUO4N5m5gN7gDzOZZaM4t0WvUMdW0iZTGSZE0P9KnzNZt6qGbb6
sidg8D3Evupcz4rQFYcn85qUfX3rUOh3NxU1I9IOWXnB89NXy7Z02SSHozZ3IQ7R/QxPZtGjaj0l
/F/RCeLpBU+fZn5oYBmmDEtcb1+ndbIyY+NVW06j1shGiXvLupm8DDJF9eB4Jr+32GI2TUdb2L5t
+joiKZak4woUUgLqwoE3iFuEw1A0wYlwx7JZG5YR3cSDZEDqW+OD05jefdlaxUVgNXKTKDVsqzZO
NpUdiV3ATvuyCZr+zUXZJtJNTmaVtcQGqCNR62lynIPlOcAZCJzcyAm274SmSICAb3Hj9wZkGEEp
9wPsnBMuX4sqh7RW2O9xIlyieBVyxSBP0b9IZ61cejNIeY4qxTXlshN9DH18UMPgPXt2VCyNmFy3
KuiDiJrZ++4Us3xHQUJoIU64nnP8KbBBMI9bRnlGrmA2IwedhWU7HiLHUfFG91k1vhUV8SPmRmkf
PFpd6N4XJZVfFIUysOV9L0nU2mvBkbCitXnu3sYx5MlspeI20M24pkFq3sT9KA94h9TRc73uBRtv
Qv6nt976psYjydEfLZodUtyTUK8MQaCu0A++iXuacDFWwwHHVOHQZEeqL1/PXsmowwdJwHQZ7bGE
UQQjlMe0qb9RQnHTcjeCQNtlIGvKLDwUhUvmuIF2RcOm/W2OnBc9HVqoX2O7J/sLxb26byP3BjVM
dzgUm/eSZ6TFSGdZBh1x6nJpd+5NimcyaOIHVWMRrwg7C+Eep0kuxSiOeP8OJXTzXN+X+Wk07toQ
gRRAaIc3rZvanZfbew83bcs0yBv7y85p9uZEFB3lpbHGc4sCnTVk3eGerLCCLCoR730ymAyvMPWy
g1PJRuXGlv0mpFRhoEKFR7MmpoiCbBre0nSG51iNH5U4aBKItvuW2ZBo5+rFyuPD2fcQQ5Jsp+aG
a56oAS7ONmt3GjNZngKG6z4r56PjidYMNw4vXPNIF+pWRxhDqc9N/RvJrZkED7kmC4D4MC84dNzn
Cb6C8cUcRhJq12Tq1qq5SjEkWdlb6nPAzG8mxGdb3gYO3kZscGZo9htbZf6TM2WIO4Z3Hc/0IsA7
++zH3icX5eyTyqlXHAR5FY+oSgxbj2pQXfv0q/DM2Lr2iHO4oVPAHaFUJN+Em6v9aLb+yR3K/NCE
NHib7FhWTYKcCjSbW8mRyPXJkJx8dziB3zgiNpT3RKJQKOxG7mj63Rm2213UOrQ2DSyXjW9kkBnN
M6K8KW4g2FurAT/KgoDiyTKw+mU2X5k2qIN22Q87eYUqqIABnoqOGsmVyvVb3PrlqmuYzbBZiknC
W/1lzENvT2su8XK8oyi3eBhESZgS0bcwin7LohKcEtHhqmk9eVlXBp6ULLzGef+hBiIJGEZQxiHu
2nY1vsPLTxg2VeX00Ysi95bAdr1n4BSgCqigvM28gJFRSjtzRcEq+DuvCms2OSl8y4XV0mmajTQA
0zfZUK6zkGxZF2GRy3yf+DF/MOF1CVFW5oaOV28/l7rauLVWXGc1yHwsCQw5E0lVQB+DFohBMn6T
ghl9S4hpDduiCdaiqUR/dGmQJMCJqZlrQ/GdZuex29jjwYKxW45iz7MplosZP3q1GuzI2tB+ZD0x
MxkOyrWTHeGJcdtCb/3eyBRZ3h6Ndj0hQqybUqj93BGRMapWr/H3NStfT/gFQlNDUNC+8yRRBCvI
xQ6YbFt3aDRF5a1UY9M158TpdKPpqObq1T2PVTIfCylKdxmD8lzU8CFmVjo/Po5UJzFS8TCADv7c
YCMpy0cKImacmJAjOWhwGKQMsmh4F7K+nQcXeXNshX2pQxOkMGGbtWDucCGhm96URp5ep7YJCdGp
iqUbnaN7VPLuJEXi1H2ENmPKDjkzAFv5Ujrk2doAqnNSIWgVSeidpjiPHzVTtaWjx3FTpApLeRpS
4cRZqD1qGWUHl7glRvT4fPZLtUnKOBZ705ETN7zEa5urA9nDh5x8+7YLTetKRKbgZ2Z3VlJhwxAG
HGeiOQSxBdenNMdfOrntcJBpkO3Ync3fErMdnzszn7ZDxSx5ouCWa802COoOgu5XNyL6HDJCZotZ
7QwnRVLG24lUeutGhUGab8gOymfO6Z7TN6Hl9ySB4947FjDFGJlXMK3YIwTMFgIGNG6e4mznemFq
lzBM2bUWUFgPOsk25Ll16CYP+Q9ifbZFvickbPgvuQUD03cQ4kZ6elHLuh1Fr0u6pAih7IX2yrXD
2GGl5pkJtxaSvthQWC8GQ/59SO3aynWxYaRkIBbYAZxsLYuc5Lgivji3Pka3sE13IWauLZJy+uAZ
AXYbriBW1M7S0y6O6uDZlJWztSEN78nLplh3x2YLrIntI6Z/Vo/GeqLWPCw4W6jy0RuEeWcnaJOG
bt2NVfX6AkJ7uOFrnB6svpO3TAFZclGxmZGQ69iCUIlPccH23Zyr4TvsArVPGF98qyYRb/AlVLhp
zOKoDBTaPksa+md69L8haHY8ab29jjMOtAKAuJ1P/u00A361wB6S7GzT8xyH7l7y00fEgYnor6uc
Fb3R4703JumLSS05p9J0XFtBO6xbmtwviijryPH4z1bUnOC+fA87FdIxCEC4kxy8GaCA8897a+eO
Ps2/jJfxP83xOh0JiwctswtG0iYSe612XtF2xzCorFPSKfvg6thYk1LMd2MTRY8xfAoSEFV54Rs2
jHJ3CI9WWrkPAf7oyykNeViEY7xn2tF+s0VaHjNmdTOOROWusmEgxdyU3k1OuzRWXJlvS6Nxd4E1
cror8RJcUOfDMSaNxvFytot6XVmJfMhkylSxb+UTJxv2JG5H0h3loCi3ZWAM9Ib3ttHBBivI1HVt
+TR3HCl8OzvjW1IacJEBDuQdim8pmeVlY9fU4TBXPsS9n38MlRwuPc9IX6c+E9usPDdt2BnvCDRK
xshEjc6z26fVNk3c4IZuBH85VpAMfEznTwHRGy5mQ32Hdgl9jXcdHlMqNZYZIxSWNcPVmzjvvFOW
9uLe64dgHQmcJEMh6su8s+I1inKEJ9Lt7iR73L3ZUFNkkgnYMttiq2pCiKOmwDLfDaNFkbd0uWEN
Z0hixVgu6qFflwamTTl0go1NzdNbCy1Wcd2ynrvtR1CHwYmPVa7HvIg+ZDAr4FxTcj32bnVXcyXw
lK2aazsJJGEOr4aD15/x9YWtl3ZtD4uoPfpBQksYftdjiKS8t8uzHGIG46PTDtUl7sKEqLrt3Q1p
yZl0NP2NLPA2G4kHQSas7CX5/Hxjzm7Crr2Fdhf7dXLDKbnZ1Llu7o1Jg4yO2ugqCwNxEknTg4qQ
2QkEO2qGXzX3VuWorZueaUoVc1vH4OG9bgbj2e6y+C1PfhgEbc8GSztVdwR8x+eUGp63whN4eAK7
KK7AD8z3Q+RPO5N80nU999Grdov01GfpPrSq4Dulc/2aGybcVyKqdrYXMU7CmWGBZehHvHjp1J3T
m3N0EZRKv1HkyhPLRd7b2VAgLmvqWB8gxxPpretqf+523NBtnq6SmIhzPtBTYNlVvDHmxkfmqJHX
qskc7gCU2Xx0+uoZtQDDqJP8QIzFfyDFWe8tzKPr0jYn4mqcPLoGVEmL9XYbVErvqnyo6MfM08+0
VMVdadjy6IeBu8HL4L7GqT1fNcB8gRCTDDxPo32cv05sCDqBOK+sMzIL/sLuBofM2mSY75zQ6+vQ
tg2cQQPNFAmViVdsnyPc9J0Ui9JroUfKgRC8HTH6XYzoljEeGq/b1nDKnyzExctBK3ddxlm3gvnf
cwnH7FgZ5qXxpjFa3Z843fVYxAadP+U109qOruOKsall3QdSEmwXfpZB8y+L9Dg2Kjp4YWXtQJcG
h7GagaAWuDZ48cn1Lj3bpZc3aupdm01ix9YovKC0TjwOg2DsmFqlcfTKzD6R3xowqlnGig9p0WVi
dN3SO1/PBFmYvq9iMy2vzTaB9hgTId0HWoq7rhDRRT4Jcc+aoK7S0dLbhlnmu6nreivSgtweMyJ6
G2p6vTB7eebdUAB7ZFh8voNKHg5vlg+HMg01NTu2JwGfZubIfrrLupbhXtSQs4+U+2RgEX+thPb3
0rHHh3Cahju3cnJ/aRIzXEczMzaWRSQeMktnhK6WTxNRh8sQNsCFmMP0kodk+0QUxiZokrF5Abad
3JK5YQxqtlq+ga9mjh3hfSSxYUc3VToEe2KyxdGSOjplLU7ghRpRQvrOD+4t1g2onb10X8spLdna
9qRBuzROPh0jJhMWZsUB401/H1DPsdNY1XDouc6j4hI2Fvj70z1VziRu2nHAd9bhDhcWv5XCh3WR
RcogyziIO/IGBEkUEH9/C4evzMiHFPMth7bq2UeXumB4fNbwg2l4n+equgnAGmB16mDsx2Z8P4oU
ssKcWQQPMM6YJEV0u0ljUtuLQvsJkSuTZMqyUUWw86oAyaiPsuAskYLJNFDPtsTOqoeuLNgwYC3d
uNU4rELK8sh4+HqPuKF3Q2GUZ1trSQ3TnFUoFSo9tXFDanOe54sumMxX22gwXqsRgkFXmIc+G0Dn
2gS+GjChh6qpsEfYIYyRaNKQDrA3082iLljDp50c6PGY45BmHk58j/gBXN6sNUKEUOWqLUe9qWPi
tJM3cA0wf3FPSWDX70ql1QePzvk29yp1dFrdATbmK2ebMNQ3BZUmt2VTZ/vSiQasiXWPVtdGmvE5
+uYF+kdAr2tv8MRsGa/w/IuKCBdP2roH0ciM0SwKU89AJlpOWFBpH6OFeuEYs8VK4tAhbWWl8c7T
luIVo21IbvR9P+n1YMfsJs0mBfMRS6/GQ9M11TenGOK3WZnlkdby7Dr2SFcOopPfzYKw2Ao+JNmb
NMb1M/O8fZIMT9iN4jS+VK3NuDwO9R1wq5LJ7aTGR9LNJmPUpjAnvpTWfJ/dYaouopak6opftTcW
uhT5VWd6ErAu8e2PNIuluZjH0CyWIksxw8cVdqdlN4TtUzcKwqhhAlZoxWVlH0oIg6fKcHy9FPYs
rzw3FP6a563XYpPndm060z9g40/gfgOw1CvtjtW9kaTqBtaWfEbXbGkKr6zO3CjSESiQo0DQqqvZ
2BDwaO5R1uAZa0dsGFAFGFTTUFyyq3JvjQq6EJtWmXv8uy7FjRjJa5XW5q4zBadNL07crZGC9FhA
Bgn2HVLRsm4y9a013PFu8Op4w4bWRVkJ6xBNZTaq74E5Dhxl3TFeDXNAWYzfIZrbDBU5Hmgd4sUd
KOFr+sB47wENUR9Q+yRGhokvGRgDw5daRSEzElM6xBHBYtQQfGZownY0J3vH5MUW1PXUF1oIIE+p
S2v3ShYZQHHmZDLa29U8b6fOVFdD5yWPgxqSTd/Z9Q3JZHi2rfVC+ZZxqbQuHlXiO6hPvrnwgiDh
ip47Z6WDGnY3x2QXnyV6xYGngnIWYZvFz8LPx3ILyi5iByzM5CCDc1EwBJH2oi2riE8Jieahq/Jy
K3NHPpx/Y8LAcYOAHbREHlOcLTn5Gj9/aejyAIVOBIU4HDE8uLGnKSncg6y4nXv+OxT9qD9l2lJv
U9nEb03bEkKrKn3gcZUwwGnMW9a5fjtPgiMtDWPTLR+V26dVA7ycfnQvy0iAJGUcZF3zSR3eoUO2
nJ5HuURwNYb1rGOEwZ4C3083yywctazg6FYqgYnjWaNcGDzxHqSBJkkci8trbN29kwPuQbqR5aHr
nZbUbGVc1yYNcVh3VXhBCjh5JOgf3gwuKqpX2t17XhAuA5UQ7nJOegk6EY3CVHdRVgucr4eF5SJr
w4qMcD15mW9/8+a+u8yGqM6xbcXgBej6sFBj4bCRr3LYpePUTMa1MQinXWjCfx2wM+CcUmJrz/Cx
ewrvw6I1/TgDA4JXBxk5Tm5b6DOklH1GRouxNrF1zQaRWJnJOVoMwOB3s4u2uYxDYAMLaJnppyij
fIntGKWwOM93MfKbN0U+DBZ88InSKrD1IBUBgBEODTRxkSU5vnFfxgpu1TjO4o3gZ34C3P5So1c/
QCul2oT/uWJjk7xXTt9chOOMLXqWybylKyG+qSq2O2kkmzvYUO7WBsKyK83Z+RzLTHyknasfWGvt
Y0FS6tnXObkmHZnBXTuZGt8QU2ZakhDGzltODDzReTcKENf9xEje39ezkd9DD+ixKtvgQKwmKp2N
JJvPcZ+NNQlF5u3pNw4m8VoDUgTyEuHAs7FX3fTEN4h2QxDY1jDM7xWcn5NH4vnEesh2zwuwcEWu
Y297O0eaNAyn36LP2BkKmbYuUzFwvjF1wcBA+skqzJWRw3QMUImYxWL4VfF8wglnXWjXEvfaKDC6
tkFRsufI4KVbSYuCpSbW4ahANNWhTvmj9kimBTESemVVACiYaVifkuG17v1zXtquqQDwB/9GmFlB
EqSOxhszsYpbCf33ThjOiIU9cr/NhAte+rJV7JpiEtp+W72Pnd+uMULlL3qO0Q76CaFGd3o+Yd7q
V+Tvhz1SCpwYP3SQa1iuH5tizEfiV2P6UItCXQ8I7XSwdnn2mDtl8YqkhtPNZ8X2dDmvpqHt1pkw
UKkrQjPXnF8ZbXZ24VN7U1SEwXXQXVAp3d1QB1cAPsub5kKGRnQZKs2kkfaAJ2X61q7MMGZVs1Pu
Mo3JXFlNdap9ELZZFNb3U1p5x9YrPPbDujYvlJfkbIWtYtd1yTCxQrk2wL+q5x5s1UGRdmXpGNx8
Tfty/hoDEkV6LYKtdJziARmemFzLNGWfOWq4RNSZjoklahQRl+i8AiznGQlAvjnoHeRHpTL8uZgV
arzCm6iO0h2fGV9biZ+SBbraDFmr2I10kzAXGvF0zfUbPLK+ANGBCTLfp3BAbyttRVvEXLmjlYos
nNNiq0ttcB7V+UyDugPcuG+j8RLdZ9gF3RmViEFi7fmhdce5Y7jC9KdvrQq+qnImeL8lnvY7AWrt
KQ4s/9MdqbMNzu8CYaXL6TFU2RMPrBHNqbLbnRROyPFABk+4GqaLUc3doWSEt8qIta6lkvE+HShd
qmHYrlh70h2rxHAMuxC4I4RmsoBRVu4hvdQkMweXPUfCxmzjR9Z0YwSDhSM4pQm5n6Y75EzAu908
MYHgcS9OnPcyyVY0jla5qsDpOULMr0nnMP/Rsx9cKDcd6TGYckyw+Cyf2e4iWcpq3Cf4YeQKKykf
uXUGcRtWNUlGMP8IOZUsmEcb2CqkiUAadzWzrNbvrmn6wYBs0Kh+aOM0+ywtu79TSvf7UUzhVR3U
kma8Ki92gFccjp2u+2HBE0c+CKV6EKPPlhKT24WDVILHgo3bIrE4RZNDrp27ooNb5dTYH1axLWGN
1aP1JiEPrK2Mq3ihypYUk5cYR9G64LA8AJ3cMDAaO2wOyQLRu+M7t1N0yDyFHIad9sAYmFNRZXTM
Lydkg2tHkvFzZGZcOrF4rUiOeMy10Sj4YG52GwXEkeEIT7cqTO6EmYplLyMy8wwl9oKN6lqCmTk0
WT4+JHVsbpy5cGnISIiAeMP4TYS5Xplzlz0FKT5LDD5h/NyTeiWmnhNuQxBpzpV06GRGYuAlMTHv
9pZyKMeyml3pYOGm/w5mdlqzMMfFdNeoHtTtJPJVirjN2Mnsms8sI+nql5G8m2taHXoKMJbCAUFA
jsTfwDAprqBhTsu6YDoxkR0g0mx2eC3QQvxNrqWx8SFkrDUj8AWPp2yFVqu34FSMrULsumv6sbrw
2rk5JLHNqRb1MSRcak/ic44d6ALlHFyNtEAtueGgC4CJ4rJLO31lFpV9pYI6gcno+sZDH05Nu47p
u3huJxleyDxHrf4fPspjmop8Yvw4gKWpz9r2CFLmJesIVSISs4VWQAvAk/IIdGvqrZc+V9ajJab6
xpGxOLpGz375hyXs/7b/8P8lZyHQc3j//7218PiWsYF8Hz4+ql98hf/8c/80FnrOPywhAsc0cW2d
3YN4+4aPpv2f/+GJf5gsBC6wd+njIXTg7qpS/3APWv9gs4570PYcSmtch7fxL2OhD9zXAnxle4Hw
hOP+e85C+9wU8F/OQlqSWLE4iZsWjGHfxOL4q4uPh28Yaxt52x2Y/hcN2UI/P6K3vbYN1nSHnoDM
HRgz6G4b+lHH3Wo+xqFrHsumf7aH9KWr9KWr5wlllvD8GfFKUVB7nUbKo5nTYv5YTi/WQAy/K2Jc
ihOopNiQN4h/z6zxq6CfLuzA5ZqltGk5oKlyHLv66Wf5G7vir30JPz6lb9uWxA4BENl3vnxK9nL4
fKeS1qEiZZ7VETT45MF/bbre8t97JX5nbKVA8y3+ciDn//p9ntvXUZ9x5FjttLTMp1GKqwlgEr2u
/8Ro/0LR/tmC+bVVhWIx7Ok0yeC+lPxDfDGFMtpFBAE+Q6ETm2wjPe+5y3lf0EXcTshbOrD2YV9G
hJR7quk0YMc5Umoz2AQEozrehtbQ7uau2jqJ98J/dK9UcUIIU/Ao4Z7OwUVkDIfS9d4IrHo8d5dd
adJUpWJ7pZv0+6jq4+REmmyy261wkyYLsIPN3m5iGnN7hpaOmQw8xCacI/MLOfhXu0YtyTMigL//
2q2vjGq+BaJpphQut5i0xLku7Sc3aii9uJ9sI1iVvg9gRS3mqD64RvNOB9KmKsNtUD5XhftmkJcS
EFPGJGQm2hfvuRF//P69iC8tRfwingXUw0YtcoTvW1/eyxSPI6KNjDHeIhf4Np1DbaW9JRa1CEdn
/j3vzgPLctuwTQBNWm5kD64ClQ41NRA3dqfv0jFha1xvnch7m9PotZiszZzL23/zrXo4i21uCFA5
P7zPXy5Xlfq4ANqR3konfMmiWiEiDPdxQOAugMpVtcl9Q4NUGri7eXS3SW0+GjFTODZLixjBQs/p
qrc4eLa4emaYQ2QN7odKO/98uPy3F/tffl/eaCB94bsONxVU8y89KzKqPTdJPGPVJ/ldQiHe1rYx
xQzj1SA7LBHNOc2J8ymdP10RvWd6BqA248LS6w7bwu+/tr9Yn399M/5X67NbWXl+Zs6ETICRxcCm
WQtCT8S7xLb548s55zv5vxZpOkx5PdfkanL4rTySqb9e3GeR0kfXD1Z2OxcoS1VJ7bledcXAdUHY
JsoZxUHAW/WlAfbJM6yLrCiLU5qGzRkdnsMUUs9n9YJMEPPz5n7Gv3wQMZJnR0PRJpTJTeXX1NJH
Hy0ShWHPx6Q+I04jOMqwFO8qi9503VNsOTBK4HJeDVF3wB+eUvZHwU9WhufKL6IRNju8KqCRofUB
TpeS+Vt9Briw2+EnIhTG3Ob697/H334/wnRdHmM4zXgk/nLz492EZ9zye8yzs56hjcTOi5Onm9+/
yo815NefweMhzsPSp/HQwff+68vImc4dFXJfg2Y+RD7xvrnuHx3GYss5sLtVVk4XVTyBLBju2I/v
ERJu2ff9gP8sIEC9ahqMkFbeYdktFERfRS5ppCZ5LPPt79+r/LoGYTj75b2e18uf1kNqmD2cvzWU
9xkrlzVsmswjXZkWzyEPb+7yHmBu1RNkNWIIFxNQkjFP6J2aC7Ush9m4dJ3GWI9jbe9wEgWEsGa1
Q37Idvh4wi3WaNyLqI8rOAHZI2MryJl1e0lU4YiN7MqpOKRUbT+iysavKqpnZH+4ifE80TddOzS1
D2dQh5HBvp9pWcRDDVLcKZ/GNn0LYypUVRpBdyiiaM/A+FHM8MvmMe4/OV/nyzGMNJSzOsI3U84b
IFiPv/8Gf90ynO859kXMdtiEWfz9xxf80xcYI6nUuQM3JpzcY4CfqOJn9rU6FAw/fv9S1l/Xkx+b
EqIUwnYseh5+/bHG1Ky7BuTFqhezfYF1BvRzjxCP9De+xINF5HculnVrbqU5Q8NL9LoFSwn8maYp
ejmPScldGVBRW4BkuLaC6Q+X/l9vMM+2JXczVRPcYV93iZM7l0kTEN3LEix4cbsL6mudfv/91/B3
95dPqkIQx6WvTnhfvgYtMoBh4HXWqRUvImp0l75q4ZyQEqZXvt3OSVzSzNvdEoofgV9O/SmvJYSJ
6UY29joFPL/0HNWt6xkwZ02nJGArJ1pEVJtf5BBAULs8508/Hvv3L4uzR/zHITnEdSKI6Pz642Xa
5NHqJuGqxZHJbn9PiNVB1kH8Q6D2gh4sjI9QIp2JzNyALRfPRlb/4ZF0fpVf1ibPZ+/ju64HcMiT
X9emngPeXEYlPOLKewwJTxr9s9+8FkG5spW45Zy7TFDufv+LWX/3qsiIwnWoXWVF/PKL4VQ3HS+T
ASjmcFsIgx5B/NB7hZtj1eKg5BT/rJuKqolgV8fOG+aNNzcg/ll6+S42yvISzgdOPXnTEufl510Y
DKx+/yadvyyFRI/ZHLJN5ncgR3WucPvpTh6N2ipN0ZIdBpnN7HAbgpwIU8i684DDAu5MfiC09KBi
SBLd7L42QGM2rRu+aEjri9R1bsXQf6ZxvClGcxP1WJuNLLke3GybxeMTw5dTUJXf9YQaII1svir5
N21g76G2T1usW/d9Z11PY1dvMtl80Gh3D1b8BeF41Uxq0+tsU3r+hqO/v8R8lv3hC/D+5gtwOXeQ
1pLcWcHXvbFKKEH1rdhbNb13Lwp5A+MXR33cLSNOZXEWA8wie7BuJAgyxww3ttmAiYya21YPt9gh
44VZKCDQVJKNQh+ZoDM4Ksxnr3ajVRE0A6w7fYyYtOBXZpGvh2ijBwJAXpEdvQjeU2UCwSAw9MYQ
5663gxdLJCcrsvFJir0RVB+eQa6zILMBa/Zl7ub3OO2J3mPP0RRJ90wHLLO4yvPxOKZglnMUvLFm
ht62ILKxqaZY1tvWPZX4MXA/zOfZiHHePecLh0bQNZUK61rS7hMRh1iKiTXVytyNPbrGwjCZ2Mvq
+6DPVNpnbwby1H78/ir8yxLv2+yxuTU5GCJNfV0lOleFyqOMY2UTsaZd19v15a4+AxP/tTn9/1iH
8QKT05T46Qs/1zv9q5npHFP9n/+x7dI3/db+rML855/6Tx2GNdqjLFE6rJUc0v+3DuP6/7ACaQU+
iovp/7N/6V86DFVKPIgk8oMnfvwZ3sS/dBhh/sOyCPdSLyzEj8P+v5Pw/PqANXkFP0B/MQMefNaP
W/inNSoQSc/OafTWrcTsSuXvND1h/RerlLH96qdv5o9iyHl7zCkK7YjWKFfw4c7LxU+v1XCZpgMe
F8Y+dfnNqMdyUyWzTw9jmzHIZHv1h83ojxrwnx9O51d0+e59zjABR5jzXuunVwyKOfO7LASSY40B
6JICPWbZGXExLJRHHVTn9d5TGgXFFtOqxDwSnc36arKtLSP6BO6mEx2suofyrkAFGxkQzIU1ZtUf
etut8w7+6xvlB3ek5FKANftl15x6BoyTkYRmiLH15HLk2NJ+h2dawZs9Du1UMVNlGLX1TN289hrU
HgwNy7uNui57UCUwZqwf5efvfzBxftm/vC3cCR47DBoOfK7Cn78/DB5mldJXvu6w353agezpchBl
/OkOLS0JwgguCB305OTS4QGll2ZOrKg7goHek5ii4moasRda1Z4k0U1qReVFGISUcuAroqkqCbJ3
w9HTHq9ovctLUX7ronN4bKqr299/Esv8ug6eLwWyxDacZbL5/PPXj+InMyyUjuRk1eXxUY88KWiQ
tC5yKw4fqQzzblyT8hWKzjt9a5TN8A43rzwnFFVAfKbO7/IhPpoN7nuYATyF4Fs7XfRmkM9dOqm1
i8z0qtTRPpmVJqVjjxt6SfCDD15ymjXbaDuGpk9egxnBQ+pI654B9w5s986Y0MTTJhiYmg24w9L6
IoWU2pImWDZdjL/E9Q96TjZdj4Xhpq/9J8ZtGGVrA2TShD9NuweaXC58v7iD+rIxOuL/rUlQRlKO
ykPFoai0G4DqRveKcboXA5GtCAnW4SFXuUujUnuF6+u5sUB/OwlO0mD6HlFLwfRhAPxRlD4W/c4H
pjc/llV3QKjZmGwdPPqkMHi9kzUGuhoz5msOzfm8IiyaFJINmawBx268qUycNblpP6CcvLsgi+FL
yHhVE9Cc5/CWJFmxiAtFTSCVoOtugjYk8sE+MckI2kUEW+qMb7arg3Tr+dRiuWNGZgsT86pIoXkm
FRQFFTHU/cM2+7zcf70HmOlwIPMsrGf02/164VRe0bB5muTaCm1iqmamiO8O5hHNCPs7eWrPi4y7
gHbzce1RUtGsO50Pny7G1m9jXfQPY9gb74HJAdaLyUiTTZYOjpWiWBFBqK4ZPza7vh/K54g4n72J
qmJ6D7rBuuuqsDwE+Wg8Q9uKjuY8aZATAF4W1hzLtQd44+BnXbppO9f80w3zN7c+69D58YdqLVkA
vnxs36x673zr23UwnWQG14a+CYPEL4+wa2OiybJmXAC9P59vYKjpY0F6GCnGM6oLa3b8h7xv9Cez
buvb7+/l8xf+ZVHyz88SFFeEF7gEv74zOh2AIMtBQn+FvW/r8hMFdl+bVEsOY/SHlflvvgbfIThN
PAPUAE+uX1+sjIWLX6QlcA3B8jnSqOln1Wf3f/CRfnqVL4tT7nM+aWwtyd0kyYdZNuURMBVEIlv+
L/LOa0dyJcuyPzRWMJJGBQwGaNc6PHRGvhARKaiFUZNfP4tZaMyti+6uD5iXxK3CrcoQ7nSzc/Ze
y1nW5MW/u1f/gST8/YfIlsdfzhAeka6//RB5hSZVZWr8xJjTz6OX4oGn+pWcaPbYb165JO0HgK2b
yOS8jfCxuPvoTjb/8/f9X30ZVMvYVnh88nGX+/uPVwx2hb6ATnoILxGU9RsrW5cgik8p08cgjrid
bbnT9QsD7zVt+3/3FSwjzL/+IGyPPKm0WYS5Jr5J928jTnMMDW+irLfNZpv4TdQ13RU9GiatmR5Y
Yg3Txu+QpDpJbz1ChVsipgZQdcIJRftvnjV/P4zZnkcAgwOAYh/GeXA5JfzluDKrOdWEhFz8BFm6
ddo82hQVqd3IIEL/P//k//4m4pjBnImxLml03wDt8a9/VQS1l7y28GlSOeGpzRL3mBvjcLWaoDvw
U/L/3c9ZectX/9eftANiXrqc+3iKujaHzX/9KwezteloDKR1Az3dG25nWILH4Zug006uJQ7wyw2W
PvIoZUDn0hulE1Nv0skItnh3MGtzqdpKczRWYQwsqWUC8tBEPtZP4vxnuLrUPBmqufSQgO17zAj6
bcpcaT2JLP5hVlnxHjU5k1CTbpsxG+oUhD7ukx4EpUSJhsjQs3JaFeasr0M7RD/5CUU3pAPVr7y1
1EegtLPTsf2rJYD3wycDvx3MIF9ns5PvKwH1rC7HUnE4CHnV0AvbJ/T3KF7YDNEiK7uhhShOFPlh
bY5OgDYr0XwlCZjHmALcSx4hA8Ra5l1zoj67mMrypq1y1FwAmPwj1YCW6tKoTMAQSA5fSRlCwyIG
GINvTtqcyh+BxZPMhhpgmjP+duOJCyhdQd/Xx4n6lewsD9MLB1H662W6G9Q0XaQdQb3u2v4amNp4
wzlpPZI4Y1e2ONN/qFQmiCAt8nWNNC8cGLodLSnyllTxEgIhII/90vZuiYekzWBZdG8ZC/0smrmB
A9uEC/8oTW+o6BraCtD07b4xT0jMDHpKVfZemM1o75jfTE86S3sMSVmHqimUeE3oyTC7rXsJEb7p
H61g6l4rEzt7YbjFyzSP5aHi6n0TaFnZFNWCVmYd37pER/QBTUxCOnf34exUt2AWhLWGUW475Rmf
AlXj0a5jHDmz2W4yIyM7WU3Wd3pR4VpNbvONOTC4W7gfH3UQFXAz0uBEp5KpCVnnH8AV+xesesFv
p1b6LaOQCjIYowsjn/fOGfR1roL0WZRW/1Fbuv0xTl1p7iY0GeBMbAWJlyj2MgWAtz4YLhVUsiSM
l2ENhAMSh7aJPka7Y3wIQBNAICWh13oin+aJPttWQWGu8YIl2EAbWjF+7Rxk3/yhESdgZUDPKj8a
P3xtzeeqK9iVoY7YSiMadh3XjYsdesURfCePG7tJ9mnWIgIdgznhBzcPa6GqYMdqK3ruR9/b0iIW
u9TyvIegqVIIESx8RvKm1zYjUhLngCgXi+K+qCic1ITMTzROKZwMthuftR+lb9yOi70728bWRxSx
i/wBBk6HwKEcw5igHpgq9ecvNvPqvdRRf9fKawmbg2yxFcC7iXnNBhp88xqFMjw5ULTv8Rxkj8pF
bzY4zXgxw/Yb5a7pKcri6Fha0OeCPvW2QZGFu4q25woEjvmD+AAnYtDTmzY2s+0om/ZmChgZaJTS
ydmVJCFPLVM68kCLsWRF6kbuFsrDHgTYeLPkaIAqj82fZN6DR3Qikh14zVIg54m7kKS1e0ySsNxF
KW32qatB+SlNQCFKHZi4ZnzI4sq/NRHGvz7P/XhTd1bzEBkj6qE+q1v7pa9Ew1/XRvRZYHjeQsKy
+9bEVRyBxjbXHfGI48iV1oTgIsRW9p39s7QE7x8D7ruK7PaiAgNMUq0+dZHID1ZI3UMqZH2UpuF+
RL6sDxAf4rcwwGnaBTziaFMPPdMv8N3s/tGRLXyVyKmiT98QyQk5OoVicAqnEbrGPk6lupiyZMFT
GiI7z5YWFIJTeW16A02WI6bmhaHdgmOFOO6apbfHlGY9OWHqnSsCsOdJ5OGnHMucc+WYnljW6W+j
C7bUNzPjqR/5FBDpgpKMzGSv6jb+7pX2zCu0RtRZVMhV5so/5pkKbo3hlVfTBaCGHCb8ZlMyumW8
tD/ExK0dojb3OAOB2h2CzXCBCam2fKBwYTO41NVBBuNND/vGM0Ye9P286acS4qWs9nmn4zPmAw8g
fz8EpL88gU8rAk+ZVRwNi7Jnn5UQud4PGXTgJBzUDzuzxCVVNUR1P40vgBRzg6f8ILZDJ80XZGbF
JipsyqAjVTBfp9Y+zyXR+R7C9cltZA+Wz2WneZzg7ksSFGnxUQBb5nvP5p/8stD5hsJo8w1jv+pK
9nw+Fp58LwoP8AO3chCzAi6RRTR0tELw2VZWF88AkI2t7qIU7kns/u6tXr4QdQUTGhIs14Pn7jXt
SD4L00S+lunU3dq2CV+5JzBXNZyaZjpvoXDlNj3YRcsP3tzaNZ5qEKgXA57eSQRFcB3HsfnZ2AuC
uNdRhNVtDu9CKvuXNUr/hxdHuGJHgR0wD+qzEXhiU9PX4aPdduZbkw7ENlCdfVpjgNBAFgLHniOG
6+h5ztEQ47xjA9NvR35bl2wgBrJKLFGdw8gDSFio9jeiTIfYpNfgiJmI2rkzECwjZGROJ6TeFbKj
MpsBBglyBdRcmYM8816Sq2AQqljbDeYnYrMhhELLZo9Nmo7vuSIIkKiy/kisuHjrPXqxG3JFegmx
C363bVDbz0PXWudUxuKWRmm/k/mQbysorD1MF2F/qKIod4A9y29IhxF25aF6AcPT3+c6JKGbt/CA
Io+uB+rFxNryHIABlIEcexhTBmwbIvQJBrvW3LlmQua7D0GEm/EEsjHvk2PotnC/LJsUhUSzzJyl
G4jBQ6uJLymNCIRFA3U1zrAntkKEEhswZE/jmOY/VF6X+0J00e/Wybs3NxBURfBNhWKFxAW4AK2K
4VBSLPxdl8DI4RKK8eJmJp+1nl2gOKui57hLJnaWcX3KkoghSdT7A8Er1ZHYVJ6HzBXoE7vXwezu
/F2wGZh8pU/jLHlB1wMNslwOw69Uz/iXJZssPvbKXVFVLrFuXYDmTnXCBdkcN6UCU6yagV8SFu96
m8XT8AbYzNxatEXXRe0J7NVukD6lZVZ/r6RZPUhT8X207XCnFJ1uuwr/wI5N7vBzlPA6VxBZ4t9G
w89whvLzfYafCXfDH11/TR9+gHjhFv5TaEYwH+bevNe53c87p55YNCtLzUc/zmidYbeleA8CBx7t
SFJXjG7O/0+cq28FO4u3jFXG2SptmvgcMuKXkpMvC8Oewhni6OB3a6bVdx2k+j6ztN5zysCKPnZ1
ebRnaV0n2wa4KYXTvaDBbUn20mFBWcd3ztnuKck97xMAD9qJSEfPyrTGLbDX+lemKg9ia+/eKQfl
v7lmmbcuNU2em5IStpGFP7pRiO95WEbPHR1Gmw9Mg2KoHqp1lQj/lYB5+1KJWlo81EdNO12oTSZQ
3JIKHV8HiWoVAqZSOy+WPAyGJQI2FfpoFVFKS9+bL1kbhzeDnNRj6VciIROwcOA4v1yjwW0+qoz4
mupG70fYCXIVbj+Wm7QKPGDQvcI3g63+CJqVZDpmu/ihb8L+LVVMTUYx5admauTd68zoPlHPfDRm
PikaZ/LCI89E/8w4U/6uvAVLRN42frR4ZT1GwoUDtOrRu+BCJZbroQQslmiC4C2ybpq8/tAJvuat
JRf8NFop6W84vSWvncEWEohyeiRUQa/EzXMOr4a2+gd+2f77YHr8DmUI9d2jm4roe5YmMiWEHys3
8JZUmhV5V3Z683cZhdBWBxIk9TYyWtLHdqzylxKWIvQJ18rfRwfHO5RmIjcRRvIfEJgB1eGyL+Te
01x1N4Fhc44jII2y2+stJpBWFGF+1ogbN2KeOk1JzeB4aXqBfmI0EIwj2ci8YdAAU6GeT/4UE4rE
G+1Om4y4PdKUkAPGg7SZSJ+Hqh/DC/+79C0WsZ5WObULb0VEBdcc2WmzXLSoIe9nbRxaPSw2G5gP
IxHBMRpQSwD3R+IT5EiNSje9M1oIJO4v22EFEbob7bj9axA0+QK2m14yObZ34v7ddhASGa52cTdO
LfzBgpsXwGqnGC91idSj5zcFTqyoprULjSWBcYtQMXfz+d0sVPM7gpd5bfsuxizXG/Y14p5KTcAI
MTE1WVYvgCMFVQrnSX0DPzvddDqNnAhlWZ56u5coB4LcPfBJKjkWBmX1AK4heuhpX354kio6SgXt
fUEBgcBj8mx6Lx3KZ1vsQN6xLfvwmWba+DBH3BCbke4oeADXf200q/KojsPXsOMVxxgr3koHti55
lDkjWT/ZnyIxjU1hlltraKK17ClRcUTxd9IoP1w9eyuhqPsPsMVKaEJ+9GD5vf9r7MZ2R8ZenGjC
hPeUDD3J+jCzq5VZj9lhKmY+9nMI9vUE6pdx8TxfuqgpX93S6Q8tSuTXUidQfijr2L/RuH+6wwIK
Vtr+csylre1R8B2Gsj2UyBUPE0G5u0wZZfGhIxufZG0WP+WIQNmThpbRrFQ9IzuAM8jDcuznq89u
8osA2/ApU6M8ZHTyt2EEdVBPA+C9pgYKMWGhAolp7TIZgNarEr6qZtJACSr/YiaO+KVnKwYMYRrj
Iba6cOeKttoVuaRx3nJw/wGCr8R1jXHItcv8i0k7mTE1Nz1P+7gUXxkNzwKOytD6T3KI+/k88yO2
Vg57JZ4BpD8BJPnctPWI6sgsu40XBfm757sU4iyUFpNCIwuUr+BC5bTFk9eR0yR4wZ1pRToCHFrR
9kgF6cWy8tZ9GGzxQf92VRIhZzOyu9Su9c3jHHaiVx6sPCPmbZSJZOsN04MKy5+9bx864tpAkVOC
rkOpcoJ/GHkkuMZTSF1xPQF4hkdVcY4I1AYmpU8E1NagEhr+tcKbvlve0i3IxnrLR5nYwzfu12KE
XtTS5mLex0c3r3dKX7eiSvLflKZnsHfN4gm2zZd2FDZrBLoVjoXNwnKDdh8wvFmHOEArPtUnj2NG
ZlnQDnqfE3WvO/QZLswvE0n51uTXvmCyxYvl8Zm+1oFXX+NYNIeaDDUB1NTEqm2IhyI3ql3DQ5eI
RBW9w6xDDWHYbIW2ILhZ4ztudDQVOOsqmeiN+J5b7wcDiUTHtmAzypGBCUgP7gt588rewuHWGOtv
veEk52aUZOh4sdGLnthodF5fLI6JiIVCZ4gFjOgtVlrXGv0912byVwBaCf2Y022wAvN33crqOQy7
+UmI0H1jYYqNrA7mbqKMlKmjF4JKake+2YPfG8bP2bS9jUFy9L0uQu8hc+T4agvdfk/KJFyLBmbo
uir5/F8ZhKgkEhDJ5RvYc7Tx2Res8yBvX4eJ+9ZOhIkRUGidJ3pfJDNx9IFP2kEiAH5WuOY5A4GF
Q5Gb7bCiwcybwrdxs8bZlNx0WQanLE7nZ6iW4d1wtXsyar46jilLT1fw/qEaZmGzAoW400DgFvZH
ou6Kczk7onSSF6CG8glUrrXWVOJP5cRerKmwca4qvqeHyKzubq3USy5apGcFLWZwQoAYvorBMX8F
Yg6fnRkab9PWzo7FyJcX2vN5QPGyx9FrXyQEjicy1eOdok+19/Na0uBvfwthoE1nJj6d56Skgh1B
IQfuBRlNVtG9yctFmmAl/RPUUAiPSxAjjO3+qCqfzyiva4mTDo7XQoC1FEhsEicdKJI3J0YQlA1l
9V6bE9elwUqXPUKJfZ4r4yRPrQ6CvVX29hEjzDKPbtIrXy9e4iCUj+B9p7WqLOMBw/qwx24V40oM
KAtFCcCqpLWdl9EwYNQR0Aegb8YfuQoohHaMVGSP/IczoXZaFGzx8GwbkpbuyNR2NyyNXnR0JjJr
3y+qY0D1ejd0MMFi4iSHkKsFVaZJ32L2Lt9tQyxhvIjhnxumULZi+6vk4+Y5Z4j8xZAgDhbGK/TF
zwmBoPuK1ca8ejObFPi1dBNBbBUxRwudwkY/0EYa3ri8+esmieb2V+fqjH7E6LOS/BGmjjF8uCZj
U4SSceVuORk1yID7bjN5aACWJyZPKjx8brEbtap/xjyRPhB7U1IMxmmTumwWa+V3QCx8rkV9O5In
VISYO4QcVmTs+sSxPkQpHb2rS6Z9HTuXTcXN8q0rFM9XJZZaptdGL76w3Ks7NcU3GyrxF+15CGe6
1PzqR2FtujSnRc0gPOJ1JMtTbusFPmva3bEr8Qb52kCgRJlXbj0dOuVjS4KDETE+tKOnekllK0JY
mZg2c5ywq2YC/Ja+t4SUHoKizM+Ad4O3glgVBidAq1h8o3LY2GEX3/vSwvhALYqkmTON58moDAPq
V6N2pt8n37pEyL2lCTcFY1t5K7KY0VNtRuU3PfjGTg0MTmIG08Aixl8Ur9aWz+OJSQFe26lBx1Ha
+J6EYuRA69V8hTFrDVszaeQXhKL0gLqIjrvB/GGXl8uOWaNNWWGYT89lN1TOmcdJxtVqeVTmTRg8
WFPU/KBdO5y5eQY38KBkr8d6olAPrNSdH4UYS/JPo2Km22g4+HAyBvE0sSGteEKLhBEHKD+D+nBl
Hat0KpmF2QH2EJbZzAJDXDXboiiI6rkcHR4hZlAudJQ+4sLTP5OQl+smz4XP0aFFfjh7QzACk+NE
qyc+Kzk3uBeXyzHdRKep90lkkksPYep8j3m2rNMY470f+stvzJ69cWPrjLsvrIn5iXRkep69ook3
ZsRr3Etlxr1+qbCaU5J8A6fBPAcYwIsdBeOaL1I/cWfiltnXPfi4HK3eui/8UO41Yc9+Yy5U2ElM
XDTDkY/w1O2xJMzoIlaA/+GkzFmJ7LzlxrnpgiFP1tyx4087JXuwSgZPgZY0BB5fLyl8aC5N8FCm
I+8yL4cYWrSYgYHDPbFRmPcFfW4aeSPwgHw0ccdP4IRazOwUUxCgwot5k5ljbT2WEpsU8N2OMBiv
NSowaz9lWMk7vVhbueM/L6hiSilGw51K+tu89KFkp9q8pjZhUWjJ3NNTHRjveRrxhO+oDjMV91Al
5Dyh+kJcOVyLN08iwEzbnDA6ZLR0P7iUx7dtGCw6zjii5kiMeR1J0VxomXsnNvTqTJ662neOU/LI
aG1OWaV5Glu0zNSnY3NfIwh9Seq26NYlscJkj7MCguEkExuldp512W1chra6E+rJ7j3ufjUgpA2D
5VCuyr4yLwJeMU+VUnufmQTPteqkyj7VyJ7vUGoGlptWazFdYcdUTFc5T1Mvi6TmIzfMppXCrHK3
/hyRh9yLjkbCudzVULkILzAMRHKWTeNaoAi7I8X2L0VvBAfF+eYXqfLyqTRd8QSQqYan2hr2t652
rXue2s6zqlz50VqDeFc9aDoVAEsFiCVOHFzcs1OUnJKgOy+t4j5aOLbJk3Dt+j0eynqnvFwvQG9I
06EE1tc6nfHsh7O3qTBebn1nnp4B29rcbrNqY84gAlrLbzdM87KdPY3DCjoQp+GgzYZTmxohRNoZ
NLkwEbwmAVhzlWaHLlb9WSxUuZVf884XMUF8Ufj9bexNuOYsmz7TMHTe6OLXh7aR/kNYzz8BQHJA
VsKsHyIlgDOMuluSK+Hs7qYaN7BpRtM7LIj6o5iF8Tuph+e5kcNT4Tac9JPRzKeNm1vQvYuY4fDg
QlE58+yQ9xBAz0BMwpkNhl2yOrdI73kpzLH9XhNt+5KDxQsQ5KP7wKcuORRKpnBMOISeJY+fDT5n
dZAOE+oViEV7n5KFe6eUb+xNF5gurYqPrDzkAJ43zVBX5y6a6k1cJqMDEUv3NSfosT8C/XJfIBX0
T2BipieOnt23tHSaux3Scl0BEXD1JivhOa2tVJnMihu5z8Iov+cFKj/K4tVXjxl0pwdyPXUO4Yet
enUamjnYjJAdd7qOuIGOUHlSrmE0IhumjufUccS94z2Mijqcmx0M0+qtjEuiLjjnkJhVMMFqu502
YRp0j5YRmmcFTw9McdjsGtl0RwfI2lfrpwNOmWiZNiUxnxXcjQuLfRO04ikGdYx0bdoz1c53y9L4
WPUywkbrZjzplodFVqfc6AABfoppoa4ZnfoYhxwUA7PGjap9wjl2bLiPdhqr39rq/PcF0fKrGiTM
jxAQ1sE1POp+2s/2E3qH5YKkDg2YhZ0yWvOCuVG82Hno7UVPIoqnclI9z0ErHgsjb97tAhbLgNkE
YRKKsP81l9JjLlEEIE78+LtP0PzGeZQDsjujVB0d5/ufbfn/x9FW01iyFv99w/g/muYz/2uq9Z//
g39GWn3nH5KeIcFVCOIOpWPi+f+sFnv+P3gZ2KbvOJb0cJqQZPnPSKv7D7KmdIv/5PAUBdL/F2lV
VJURlrBBWBoELsXF//O//6Wi1/ztP/+1n0qA4V/rAQR2iHu6NuFYE547sa2/pRvKyB1IHDbWwfAi
fWe43Pbxie8FkQaGpqvzPZTzuCGp2myqbu4Pkx6ifZUbL6pKvdduCjDECfkRZjWtl1kQkKksWLsz
3Me2emhnM78lKNx8EwBuPNjZ2wjliqkyUjA1mavJsHZdWI8nZPPncSimI+ESHwnPkOHb1vHFDsab
wakGvCMW08TL8r3XQA9zBhqibTDAJ+szQNycQV4MPYIGbo1dADJk1wLUfM9ndWS7ukaAt4AojexS
McK6/PknV2EINk14cdOQdqcK6yulOpOdu5v9GIfH1hmgaE9KHDjONG1BxNRxOCg1EKNHrL8sOza5
5URrUhpnj3zAfW6JBhHT5FBcISFk/FjJdk1u542j7HgYjAcfC9OuG5Wxyu6TnmDDhRjHstbYVCBJ
HPyDsx2e0+KWAQTZQiyB1GXXLxSadxZQ/Y3rRIAAlztk/yX5yNwp7XLBcI+N4rgZcOzeVl7WbdrM
dLkaW2sv9X84iRnsS1Y3Y4uVDkVGuY487ynA9by2xrPbJvdRkxcSenhi8Q1eAuSRXzJCdIZ1VtTX
tGKW1mKvjWxMw2U5+WuvEecO7dQqlf2ngXBgCt2U4UD/4PeuvNpsForikRvURXMPXI4Z0xphAtRe
8z3H97kG1KzXFeeaXdnIy2DDGfcStsITzDFSkNYIj5+DTLQJ9sJAkM5nFE1F6yeH3d9REu2HpLmI
pCu3gQm8nnlEvpv4/d6oIx2xEGOEyIIfKRUbX7v3gBUrNhVEuiyyVixV1KUEUERFE3RZr321yVsa
mxrL7NA03+ZwOieUjtMgZU5kKToVXX9T3kgz25uXy2ac0ahmsIQmk4WjlwAABea+tYM9K9gPHdeg
9ucGLAyU5Ll1H2db/xxrE/lqdG0n/UnDjDtpuo2zpoWtZbP8sS69VRwnGV9zqznG/c60KOx7Gbw6
IHZu4IfbsVLckWemSvW54CrgK/E+6+wBCAF09gwkZASLYwgfojjey/QYOhhTjXsGFxcTqnXPRIeK
cpwu1RgzXeP/wZLiCxdGRB4zMTD9qGxFEmMzpYK9EwINgBfHVIwH0Tff/TC8jbhiwxakbWGLaksH
rHT7W0yaFgG9XJc61RvWqD8Dpmc0NOtVTuLa/eU63YcJ6IRJNGE5DDYmH67xsVdB+xiH9SGl9sPT
w7svaNF1PoGe8v1jv+AES1heqyZXwEVbiZVtZLnjJiFW5qA/5ZqoOow1Mmet9RJEQLKbiJo2WTQm
E14mzsvBfeOM6VJE5J0alvy7IGQDNhr4Wl3Tem7AqC9/AaNbqY09Fcrz3OTWxqv9GEsBFMQ8SSn9
FLMBrKV+RaFbgONtf1AIyA9xbIlNVDosTpRBh4ZWwCGP87M0pmhtWCLn4oXAW6ISdtQQYSIN1g1e
UPadnrEOfUus2HVOQHSNkLkiC8GDtHEi2EV04qRD6UjyaV+9EzB9NuoG9NZg7JhOeyB3DLSno3qU
eQDLXHMl4/X5U0QMenLeih15CJb48cyt0X32IhRoUbjoUyxn12ePgLrCFTjBDzP4Hjj5zRDGHprb
cxsJuZKuw0qXIyy3RPp52XG0e8Y4RfI1gMbOQMYf3JhKEmOefRHy1rWtixkZwy2x/FdT1YCfxnwm
9BJJZq3zVafNeWxb+KEE21boxGfGFFSSKvA7djDMmHOR7M0uU46ork866r4acoVzbEUgtyFAuyjC
4fzceqfQV8ZehnPh4o9LQr7X9azXIOtgnmvvMIO0XcvltzwIcUaZM61Tv9EgS1u91x4FzGUlY/aa
krS36Z24fsza0drYsQ6e/D9dKRYOL/S/+B6QFTLFjUpmt9p4zh0SSwBfRowxdJ5Yqlk3VU77wnT1
flpeLWNNWo+VG8A6M3rI2xjJY9tc3dSFcpuZwaq1BzJIyezvZpvBF0Tdckc8bX5EUZdtQgl1eup6
dVZt8iiSOd2jXhIn2JOwQKHH76O5Zg8Qe2c3ybsDmpUWa0ZuPnK1pIYbexQc2Zae/aSk88DijGMy
Q4E+baxrydwBDIC6NrYVvbPKuZYAUx/JhzHTDvALmX6eH5hDgz7jrM9G1uN+Eg6Gc+rp17wQhqBT
zQ2DBctT5PrNdqrKcROCorPZHrBlNLapXX6kSVHvZQO5ASj7uBd6Kzq2B7KyWWmwa1zxPBmr6bea
WDHA6XzMQoc5qjSqax1NzcbpJ4Y8Oc/d3DZbXEdENACgXNRC/XJ1R/4rt9Snv2JQu40YYpxsvGMl
uzWY7wDEz00cT0+KobvXuKcoLpIzEkFI7MAkuG0kV9mIDlmo1z0TMXsywMl+hwnUbpJkzM46N5gW
zF69aVl+s9YSTMqxgJIOXLGBjVmpOxXaU6BsU2I/+FWfsOYrzJO0q3ET4C1jKlVVm6pv2mcDe08h
YuKx+fA1pCgdYgnK30y5dgdxMJ2Syku3rXL11Tfb9JwwrsY82Kln+qr9Ssy2+BnNO5XwKTtoqQ4q
IkRWEf7gdG+Cs480W6o8sQnroJlkyMW7JJ1yLuc9H0kbODYfOhcIEPnofqwJXWziqeaR2hcwiObY
P82u8ezK0lsDF+huzmybayMdix9F9ZACh/ty2WBu6skxoHxhTWMhRoShz3ddJOUzi3/kNl43PbSZ
++7Vg35wlj9EmUJGc9lEg2DQD0k/27sibRibW214lnb6n380tr9nzPtQIbZ/CMu7Zc7pweK0ukZ/
5D1ODTtiLpHyc2J7uhpYKE1ealxJG1vP2u+ONU2+g2+VUFJ8xGEe0Is3BktqPTFHeurYqm6U+UGE
qbuxKcgQI6X+YYgd+8YFDRlNbr1wpnSvBCBbfgJ29zbPLbVgNwctFlSvYzvWd0/jRf7zB4rjdqLK
HpsXk1TmhV+7S142pM5RJv2tXf7I7ejOAlCu7Wn2aWHn1oU7/IoY2gO3g+aTKPTBWnr9A06roznA
BHR6xjKMJ/XeKSMsZ7WylsTBCRdaxI8kf4taupEdn3K3joDSnjiDcSbBaqyh+xE7KyYglQ5+pBJZ
0aLYvM923T4DNQyvtqcq6taCSHYij4FtMYuaI0JC/FFxR9UEt59Tfg5Z141E9nnS1l6o726u4kOP
S+zoTrO4dgpIQZVa+iFN/eOc5tFbNRmf6Tj1u7Ymi0IjtdrDW2e53U3RLav49DDbccOh/9WfwlMV
q2kdqzQlhUQi12ndLxi8yalDuslh073SDAI7Z7gvYglxg9LTm8rn8eq634hl13sr6jlcTn60Jd38
Xlk6vwTk9/buUOjD2Fsc0CLwgaGJlTSN+LDtKgOpapmHpxDIzZ2kSUJAtvAuRrbwVzXuVGfChjEz
qciZujwr/hvmkebdanv44pX9hJzkqoR66GrbfWATMDEe8tuz4ZN0Ddijr6JqOCdoDIKmP3SZf9dc
UPKQQbgqHH9VDk2PtLqBCJfdVRtzLi4PDdMBhnI2i74g6AeSCjxKwn566Ps6u5Blt7Z5arJSIu24
Eo2af6gMXpoWGFxMp4brzMbVnHxccyVh12XWxWSBD2vtSJJJSWgcMlB2+2mq+ue+WrBlBviXEiQh
B3UNFb+0zH/+gaePui8FMkY7QJ/W/NswspvPPizrU9hoGJapaPiWuqkYdn4ufmUE0/bkZtudSr+X
vnlQdkTuebnFLGyXcuI9PjWlOJbafRy6vemY6EkyD8ikWSAjhK9X2j9ntv/Z0DFoDD5KoXCRZDSc
x7bcQy4a1l2r2H+qfEPXwdkhrvozl2S/ZsbNNi61czJw37Wm9+hYJJU9iAxVnpnAsTvz9Oef/vxR
pwNbX7VtU7vlA0dHb5abYlRqevME2y5/LdtTxXuXB/EAhIX93/swJzsPBvYxcifCBaKMXtty2PVW
Ozz++U8sHT9YOXhrxzMTnJSxcZms2kBAwT81PBhWqiT7OoQBhGdvjPZIGtZxcgHduemY30gr/HBj
XhqSHR5nOIMXXBYiGXlz8KC1bwhYAIniHoRdzSmpcjZ6lzvjak0QTHUV8YrLq2Dt/H+pO6/dyLFs
Tb/KvAAb9AaYmwnP8F7mhlAqS/Te8+nPR1WfUymlkEIP5maAhjqVVRUMktusvX4n6na3z875Nb4W
d+diGOIx3irRWn+kEXh2DuZBiGPa8GR+BDbZVNNtIBy1k7Fzt8peO7NRZ7FtVS/ioRdOlZzMRAwm
c3KdfPWnS+y4fjB2oi1UpFhso/ReEgq5jzbqMceBLJugj9bt87lMF/64YxP+AeIZmEm67wVdOjXV
2RLKY2cJ6lW2oEZRUE9wlsZmRTWhCcr5JcZ8n+QDLdoA/RQXKRoRHFle6TBQyBS2nCt0lGTXmu5f
Mp2rtVRXJYT6rJ3GAAf7nqSsnGlTnforzgQJDyJ8fxChsVIP1doHo7/Ppt2thtsxFa/lMTvr2UF7
M19xMw5ezMtwgstHC15zjlRgE2whzYVzkOD0FkztS09kN/sqdoQh8TD9bKDjsIyCdYOkAMUrq9pK
AfLyXtTH4q64u/5Rv8j+tlwstX4Hu4iJ0072SbMlFw57yTyc+U/aWynszFd0BvI1tlVr4sbNhP+L
7vKB5py+FY+RBCA1qeRokjc7L8er7aD7e3iUtj6L6Lpz/NpALLRwUPbsQpLm57DM6B3P5ji/JhEm
GnC6JkgAZP2sYSP8ZJkMkojey3LMiX+KfeECzDIhHo5ZrVh7/le84YEqHxAPnt0buNmE8La9TyMz
3vV6trLTDpT9FB2GUppSkU/SZ/Em8S0dvYEnlU9RNNwqCrazE4gnIO2dpqwgKy+wyQ6MKTy7lrAm
Ob4GbPL1VAa/WLVp8mC5wtap+GzYYt4Sw3llFkMLR1hKCdFPxUO0kZRn7qri6278XSW/4MAz6fjw
e6rNvXMr0buG/QE+z+1l4qpg+a7uGdNBPlSeOk04PaiP5cJVXtNuETxI2przir5VzsWD+eQ+Kw9N
CE0L5IY6diJjIzuswq1rR7y+jXx0hZV/E87pLb3lu1BeNPgWZf4Cw1qjW/xlWek8nBpz/Vh3azHH
AnjO7J85Y6/glt86a5gEC70loxyaMUTg5+aHs/LSPcGcL/7WWYWAALXz+m6IpZ8plU130yGnT17U
1yZcm5fxAThX4wwxGQdp0sqxsNLsq0ZZX0ekJ3XepNwlB0ngzOPYqXv2WK3JDGwUY27AjGoXOajP
juS5Y/EQ3oaH8Dm7lKcE4FU9jDff3mp93+9UkwiS1OYUEkXV7VUJ4CjVLlqHondnTdPxm9/LC03f
JCXnWQyXX8IgBAVmY8madtY/YFEFkjrBThQn5eAUH1y8lLOTW6xFjubVyWjP3XNfTa17cS4mFeV0
sPENeVlfk86YqAsIPJ67LLpZUOx9yJ8hprNQPOZSu+M0c4lFZwXGfkK3aprGdiWuvHVXHzyYjbZA
8saq/+FGNJXCSTU0ILPCorg1t/KibstjfjWZn9ndvFBFao+e9FQ+hv5Nd9qNW9hCA7IWQxKqnGOs
5+oGWGWfZUFkC+LahFO1i2XLX8DYYJKWAKZJNAH1KO1YJXfeFKYm632yD1mKSG28OpdC0RYP/nDU
zaVOKwGHjuQtC5IFNekpVRD2KNe8T5Vji5vSGKhbnJyNVgWTnC+asn65pEdQU9DZ0o0fmphNpV2z
T4/dPb5mfMSgNesKt7rAloVmTnslbJHGlK2t6CZkeWeJOEqfxHaXvHG4WcN38Jd5YGnLVrCuQ4k4
wA98Ebmc7D1S2G3COhJelSh6k6U+v2ayuXGxF5x5aCnXQ++StgIrZi67ZX/F+r6aiGAhR6mV6glq
U0h9+Oddcinq7Spy60Wg99UjVMJFgmPwGLSsHzJKO98M1b/g5zxFAIKPuDNbbv4SpXClZF9wp2sn
aOn1kv2yNBedOuzcHmERWvl1dk7O1V2hcSi6dTwjaIE0gon+GmiMSdENidJ4LB/lVCeVsNAOYije
HeJHZyF1iNbk6Q8iBjZmirigq+sH6CjSIotNa+6kjbcHbwnsIFIvdHAhlVldbQeDPly8MLPZn/KL
wfwu9fHQITlyu/n7j3qGCFsdvLs6sCKajbKZO+JdaeClLFuwr3kg83eDeOXQHLPa0M1cqdJwyFt1
Jy2RJcYraYmtsGg3dX9tMBHYy5YMl+n9j3SXDsVotemkvNsqMdptMf54/5OFWN0nwGHp+SSHFbU+
bdYl1sezWhKLKUY5amxNvdzfh9OWCMxV0g5XfQaEFM7OqNioJEU3nkmOtLI0YjMrYNRlg5X4JKs6
Z09LjYDERuiAzhnncRUGc1/uL14QUc9jBjBxZPy/9GbBsyQptdeyJXFRENgkciZiWfLY8YTebvCN
2FuwCKfuVtpLhQKoGr/otloO8rpaqVlwk5AXYj9qFiuzAOLG7XMd00zFpiyDPwCNs53Cr3kGSow5
Fm4qS3ZWMP8fuiYlPg9fqF7X2TY7OdmVRZ7uutpNd0kWnUEGE9uA+MYHacOCtjPMlqa6RGPsoRxG
pCAdhoYMSz1K/dWDH3d/qdI2T6kg27J6VsgomeFU0PdvkDsgay7AC3BgUx5lGul7eCwFUTXWWyRo
4TF1AJgzJIsrx03oqbb9SjXLYKcrXrxMEd1PPJ2UsCLG9xpikDG3mtzZYhdMPFCVs1rXtAdQU4Be
t1PoIoqK2RJapnFzcm/m0/AjfG5v5ak6sorgHSY+MG8rKTkirUmDRJ+6chNMLbg+2I1HRyQV2RE/
6Z1uRs7GuNEo3kVdfzWENMEjg2wYud4RBU2ryF1FHX1FT4KIgSKcHnzcvJK1GMzLIKVhin0SNRHN
DmXAg0f6Wbo0W0iBr/YeCSaYivbIibqO9oLGmaL3HmA3wSnMjpqk/ijG8O5aGmm1dfTUEhEYZRGm
1hVhC6kxN7u8I3oUVEU17pyWnuUI7zDHAzKtKqTVru0wYQQ8UX0jupDVskowUaYTGRXopJRX2cpW
owx30nokMeBmKCCjzBmds4qDRU9HfAq/KbLTZo7qIVoIpviMZ0wwaYQq2SVSvwhD4rlw1qb1V7om
NTbigz45FEL+bFXCMnMDazWssUiV1w0tK7heqzZAclHo8plMhElYq7ceMuGyamI2R+lNzStbwgp7
ZUrWc587U90QynlmiQSNgnJ7IhlWjpvTSG/IzolV1ifdPfs6fKjaeRZKVg6s9ay5mcoyigmJRFG/
e5Qq8SHKkRhYTeXMr8GQ+0c8T/gdX/KJHpuQm3Q8/eIgn/d69ygH6F317BSFa8Wsh3nWxtmsw1+6
UK0jxB5/2ivlIivDFypOuEYY6LddM4dn7q+UN09S+jnSVf+lknaFWb2KUWFdc5dsQ81rl51QkDUD
owxjYJYFmEjQMRwP8C58VSDydgUYSEs7ECuM3l20cOQXHdwYPxTa6ZDo0lYmx2rpJiCEKt2f0jAI
TB9bQORhm4lOGwrFS+VCtddJIJwGAvrcvEMB0KTaqSHw9ol/mxAwuC0S+fQz3UqHtQ+WgbNEea8r
72cBi5iT+SCt6VVgUtLRFzQKPDL88YKdLLsbSjcPDeRzXbsXWPL6Yhj/FncJWg0RRVGTaxx5W5QE
VZ5sqywwV04SPLtW88ok7iDJM2GspPmRdY0+0eBAzH1BX7RiTkFIEtHCOSrDWYp790AckDyJGsuY
aSQHEynixnMrDjZKaTxjrIIVYpU9JbnFTukb2sIUaCZTgWVtLS/wUM9nPivxqnGrjUPE890afgih
ISwEMl0RUEfbnhPjgrjglHUEK1+huJdmIsx7ng29Hw7SaqdPSU05BCgYp9j1cy6vgn08yEsygPMp
eRrSzrXQ0plRRWpEJy07uXkcOvbVUhHcudo0Cxzp6aUEXjajfTlMnTw9w6ra5QSTYfKX792KV+8X
9ICtzCLX6QU9ZTttJenBTUJl3gfwBt1cmuRBpO2UGJmmTqsQKJqqOBJvRONQ0uI/MoMdR7hyJ6UH
TIOyQ5udhtTSsA6DmZ5RXUxj5WejXsEEFNrxmQzIFEsHp3Wia6nJ6tT39GIV1TlPsRChvkOB2UDq
bDdO0T7VpPesOlORV7EwpoVA8Nng8b4VaQPu3n/EHnQ7r29t3HvFjUGg3MaBFTQHlQSNICNua4jW
o5fSpHasYY0uTp0MshKinvKkWZxp9RwF87IDbeNbCIM9GPpWS2rrZEpBdM06dUa83LBEzV0uhi7U
10nkwY7BNC2AJQsqm02DYBDtPPXmtOgsu2qwuIuzS18+Zhl2T2wpzVLoYN+JtRrcMxq3Xi1x5E0Q
xxIp5i/LJBgWsPqJZApSkqFdq5tjpDUXFOuRJDF5HsrtNRMAdX0P/t8wCFMvJhymMe6RBvWUpuZc
T01KeO7QJXqRD4Pyr3P0usBY0ToM/4xWv6txzUsVUiipnEUNUX02fEyFy7LesnAmOF4W51QINrIW
Tolo4vEoY/hBGZIc150S4pTI0du6ES0NuNwFKS/TemAJI5ltY6E3gSGA6JQO3MKPx5vRiH0z64S4
WoLPHE9Zt16FdaSUEY2nW/SwIozimjGhWgildatTQFdeYRuiv6pgRc4GOX2F3AdwosZbN+mfqxwm
sqKEOkolp1gaBBjNsN2vp0Gm+8u6POWNr22DttxVZrUsO3MqR9bbkAgcdGloYy8KFyiFfycWBdun
aLINKuk5nCGJnor40WC6k7u086luIBXwLR+cVitnqdFCMKBSXztE8PhKUG8UvLQQXbR0cIUni7Ct
YxaI+iK0kAzT2dhgjNbuUrFYh6GxjsqjPuw6NMqEprqARl7yEmZ1/5DIXr8iRNRluSv8WdA0xjqT
u78w4DH2ZKmfkieEr4gOdaPbWi1UgMZhqItRzFAvl3KSEf8txXYu1PlN9vItuTJkUFquZMeWeazi
or8COXrrXqnbOW87eyFjbNIUavPU1QJYZ44cUA2suQfHfMlebE2loKj3mle0SAHkec7+C55u1JsB
bdekjLIYLilUTAHe/LIWYV/1nnINIwnvOJNMm1a4cSzR8UoSXgXPLOd5kc3iFtQjzdPKbrD4oAHD
UbFPWIYI652xOxszZ4Dgj0mZd60c/qNwoEx9h2/9WDOOPUlVK9cHnzMGUV27WvHrj/e/i0LTS9DT
8k8krUO3yT7K5hWzt4ka2txq2GkE8ixlgPQlihnloUK20VjSU5g41jWVqGC1XJGPSbWshbrYVnWE
2WIdGnO/lTi9pIG+IURQ24AetOsWCvD7b5UX/5VGljHXXFVbEyCXJBP5GUFAvq4zpYFSKsmUGOmi
MZtFwUSCw91DHVfyfIK8i1zu8YdqyG8+YOUKxcGr21j5JStMAN6qX0E/oN7ni7LyQCRvxKg6kwYG
COWVB8M1XjsxMJ+RRj8rbdzaRhc1diS7nAcg5UyU1qgeaO97LYxuwJBob5BPxfJMjx5uaHKpouYY
5em2CfPqBWUNwdUOo6ZHRTuXK0MhdKB9Dj0Wf8VNpFuIiHXWxA7dr46uRl8OwkTJZNg7eANjTKWI
z0lVLTCkd/9C0P2CuQiJcJG7M/IqHnPs5K3KYr8orFg9GHHNRZDbnEL5lOoMQ9AwcZWElfZERBTj
LKZlVZe0EqS7JLniOc0VMp8zephxH6VoynQj23gVlssK9OzWcIZ1Pf54/9M/v8pIU1aNkoG8dPGZ
aKYmNI9mki1yfK12ej04R4gMztFq0RF3aaGQzdXg62WlU7mkR+Y+Kcp4gA4CxFCFchQGZU++waSV
ug3k8xkSP3dKL5rVz0sGu7feI36JWSiQLBMl6FNb6QNnKV2bP/g9SZaeZ8Wzfii21C0COcwQmREM
0LWxpJveR7A8Ra9YdDSuR0z8FbetplNvpLFzzpUK6sH+IUO9ABBvzQluZPPs3iJXrOYxLJBJbLZr
q1YgXEjtQ2IGxn0be2czpx3vahz9kxzLlrCzVJjZTGHSiM2J3rMFkAyIaLSy/PlgaVC46BljIzeB
8WnuvaL3CE72bj3+TSc19n3cQqJkLVQzF0+ng1KWd0XCHy7LSeryE4oGLTQ1vEyFlQ5ngVaCMIq8
Z5p2FroHF6bPFKnEWRSjcIqh4cpsaOb32YBJQVeSLusQ/ljHB50pUSaybDdZcgZEfUQ0IE8HepA1
u1yD7gAK2s6S5J9Spv8QCuOHrkJkFziM2NBE9nUZz1XExcxodaKk/EXUiW9Ra5IjaGQAX358FIuE
7+X3S0qa8pjU6J3h0quvnjlHK/XqICs4GnC+7MCJ0SynK9Fr6rPmdu6xrJEnar1/cS0M3TKOBEs9
lEXYXz7JbUHz7181h7z7gRczS0L2GLk2NLvX12Z6YJlF4kwI+LIjtHaTdMLNJQZ2osEYO7pVrh1j
s+wORf2CFx/xoa005lKLIRFupNPATPdwOM8vuMZle3b4alY4eItTuT+YiA02hOom01zw5KuFN05D
kNe00rrikKSORp52FC383hru2pi0TGtZEX3t0ISJe+ZQd9XhTWdBENtBWlVrI5MxqqJMm3q1tjZ0
4i/w6qme4qTtpr5g8hG0c/a5Qq+6DgyVJ91e4RhY20CvxS2CG9Aoedk44rM8ClkCozJI8U7gyNRd
M+0wTFgMFjwvFRh9WqOJs4vEqw7J4Cyot1eR47vHiGDjjT4kb7LvoJGwZM1miyivpptJi6Q2/XmE
/26XGfJ8IDbI69ZJ4JVb6Duod3UwnBgNCUdKCnoMmGZmCLXR6IOp52N9TfIf/j84AyXJRkOuTytV
P/mGS25wv0kVGM9JoCwTr1wPfC01xZNnWGEEfs0HbDvKRFmraGmh/4uLsCyNqQgJFOuVYJ8WSIyI
Hpt0erbQ3Lhd9siZqNeDSdhYWNuUcM51L1YBjbKXxC2bWd8LcyCTfBHE/mOgHmQrMhdhRNOt67EX
DES3nGlGYTuMwoXV9husqdUd4mX4014FcuHjU0Lr09DKTZNUexHTHwCo2KFJUz0l0Le5TaKOJRSw
+gQphbqNVqO9H9JxAzhSVjlMof6vEClxxKmgNWOdspTiju6xkSpbt1AefSck/xSb5qoz16gNwzte
SRV7D14FxIUj2FTUBRtCjEA47MidV+EYTRt5hIjlilK7rhYdIOcrRSobIqXIDUEf+a+CqxwGRN5L
tYT/FOreMihcnJk6U1rmbsYH4RG5hHApZINg17WkrAcFJKX2VFAzSkgdmyoWNTxqIGXh1ngMCuMa
KTTrq0sqt395mdYtMqKlFnrm/vAf1VJVVnlpVJv3H6w3OU4oJ68y3XOhphTejrKgD+VdqtQaZpmW
sZ0kcn3tPZPo8C5bxciAwZyc5KLhgbOCwX8azZa2cGu+s5L7FH7yO+f3k0+j0tWEyaYVWWn3OHhw
WyDCisIE7ly7VFy25zAOnmQpXPSNipn7VobQAJPlJ/6xBaQdi0NFLujzX0jTx7/dzX7lIhsfTc/+
/lYYKJKkJOuGwWd+ND3LU+RqGCqAmXR7cZmNmzYg0b1cw504qaCIffJXD3IlKukkG8icK87iqTNf
MMSppbl6lvfqTjmg2slPj7kL+04LbYIeqrEBc3JOeiGf85eiXjs79J/H+K481vf+Xl2ro+HYbulO
fmja1vWIy8smixiNqrVA+QUPQZ4Ygtku/AzuZM35o9JBM70d8fKnk2bL1oxyLlNn7OybPz8SgkM+
GMGNzwT1M3xyRRHHpAPr0zOBayBXWIbX9nCQT127gfBfpHhGHQiGF/pFBuhHvskV6ZoOFoSJSzyl
ZXOmpaJKM9R55551jMAYmJQM58muJGgN0PCEH+WcWGrb5PnMzBFY5FCnAe8atubvfZ+AOqbHruQc
AwknlObDUd4N4YIv8ah6U+TzFCtTGmXBreJE9CZme8mf9C9JEs1I601mhrp9NrsJBFhjaZm7jQg4
s/Xv/gt+ccpj+lK2L4Fp1wh/xdkswJyVDkxI0s6qEIeZuZNVuq+TnBzd+I4Sw6vgNp8EZPw7HY1i
lJ+QhUNWUi7hXXnFIU18Gy8vHqpreTbvA27kh/62ACy70wTZqidS68cXXvLCiysR3fq9PhVgyDVy
1VXlZVRhmWjsYHkokzYKgLHD1dAYJPAGdbKrquApBb/0Dz1YpgmmmSwxN5tCpQLrZOYT47GzQEBP
JVioByYaUvdZYKQiWOlwS54LsFP4TNPw4J3Ih5+sWMlX0c4DaXX2VDI8Z+Eqf2NMKusfHRv/Hj4G
SIKKrhvtwecpRR0dChmNeDvosjm5U3rfb8z6Zj5HwXOiG48zVtxHHstLfy/P7b660He+JaBoMP2X
nBc8sDU6UNzgyVJtglPrg7+WVljcGdsQK9mTsiIJd3UlfFNud8im5yh6VzkCz0baKzKyOUgQUxeR
rDmR732oLpWtB6AA6fWaPQ0I8RHan+uTBFbowfs88ewmyYHPHdHEiw6yGKNEfMjBGitW5JBFYlrJ
8otRYaQThVuZxWQRINbFP8FDwUrgZBBUcF0glDQ3FJttamPjN+l2lb5vbvKD8KSrh7ieFKf0Ejz3
D8Etf5AY29IhDy/qUjBQ+JE+jhizsjC0Kzk0OLaI6uuAAB/YtQJ+VdkXL61GAC7G/Li6zusH/Wxd
hY14Cu9BtW7fjFfvZ/TTzDYONPH4Qsk58eOfwQj7rvWdZb7Mqn5fr+sfov4cA7K0ttau/EULcJzd
XOWG/iweAeU5B6BJ1a21oz4nIBBY6mcFAI09QhVAupkF8oJk1Ftyc87eTXBWEkvQ6P64NimPVqQq
dpgNhEgKHurwMN688ZQ/yGduVwLQW/sPrrpI45/isomfCiSIpEZDJmVMaI8JxiaRucps08ymVAMt
jZ1JdMW4SXpslVU7KR9K+cXb5ZsYkB5XSOV5fAB9BDv9JFwc7BkR7qUz36ihUAIdUABCb6sVfJei
XH3CZcVA4dFhdgjypCY+DPisLRZ4bLozjUCXaSWqRx+rNkh6QzK3SAhY0aJ5s1yjXOM6HaziOJ9q
DaQAr6fb7GCQseq8+uXPa7Dyu0AGZcxo78taDLSpfTKcpefnGVFa8yBcnGCsHJCxke9AGgdHdGEM
PbsvZYHOXlEZhf2bl2NGC8XHH+KZQUdLeyyu1TVo4PFCcuZlSrtwVbSVvpQdROMH2vcA6w41XyNj
mBq1Uc5preB8YJiwPPNuDDyXbWSnwRmJf4HbTFteCywHOBLFM8eJFt/c8Ee/03HRUEQCDyXJlIg1
JKLo4z5cOI6rAliUdqW8QanS9Mku1wSodiBpRmeXsTOBuyx79Bn10O4WuNOvhYvEbmo9pufi2O91
0Gs9f61yf+mZnGZZeVtW3vwsQZHQtiXiaOiKGHnMaCl732ya8pffH/k/70sxFFUdXap/sYaFUy8n
kYlNm1sZE+GiPFqjiZjy1tBHJzQUsTeIPwY++iK+p3fdKyblPeAQF0x0haiMAVPUNQV7kU66kCTR
VgWj7xCg/Pkxf/U12dZx09WIPFFxzf74NeW4lDJktsQwk8i18iBq6TsXFFgSgnCFtFhbzxLvpjiq
glCRpu7G0Fyi0P0HHKY1ZeOKIZ5QwV0Vq2T6DlNzZlXnmP1hTRe5TgvLUqNVhCsBUJGm7v/89d/d
nP+xqH0fJRo53jhdaPjvMhg/fn0X+SK6cS2yZdpm07LJ3RmZH+GgT4mym1IhAVR35k6IE3OHLMmO
6RSv3397/3tZEWwfluLWd/W3GhtwSL4JgyMWFoNBDRjGgnbOcKzde7G7gTqaL0UEaWzO8Nu1RjY2
73/KjMDYqKKwqjMybCEgaVunHLTt+5+ArKQZ5xsyFdNmg1lLT2mpRwtTQvoxIsoY5j2UI8acbowR
cZ75gM+42RKuBRotjrg0KVYjSo1TxyYacWsUT3CngLLLlTLi2prdxC/iiHWLlJ9ZhsptwGJqX1BI
cV4y4Sb7cCYsKupJIFNVRQW7SJjiLAp7OOmxznNHnN0DcI9G5D0eMXh5ROPha2OfNSL09YjVlyNq
b474vQiQz9oTz6oR2z8pI86v0SYdrs2I/iOSgQpgjZyAfvnnty7/thjiU85CSNKdxLjVPkcDuIQ8
VNB8fVuJnvKEkDIRF0i6+GYpvVHrJZWH7Lt57vsw37fCFnXgX1DS5AY2sYEcQj3JxANQL8vWhKX9
QjZwNgtQ9e6DLLQWWPr3sDu8+uCCvmFAsJcCWs+O7DnTUdLyzc38VlxTW1M8kyMxqi0x+P44hPXc
K3PcaTDI2Rkm+DteBjOqYAFH10iynJ3rYMqD2QLODaW4znQgcIUQu3mgeOkWj+KjX8+r5KGR1XLe
7YtTc6Oi+GE8/U8l9/9aVLvzXwsMz9+q/z1+8mua9XhhedW7IPSf3/5/Svcle1fS/xzw+3+KOnl5
9V6i/3UsXn7+VXq/SnH5z//9Af+W4xr/UiU0tyKwHygYBtv/Lce1pH9xvmIlRQuLwtpAB/vfalzr
X6r+PlJUuOYafgX/qHH1fxGrReoaFTZDSScD+JP69k9q3E8W76ZKwxnDb5Fqg6Qbkl8+2X4Llpd1
EXwQ2yyttJw1UdGYEyvWeiBkB3Q9lMOl5STCWdI035uVClYtTYPrxJ8nxjjuf13a//4ahkYOEppl
HOc/zgt1EATTDWTVrv14WwryD40p/o2p+ue5N15DZS1RdVPUNdn8dKuOBY8/x7Xazhw8sCbWz//8
Fn79+M81QEub3Kn4+Cj2opUQ4itiSvE356vPhcbf90BumWwg7+ZBfXxOudHiKxgG2uichGGgD9bg
4NVEFCfyB91pvnktoxL782tRNUU12Hxl7bd8hVaPmxIJEp3fAIpPJ+rZTY4kdV9Adrr++fF99XZ0
iZ0dq1pLZNB/vLNSrOMI3wA2N8eHoKen+VTMYwjs4MShJF/6GAHiny/5eWcxdeo1ZOQ6OY6aqn0e
+7XolUFb1KpdAPT5iXDnVG4cU9q0R0Nxr2Um6E+JIflLS6dD/edr/z7gLVEmIIJDMtmAJN58vN3R
aqOpEN7QQ7UazFG6H14Wit/0t8aC6OPr4yISXWgE/4aufw5AxfhEcfw8V23NWsDgIAle/mZD++o2
FE1SFK6hWr8NkECEHSeI/ih4b5ND19TpWnPdbwb91xcxZWYtfToq2I/PygCyLLFBwrIIHQ3ismVt
Zqf//HXwMv7nEuNX+KWA72HODcQDsQwWUE3KH8gq/W8e1Vcvg3wjmSwLzdKwQPh4CaPDAdsdB3gG
o2vpW645jRt3GZviD3wOFwwRqLKmVX5z2d/nFYcri7KZS+Pt8HnFKAdd9F0/Yl51Xb1KsrS6OG0b
EvwaoOzFJ+AWF/V3B6Lf1w0LayOFcTFeE7eHj/eqEspDsypV7ajv96birAdYu0EqfvPWvro3jWHN
ijEevd4Dkn95a5mVql5p5Zqtx0ehrhfI4/8vpiktZrZIlokxY/rjjYSOqFbVwNBD4IYsJs9LQj9c
JXn98/D7amxw9MWVk0XdMH67kUww68JMVPRyD0is/f67wffVFPr1AuO+8suTwuIICB6PJxsnvmjl
pjRp0McV3zytr167aYzVD89KoXHx8SqiUlOEK1wl13r36CX+sGFF7c6qJIr2n5/YF4ULiZWUP5rM
0q0w1D5eS9A8zLDofNiVlmZr4lKcJyfvGugTah3BlYylXavKycUnTQIjsa4rbl6rqv9RANFYPpEL
RLA89kYyi8fnZZyKL891eMd2SWQxnGfnNDQ0Uf58r1+8PFkRcW0hIG1M6PtUuFhKAM7UN4qdGI36
3A+mYGOXXq7/86sQVkucr6bomv55ldX0rPBEiKd20KrbCt2m4bXeNwPkiwlLNfvPNT4ts26LC3MS
c43GTAWsw7N+BRWcBmKVvwCb24rkfBcR/8WYZFZh/MDOwdD8PLUCXwBC9+AhYJ65bugrA9f++cF9
MXk/XOHT3OrxJoANwBVUi9Q2H17wXs8rdV6mibJsGoh0nVKrYB9ONP/zlb8aGOPBgWaIjq3P59Wp
QAVfNW0i28RYgLOHhjILpG+DYr96gpYCFiQSlquyCX+caVClBo/MIc32/CBe4MVe7RRyEO1C67Nv
ZvVXN2QZWBfJOk7ozMyPl2qVQCIqRmOP7IABW9F97cvK/eZ9fXERbKsVikyAP+u31OrcG9QgjKEz
VJWMPMKSqjkFsPPNUP/iqdHTHBsWFgmvJMN/vJUQ/mXZNugmNWIXyMPxzak2EHvjhjRu/jwMvryU
qSvcDBWtPh4wf13cRazwQ4XsD9tytb1rASsQMNR8s9cqowPU52oS16h/LiN/vEydjCFb3qhcUXrk
f7ISmCc/DgGyKgJcnqLKsbZehwHayD0LjuTNAIPWkStIsMcqqndVGch/wSWtmehDGy6LIMP4TEkw
sfGUWsLVHUTFn0ZRTJy5rmYqsb+dHqz1rJZ+tJCTiwmx9QZOqXmDXKJoFQAZOLvDwsgCPG1I4MNp
p+q94pQZYX3pgtYZ4Gv10s1yIFPOUiUlIkDEo3mPB14OBbIwnlptJPZobUaIxSC01Y/QyuV1HePB
YbVu8OrEMXySzhkhdfZRuV4g7UluQdTVw0Qa9x2MjZynrCvrYYYtvb9kvuIyGWJZc+xiQXmCdOu9
FB1ivrq2smGqpVHpz0tDg9DXlVYfoJ8syB+opdprJxjS0j/FTko4d+PpW1aH+hoSIrQgz4LInsIx
2z10EZE+oSW6mJ0k5lwSzOQc+gGZpOlY09HWwxvLQqdFoabYEFd6/h00aHpdo7ZA2bXoYbg9NXDl
r4JXyvfBCZy75BWAzWnzX9SdSXPcSJZu/0pb71GGwTEtehPzwAgGKZKSuIGRogQ4Zodj/vXvhDLt
tcRUpyr7rZ6VVZqUSjEYQQDufu93z8E47VcJMxww73dNQT2Yamy0ZDa+XTPAUq+HOPEvfmKlj6Wp
M7r3CWiaRc4bWELYCJbk6kS+LrBl30zZbDJflgDPjRmYv69zg6plFsZM8ZnWPhnt4OKOwdQvCtX7
Alxg3rgEgJTm2ggK81sizWpeMx8AMlEwHX9fJhGqH5JD86eKbiPDf8Cpq0XZgL/NyN3wc82jlR4L
SJUB1xjqSRXbHxtrzG+ojdMmKsjffm5I8MG0EWkskaELYhiNkDMdJ9OYnJU1xBToytmOsH+a0Xy1
BjAT5cwNcV5wVqTYJdKRlNjPWB9mj9rw2ZEF5Mdkqk14kXknmv0gatNEBpU7NIUDevrL1OdSYiqR
AQcCcG0j90pr17wlvj1gbiJWrcNNmoNRfTC6Kf0wyZzQOqhFgI82LcHRm24JoPjr2oqKlyt0dF87
XB6vhZ/01m3sB3F/RZw5S9HpkgksVAq1rJxvSO1IOWF6WeoOwlB15TIZpLUZkIZbEHVANMuIKXEt
uW0N0qELz4/lRrnpVWXjjq5EiOaRxi+b6d7jZoSwNYbMxNqQII6K88xXnqpi64M3uc+Y01ozG5Ct
tUy6fU8IcM8yQgepcGpjn3U+oSnwMkejqHHm5FKS9CLo7MSxs5zrLjwFAstN2RfqpokpSc3wNr60
1xngQJTFR9m65RnmToqqJdTQRjWO7iDC0RoEnNyFWb4kUeODAxnVy8CQ26ekyW8xTsG5zVNjOLhF
4uwggodAuWJvTeWuXCa5j+BzirrNoIbXRpfwp5w4U6TXTUU/PZ5X1EP6N9NFWgGVubjlG5qXVS9k
vAEkPKyrFJxKZfhcqI7p3CppREcnd4It8JzCJX1uGqt4Iv4qfaf5FpP4e+u6IPrW9LOm3YymBARk
UOefeqMLjwwqF3soy/WrFJHaMIIS39puUX4cyEND0HT8Re9m/TcIqcPeikamKJyxvMPMoFfx0Nhr
6t3RtpxchBmhhQ04tsZyD1sVLyjMae5zXRU7AVjiJEQZryY0Njyancx45AUhZxa+dfbcuF1rZct1
iAnyixrtcW92gTqgyHM2hKNCBsWEpP3CMa+ffYi8DTPvdpCkbz1sqY0Jgq1dZB6AuWiiKJb3ZrAT
fuV+V4k8qty07mpDlrh9IjVcKNLJg4oAPNt0n86+l+lNPtjzhjSo8bWccaD8/er5u2Xt3UEi0JpH
Qsrq2bBsGg3beCLk+W+28LQBf7N6Xr+NH05gdNjacph4GToTxI+ZdQgPgVPF50hXNn0bMImowop+
cDYMs42PYeL8sRYSFo76KDe4pFqmIsdSYWYDDsrgDPK89uDOYUrcpsjyu1ar0N46fGY+Yfhp2rPR
kZtshnhhCaN9G3LfPDFKFkNmY1WOezEQjJBl/Gzn8APcFI7eQhp1cecZ9vQUxNm81fVYnQdniLZC
uuQTirypji5it0tIxYJMYupB+vJhoPhEnJfeICO4LSUUQzvtN4nrIHCo+w6S05QL+iqx3A9gaL/U
JrmqubCbNTo2uqZMiSi16V0FKVDpuAx2ZdJDNV56rqMtcCJOdtvxLIyZjS9I7DVR7ZVvNdIfv18w
wNZgpTSaxCDekUOIAvUMRXuPJawhVTyaBV4TAoj7zDIE6KYk6gnxS791sd7UwiPXI0sGRQalAtaB
mcA2CjBzFagx+wKdG0d2i8XNwfaFaniw9KvIfXtj2k6+btM+WvuAXvNlR1FvaV8/kjpNrKNplN1d
QfDtKDxlvpJ0llsnnEHU92La0i7zHwYvqo/sYdRW29awYDRMnZDqYoGcSHPaVLLfDG14u3lK6r1B
eWc9obM5ipmFaux1shiM5hwZ40CI148IoFkM4lfWt+K64vn8SI7GODqn5vtiaPVMqaTXFbK4rpWU
0+xuy46A1HAFzQn6ot3QAv2+0rI9sGgCzLb1rf6+FudAFd0legzWaHTJcbYce1oGy8q1IhBQnb+H
kgWa+5/fndxM9P+4bL2/HN9C1edz3BYePHgBCBROvK9+c2/+avtsQa/nEB8GWN7f1XjmKZosVzXe
vlRg3bSffQx9S8FkEsZvXulXjxr6JGYQonnyw/daV0jtWcdC6e2Tpm2YpPT4Mevgn5/jfZrkzvXA
S3nkfWEkYAheW/z09yIP69N1ABCIqHRwSPz9T+YXHxtekWtbKxSm+ZfSWOSRTSL8Dqer8h+k6w8r
s2Z74PB8/0284pevRN8M0TU9CPN9a4BNbjZKo2RGCLXdHsrSlmMBWWIPI8Tfv6dfHOX9wOItccXR
h3r/SmC329woKnPP9aLXpQqqQzqFH7p53MrUBR2bY8zD8GX8r16X4jYnOO7h8N0axG0Idx7Q3F6U
wlvHThqeh3Gw4TrmufWY6IJKDEnZ8S6BqvTx79/zLxam64+Q/4HYDemx/7wwRYllRXlSkNSrdFHf
DaBDmTRwelxz1dC0CwiN5rwhCPnb2+EXP9eAmowrTJogVIrfnVvJ/3eF25EjZ652creV29fVpoC7
tYGC/5t3+cvXAolsBxzRqNW9e5eVN1SIUQcy605DGJ4e2pKir1jPxPX//vP8xU1Ord7yfIoG0BTe
P078iD3YpFJ2SYk89TpfslFf/T+9xPuMZRD2o49eddz34cnosqOqht+8iV9dFD+8Cffdj4anSyR0
m41QOMHh5GSxLfirffWb6/5XP5VrY4r2kQ1j+nv244dNEdkZOQSZh0Wz8ZvTGPbex6l1p1t4ePHj
339mv3wp6j00eQL+L969owE3BUkZ8jhqAAXEzoNBsExazFAwu/Lh71/rumK867uBhqEwzULBFuD7
XvCHt8WJNgncWY97YwobvBfFWBBcmylRhO1QHpypZMwPioWzFbPXOgvQa9NvKml/aRTTEDE9Xl2w
0tCKefdEsdlGk4v1uz1gTTilLsMhm6o3MqY6veyzl1WV/M1F+ctXDFzQbzbrDyXPn58jRQ7/xEG3
tdeAuE5zLLB+Zr2ezgxDapvDvfnl7z/lv9xo1FmoE3r0jFl/+No/v2DnznaZVD05rxLWw3TVZk2/
Ke//5aK5vgSDxfwwRcA7e/eeHCpWMZvXbu8xUUbAvTolHbyHNn76+7fyi88OCgvpBKIjVAvfPwmV
2fW55Tcd1ZBgZwf61kAh3FRyGzn+7u9f6hefGqkR9gc0tEgT/KWZALrD6lIOjHgeM1Y3t4bdOv9m
b/DLFwkJbl17z473vmScJCoradBwKp3N72H+Kd05UoT/dGNwbfsJ+hX2tbBPP+jnK4C2JjDBGo9U
ognjLevCiNCsem4F7tsdit9c4K79/qnIOwo8E+E32xDb5jc/v15VNQpYkskMg637FpkjA5KrVlbT
rUZv/4hpT6xrXclslQ0VhDo/xqHe9OVDidRkjUTCerMYEgYLKeA1rKLaIhrI8Oi8Q/URmYATwR4t
K6y5jGqag18vEySU0BJJxZiLMrCSvYsAcbgdRc6xpsrm4UlzXr9nEKCpwWgPaRXf1HIOTkgdswuz
eMNioOjQMArqOO3SwuM5biw+KGeZgARjPrlmeHdZhjo6AX6H88VlsUccX6+q2nhzIfNvUAxxPHP6
ceeOfoiAsh8AMlH8pOYcw5NmYIZB3hi0oEk6sbMwv3FGgbPVc6YsLS9bVWImnUvUfNoFXmNQSO2t
oc+3JmBh0urxzGxdrO14Z8VhLgCczwaGOdJAeYzLc2nkhn9mqwlBIrEjcO3auaSTloeWIx5SZAZO
nCbbSFm7uPAUPr+u6/WuNXL3RhZNfQkay3ssAZGsepL5SxX7zOFD+F3G5tSu6etNl2Co7SXnSv+R
EEjhrFn/0AJIRmKRkmgM6nn/fDXP3DSMDCITiGL7vhN58EB12NvR+OPzE7JdTdZEcFIC4TioJohu
dDp5F0Eh9NL7jvEy2Mp7SvKqPA8DvnvJXOtdlajmGw/OjgBlnskDAKzsTXgoLFOWXKY03/JJ1J+Q
a1SQsKDiIJwVvXuu57q3V35uaU7JLaLk+YM/xbI/T9dT9WDZ8E2B+hbPQCMsC4ZZSOrJpD6YrBxZ
w+xIZrzJB+AVM7yHeH7h3ChBBznKiTbuKCYX8qmM863+XlbwrhUG8b3YUH+vOxigthmwN7J7iKjU
JLjAqE+E32sVWV5Qtwi+1zBUNWGe/V7ZqBE9c25s5o6DVjTFZ4L84cHrYghOmQiiu7Ju5k+YXMVX
PuZul1DWZ9ftVGLpoAKGQJZCWakK27100xCp/RhIRo0H+BRPHjwSlp1MnBP8hfcQIsJPnXasB8+p
wL52sL5mA6sUE6MNE28DFEZVBNPRuvIpAiUji9Ha3Dx4wdAfOZ/jVfAy1YFjtPXy+uTe5pUTMzE7
DcOuzb3qiIpL7d1EIE7MyGMhIFPjXS+saIN8zTDhU2g7XQ1uitkGWelz40xNsojGTsHSK4Pixai7
7lhOeJ8WeQK/mcGNnhHhgpqvCSc17DAK2INFTa6V6T3gw/Cl1mp8sMRYMqIKWWIxljbEsrm04I4M
IG1XaTIxnYkQMV64ZNXvpHThMTru1MN/Ex6odo+pXcDOYzs9m0FjnAeTC35h4J+nBG+2yb0hUnUS
HSc6w3PSt9SuO7k0Wx18BLjPiWCuyak8+J6Z3NiwQOgLOHzlRW00DdMGvml/Dpqm+FCPZvNoNhBb
N3UvimSVVk25NeqMNycLlTM/FZSfzakfc2yzqgDlFF6pd9rpzHk9gq5/ndLKjpZV64fPuVu5X/LM
1wgJ29otj9PI7Qmlxr9qPulQfvYd3fEoaAwwWXXSQe9pLb1j5tlgvghIcuuVwSt1+/ZD0Lt1vsZv
OwI2QhENNiLJ0pPk7MmeJUxisJ/xHAGZZddiswf2+qXsNdwhVRfzimR++Hmcc+MbE9okyHPpmT0P
7Ak9GtXe/qTmsvs8J47zGht60huR8jcOpR7kPbC6ONxkiR/vM6J1YkHWnPELpH2thzEo7vaR0ePK
9AsZYKkfrHRplGwfDZH091ZjJbdhFkwMBRl6ZJlB/3fUTRreplBf7pvELs9ibmDIT00N4spmH7AG
6WXTgcwLpuSLoO3gzERh+tJgg9o6BW2HVUoLDP+ZxarFAzuFGcXlmSyU4Wj4qQ7JvHUOhHtcOFQx
bUpTuOCXhdl1YAIKQJrmXDTlOh2lEAtVTt4ERr8edxTCinJlZ130UEZt+cwolYu+IFH5vFUemHXQ
cfybhZy7qVjZhuN8Drx6ppVm60+dcvS3MTYZODFaP1ewNdP4ySKDaC3SXKXlKuoM17jRXWeEuFZi
CGngC8oRbYIho9PcRbazCjujh5XY0DIrw6S5zSzkg4sBdV60ENh60fWSu6dm15jOWeXRtVI6gvSK
vaEOt3MXxj2CLMq2t1fwIBB3UVIgphwqjv1UNvtOmdXZtBhMG0IfFKpoBDMrjahZ7xPdMOEZKmO8
gJdJttZY6CeChe1bTA9sWmTRyFig7hg/wgZj1i90nJhbQtfpLwljqhVvxIan7w7+cY7T6QmhdW7R
OjXgiqBBSGH11MmgaUpcmfGKO2haxv3srAw/UHAXuvZBuEwWws8aK3Tc8BriLdi3/KinLl8Hhhi3
ufKg74tGMlY353wxCmQQZdqJqwv5I0+jWpq0w3hIOsfKb5hrkcU84JCH2NSvGYNjlzoqMTGV51dA
4kOvBm+KaHrNIjOsGjO/TpjhE/gyN7Nz1AFmvzVl1XlcwB+o2iVm2RmmDP7j5ZAIs1v2IrXUEmSR
qA/WhNRxRe91eq5DNhFmlxaPowrVVzcbAqbkwvKj62bJkyWU9eLYfo7j3LD2lSUA6ngTxKJOwzGg
EPstYPilXKGqwb+XR0xoLwOKx6891zcqoE4fLS8VFXe+734Rfqy7hRfW7oPfY92GNu7sYQWmatGP
YNHzIRYr7lZ1W4YVYImqz9ML1V9wadVc25BSnOYepiPrc82Wbxlr3W3cpPbeen6yrzOTDjRrzLJg
olCMD0U3djSxkua5yT2e9Dxm0YrkzMtFZcj4nEfdFqFev6WXM8yYbP3ytgpN5hOSPnU5VjIQsPCs
PH80sLreu6ntn2uk8Du+b4KMBWmI54TB0x1ddZlteykaCDZWdtMAmP5KfYmWQA2NFDqc5yanqQns
R9E0IRQjV34BxI88NcvDW3Yq1Ws7XmE3+TRDA2dMQu6uubmbzoMjQIMpf8aEUp6SsmfcLMz1LqyC
sluFVRkuv59k/tGEwr83fvBQoWEv3k8o/DSwQGj+zxdeQb396TfrspXtdNd9pa/5ldvxj+GG+Gt1
/S//3T/8j6/fvwr0iK//9Z8vbwWkKKnp7n5p380O2NfT8w9HuuuL/PmXzy8Ff3mZvJRvMn5pkl//
zT+mDnzvXwHVrlCgcgtMIu+cVf6QgPEnZIZsqgPXIKrzw9SBY/6L/D1TbEC4HCcMBMc6XQG0+6//
5I88Mj44wJg5sBjF8f7J1IHz83nXp+BHYtNEN8Z3Qen4/cGtSzy/MIsUq53HzdJnLltVLNUerk68
Jewrcc57iBPQjh+COTJOHMpAfeT+cGkN87Up7HbTj3Z6TOycAd76bNPlPw/XHrZtMPQD0TpYVRr4
v7RkcucSu1wKPVRrr4/cVV1+QAcClmEc1cYF/wZFhZpjUccrIoTVdzAMm6tHvD/dtsysP7ED/+jC
/fUl+dMIzb93bf9/NFpzLTlQYfmftXYPL4XM/+P88tb9eGn/+df+uK4D818Occ9raZWkIuyGH69r
su7/7bb74cK2nH8xYsrFxnOOkgdRuf97YQf/4jJkvozAqn/Napn/6MLmNvix8kfJl0lPLm1yn7wc
deZ3FYlGOUHnjV6zlnF9qQYfmI/YOT6Wu6BYCtdYI/M+4Jajr03bL0HZHuEbqpT5WMA6yjGjVUm9
/eEzvPxRd/yRckEllff3Q0HSp3ZF8YoCCR8XfSE+g58LF6NhmSnlBGxd9hSwo4DXLdIB6+ZofeHR
oRa+9u90Zd0pL133nBjQnnTgRD04Ob7BgHxQRm8kQYJFHbTVPsoOarami4rzcitCghoJMjtBc3Qf
FG9WatpHQ7T+ja4diVYYD0opy4ud6nljGvFD30efZT3zSi7MT2YOOWk59kQKr3p1nII9iFTEJxHY
Q0RiPjI8FTg8mbuelpMlGM/X0ZnUN0kpx7tUIixvEIk9KzWHO5EPwJOAL67a1QhDbw+plc84H+RJ
l+1nfK/+1iUmvORAdm/iCFlQkKUWC+NzS6hNP5QGsiUKlj3IW6+C7yrne38sFMYW4zbUB8vfmEVC
nqIPr+idDjRHMr5yEIc9ywK8weieES9iEh200bkPo+mcNU+ZmVRLK479B40kGSjPAGnY4M17DYYJ
KLZLGc39kpPphR3/tafa0nJZmN5sHgb1rQriPWE3A8oXACbzuZ7CI6fdbhNLogONm7uHdlaLyM/1
TRg16yJpxkParSPAqhCzjHKnffuJTqqzBcGpV4N4iPWEIkzmmynp54Nikx2JG/LOBdIL31izmWI+
HIZ00Bxyq1mwpr/qAR62dLJn0y68S92WJ8P7aiE434pAIPRi8lwbpQZhFEQHj6JU9yZw1mgZvLKh
D5dN14bQTLpTmw3DquuAhVYFpN28mzccDZFuQDrGxj5vcja47hUhqMVhrtJ4Y4qrno08jcWXGfEb
ZRUVrLGODaouCrd827zNjT89BoyMr+ubrJTZI3V9rkApniufKUv2oWAYc6xL/jymH2JVfRagnl4g
08ilv4iCLoRna3aETcx86/v9k8mg73nOoT60lErPkkPdQuMh2zpDi5ksKzNYmSHSBMEGEJon0Ths
1kllGbd1GT7WtPu3LS33FdU/Yn2hQYSndOqFcMaLkdvhwa2huBASPXadNEhS8CRoOM5vRSXkttX5
q9FdeAPxUSFuv9LBjx3RrfXYA8tTwKy2IyPPOL5IDKQxHq7rBdXOsVxX2d6R+aEpRXMH5w6Nq+aA
NQyWcZRtfg9bbKcQEJ6S2EagVBMkzPQff4Q0VG9VnxronQgcJF7xOU3UuoRW1A21tYjCBAENAG05
j2cjBpo7i+TpKntdmPjnKb6y/R8HvzkGjkn1LxqoHzoVoP1BR1sQUF9xh6Unv3NuxeioQ5KDrWNs
oALp3OlF2hHNogx/boJvYUKsYlYUbFTpnzkYnMImgOnh4VlMY5/v0Gg+FZlsN/7sgDDl6eDhmtqb
ZChWifTGzcSVuEit9Rip9INyvGYD97uiQtKR0lf6TlyjfKaTfqSwWj4mlHO2lXAXyYzCx5lzuQMs
X55brGhLnXp7qq3Tsx+t4K/rfRL3cJf7xNnmJUfwqQ45GHjVxpmiemXo6OghRynAUwKRlzxGEm63
Mf8WJBkGnuhTmOX20Tc/wvSzjmX4RVFmXLZTHqxDUmDLOJqplMj+IrP5Y24jAaHVU26xdFPrcJqN
e9XSA1b9SLSHrXgsbmXDXaQlJbJYBOVi7nSwoq55JG8/LEffupEtcUSn8+YF8ysXvrW1aJLrlHge
bltZgGNCtajDxOK8C//P7oyGRnR9oA29CWbzQ90OzZ5UGX33sl8G021lolczq3reQoxddMbo3Uzm
qa/A2+UFtyhpxHaN7atdp8Gwg0eCaKWoH1V851DnXqb2ZXAxnwVmXV2y/MBE9r1l8V+HVyyC4Zqf
M98PDrlT6R2RBpfOC9KTuEMXNZ8Jq4CRhf23cLwOVjPX971B7HnZAOEDbJjDp31Kh67fkFJ4ctt2
hAmao4G8Lno6gi9rhzwGixl6qztLgEPOuLSHWq+9prFWDZzg1uO5o1xOka11Z4ina4JxpDPPj9Hu
KZ0Or45ONvBv9tJXuEktRR/PREU26pcqhECmezls4wG7/BTeOjPfy9hygyazLhdEQT+RBnhqo/qE
jmndEshdO+aoV6pPLlrXXz1zCD47dXQMYGJFcYP0O+B0nnQQLKaKdSuKky1Yb2/tcgRb1jb2h6Il
Txl43kYatl6VZPqXUWfxiEm9eN2gRz10WqUc9EgRyZmBcspm1c2YivJmdoZbn+0bJs8eL58GtsNB
sCcsff1ly4LZQqw8qjIYTnV/Tf3kKMScskABF7rTTQeHdtg0sTa3XSH7mz4COeguqtJ3H0QSfRmy
xNm7eeKdRauep16P29ETzbbhHhhCs75x+ShuqGIZ9dEqs+ZoJZP68x/X31INV8dNiEEDOE0317hy
eLRivYdQ1zdOeSXCVEcQgRWcOe4NkQDyhSWUBocg9+GuyewLewhS44PMl5qC9aJVLEWTy1KDwK09
I4vBV+EFb60bafqlU7uR1WeVPhUgsGXZuqciHF7ITxTHpJIAPPuIGiSXAjG4R7MrxU4G/ZEvCgoz
q6JDTNFpbegEqHkp6NSPVBlTaY83afwSj6WHNRjwUwEFcBvF7nAuehAW5tzd9Fb4Ncq6x94f42ME
/fL4/Vexx6/++7fRSB0AZoO9+v5xTZmvjrMjna3ZyNuea/RmvP6D9wdXv3+uFfqoiesFSm89rV3A
vYvcQ0FiJrYiCUH6kwmj+tBB2fdDv79RSPu8pG5YrSp7M47ttQKcAx+o/GnZM5l+GaXaZFW5c+I5
vhdd+mSEzXAwrGxlONbGSRJxGKlREA3X1sWjghpVcbV05ihhdxFGe6n1ntHO5DTkKJVMtxUrXEyx
YUen2qUdBbjyNLukGzyl/FtG4lZTSQMsaMwzTSyQNp1vnVqgscu6pcEVX4lMzeS2F+3ClXMUC3Wh
10HO1T111YON1LEotDoNBUz31szTnUuQfBmNjxyH692grY0NqSUa8GwF8TopFJtVj84XGUnVIOWK
OSNOxd2grPVt4Yoe6QD1UrP5pHMfmR8loZWW/MdeE78VGqpISKtuUfMcWbl9aW0sssLgCmc+kerG
Zdx+S7YWM10Hd5NRZ02jbfiQ9gj/SAgZy2vYcS3HcIJyfgzwObDtPrM4dLue59OaCaM7upQFAJc4
W1ltxmLZhM+BMad7KymKQ1u24Qp8C0mm6paN6I0lMPaMM6jysaBTFSaUGFlrsdWj7NwIZPceV0UH
B+Sse0p5bsJmOw3jcZ2HKLE6x4BVZcU4U7N444lHHt8EUGwaCj7QLFNPaB/8Bp2I/xZ31KaL8ipb
Vnsx8pRKSzd/5tJje4lZyNIq37tlvjaTdFv1Q/YBXe6uSrFmO3gkz25mvc0Jn1nCMnzfg5c15fTk
ZuZdHyj7NjeCPYsIa+/kPrX1QE6TZh8yJGY2yDyvkmI0t2ad7RutWKqHjKnkMFgM/GtOCNJc1Jba
sTsSx/NsMXbBrjeDHJIP24K2bRdSgoB2OwgXDUS3HO0CBupzhlnOH8ShGQHNQmXXXnsEyw3fvNw1
zaeqnKqlHKlEEUI5DEMhV6IBPs3lj78nnrY5JbG9MAMfkpS56mKFrm8KVk012iu7ClIAIBNV1FLu
PUTXt+GMFL3rWOLInV8pnPljX+fOdkAMCQiWTH5ZCeMZvucSXR+mOv2kbSQ7EKQtZjvVOknn4ksn
E8ym9sHhO/2ggtzdZZEVb/JC189WR9/DsLnBasrHcx/Y97YdvURY1YM2jm5T+Kp7UFTluuut3aiw
1aZJAB4UVcAb9D1t8eWiuIh35FsQ7bVziK2nITJ3JasmBN0WNlSt42xJe6lsuj7uONd074qrEbWJ
tmEBQW/w3faDd9UXt8GmNmVzaKfQB36McTyUfnNXBOUqhshuc3hbtFk+YrSQw5lfrOOpsu8odp7L
zoajeP2dz+HzzqYBooyouEj1zeva/sxDPqZVskoDnQG3ikd6GDFdvwmHWgIAOxxT5wDHMzpS5o/B
bvl77GLxuQ6FPjXhLu+7cNVVCXSzKsvOOaMTrseOFKNRzHU8PNE4HBYQXWgS9jzn6UB84hh8y53a
rnpZfhtmeq9xOiQ8Lns2KEYJt3unSBJu5znCgENv4I5QKDsGV6C7BqQvhLoQU3w0GBVfw1qseZyl
/sqCrMQ23ArwWtK/NxvbvzFVFJFG4G0BLyhQ7DlvhpW22zTvdj63JNc6kqNCmFjVrVuHgve6qdkV
ZqO/1qZhH+aucg5+NT209VQcGLXnBpcOASmaK4dyyI2DzzbjkB0sAbxxVEF0W3rYFsh4+Mu5kfqx
dg42MEXZ23dTMuUHp/AXdu3FK9GxBNqZao6mDc0yIon3YEOid8RLWzXWsvF9MIHfnciZu+zpcH3q
eeR0YJVwJQ0f+7lLV8HUNhceLshrSvsDq7T3KTHWDAehXGCXuCPfOnGVMoPpOiAgC9O0T1Mwr6Pa
6ZdDVVODwRy7pph+QKPAPlXttczRjPi0tsi1T4yGeZcoIN2p+RmBHEd0Tov8WEfrhP3yqRyo5FNe
Wo4pJ48x6wHacziZ9lQVuouFY/MCbWre+1XKbhQ+tFPb3pb97GZ2He/OLJhlIy5wUxV1cpdaSPp6
uhsR8y0r+urVeioTVIpX/k8YfB7JiZK2R6Nc46ddWNICUWGpccmY07xqy7HdMe91oBvECNsMyy0e
RmutDfY+XeCvfF/damXIBYev+UCPeUFNyN/3jtZbOoj0Bh3OWymy+4WMOW5WbNSvy02Iz5YHzjr1
mnyHA5dBt3K8a4Oo2c25lxybIl8a4FkP7kTLNXdN79AOL4jcadaETrYPVbXDHlA8mEbWHOrG/aoK
dKUG1HrZNzeuCbxwZBrkIN3eYtFW4uKEeYz3JHT2HB+2gVdayzDNn5BbTtvW715ZKeeLabD5r+xk
heXvtcgNvbfzkvoQHNYoBK6qxujYUUPeKOlPtyaTAqscEsyuqj+3iT8e2qyQO8uT0OuUaS/Guqed
ZQWPNLqqPTEQPI1MIt9GI+jPFMdthFmBBnLUAnOW5soTBRUhitPnaYRTO7BM3OdpjIwADNnFtNqe
3E5/KPveuQmQTsCekhkLh2lsk0rDJpv6fUz7/dkck5Xs6J9GlD6Y1sXDNcV4woMsgP05s1oxfbkg
hZscpOZUk+UlvOW5Omsh77OwLh84vdREEwZOEcomVZQ/Vak5Xo9OxfGcJKV68CoG0qZ6WBdMCG47
y882DW3JQLAhGK3QvhSECBbwsj7LAElOYw7b0pFLFiujTuMLk1E3iMztXSY8Z5X4JkjOnhPmMCvn
hZGphyJOXmeXbU0oquGxEMGrQsgb+RnYy2sHr3DQFvbUFjZjHPHDrFxmPhJvYrik9vbWOEMgsIxX
f8pe6LA6d0Nk+AtkMsSa1E6EbJ7TZgrOlfQp8QTdx1lt7XQsPkEBVzQU+y+GaszNyJnpovpgWqmA
7hnBA1x5lYg/l132RUVm91C3+pPIY3jgcfbJiXFiCCtj+kPJ11r5BU9ph8mb0gw2eTb255E0VZZ7
4drvVXPqW65kWb90jT3e6az4UIxkpCSHrV2YhXeMrQZ8qly9ncwY0rIWiKbKI41K7rRwaM49z5Y7
yaiXPZsI0A0A8bau8g1Or/I2BaSPVerZnP4Pe+exZLe5dudb+ctzqJDDwB5gAzvH7t2BPUF1k2zk
DHwIV+8HlCyLPD6/rJld9uDwSCV274gPb1jrWbm+YnpB/gsJumqMM6o0CZGKMWNSb1YYP7uRf6qC
YjNlW62GPO/IZ2bb06nPsFlWXbMvauPR1hMizSQHvNmC3YXAf59V63lqK4P1fE9I2BLd29YGgy+r
WA+SMcLx7b8TqjVd51ycnNjZRchYzzOI7UwKimMMU9Ybs/mrnHbTQ2/4mMWiopSemZVpq9ZkxGk3
7XcFFRqpl63YGfkI/9YMrXWv5wL+Z/I1N1tBGSSef2TKBTaBvlKMLwf8O1+GbCKP3iSPrgtPSWO2
DzVQxrynI1Ltst7GqJRWCuxJN47JtldUrb2VZdveLDleQOH6PjbpuV+csd1OGRKCxiobN+85vxVl
1xvF2taqc1Czly+4yXFJ10CYVQZwTbWVa3O4TMsfxQw0JGXcQ/vhOwwNPcKTYYWa3VPW6d+aHiz/
yI+j8yKJMYT5l0AwZsLyKTnc7/MYRGdFpuykK98aLk5PGHBCAz9X4cyyyw+qilfAWtbDA4gQ3HRr
jYOwse6lYydE2CEsKY9E+km2FR76VPUzElAQ+gUf2JRU8PueSH2TaHiRTMVOTjgEzYhA1izB7SQz
eyylcFPpNK3zVK1K2IP2EgZVMHjUdHyrU/JsJhE8YFWnFATI3JKFwBSUojtDFlCJDFlFk3hZ0fqs
2t9GXc02zKTe4fcbEsl/+JvF2iCMU+kMcs2clqRpxYfUuR0rgyFKenUMJrdhuSTvDd4w2i/S4EQr
BABAOPPOHyTsJ61RIUhTdxVMU/cH+EF+n3P5wCr0HdThJq4dcusi5wQm9GzEgl12Q1RbSRuwS9KA
QNuxqv0OtUcg7E/Klon0tQ1cp8ZPWrEpNXsNNvo5i6ytnNbPhvliMDdEfsYsP9a13lOSuOGiUt4l
nLl7OAmHIcBwnaPhOdp1uW5qsWzi6Uwyq2h3YOEnVwqZ+zRRd4Ipunz4nHnNEgeY2amvYqV263a+
1gWfcDhaNJTpe8dxyl58VLghqOW247v7ICvw8OXgpFdvDd+dFbpzoh7q3Neswjhk4bBhpQ50kJSS
yOZdiozyeSCU1BiVa24QjQIkO7SZiAW5JW19zIpHViQkQV9MuK1u3CocBWdDSnTPcdIav6+XZCqB
7z1dCiNZv7foB1jjc+XJDCH1KLQQpqKRm3wtAEqc9qGLzS5ykfN1bmZc1FbZqzMZDbA/PRIZyEXT
4gTh4ViuHe5swFDmlWJjYs6C4UhzXxHSaoQ+J/8pjKtgXZa9F9gYg/NWCfmgyAjizvPMgIUwhhEM
KvkiG6MN173NxLtoo4d+idAhA830UpuY025+M+3R9m1nM2gfbClc3dkQKv6tKfp1MEyfNWlphpqQ
a05W4OHHHwV74d1ECcTUQzqWEVNlnHbrxKgfDKMBKIH+jDDGaO8MhVvlHVEXOiAzIn5e0zz8VlD8
Uy4r2AClbu/IYq/rOZk6Q/OIKGKYNOXVnMY19QThInllXZRY/nD6BuVK0r2kiWndln9ICqX/0qhP
5EMO68qabc+2nO8x++o1oNfKo+9lXOHo+qZgSMmeC3Y3+ln1hAzrhFGPeKlIWKd6UFn/F7i3FZH7
KJTqJy03DulcKcwMRLXT5uYt02kUyEtpCUEBXa7kBTDXDgi4QQIsRk5173QJsp+uIeo2DgRghaSb
XBKBUN50DaOAIAz3eTadBpCUh4ootj1TvPDw41+7atP1xDgkdXdAEUkCdFNVW8cscr9PxQn/KIMA
LXf2ZHmnqaPvUTBdsyJi+t/UqV8WpnaXrw7Bpac6qOJTxefHORqnn6oTlUTmtC5Cq+ZUO2Poh4oy
7oa4uMmD3D7GGT1t9Uw8qfxN11aJTtJSOffDfmbB6yFwLbZKBOW6Gez5WAaIpwVpOdL3odeq05h0
2yh3nBX3V8MbFMoYRGHTaowsEqqGcRvLg34KgtmVJCc9t/1hiFu8eA79KHoszqrYGfyJT+Zs1xLZ
dl1A0jJ+2mgQ6h05Q+oyUA/UTj9llq/wUojr7ldOreMyDcWhQA2M/y9a01OX+4pgFpftoXTMDY6h
LDWPtjOmFy0mVoZpR/7E/HICLE8oVf6kmlwgXEYXwXgwYlDjVlxOUqJ2Oy3VyIkmb0ebmV5JkyIT
6mLTyyIQ9yrJ2dKOlvdO7ztcmalyRAyc3DtzOJpAtb8MavcqbBJY0NPGG5NEEheR1eg3TSqvAxUd
oKwsCgzitAjmSFFtITfPkLsem3lcWzEHDX/1Qe7H+dpG4psVz9Lptew0v26r+azKZJv3Db+Be71+
t1VKOiwArik3Cw5iuKd5/moo8uDPOXz01JmUNYzuRfNKJW4V+UEdAVLJA2dCoduXMGtm15TGivcu
KaDwcrC7Q4IwPMmtZTPIrVIDSE4Hc3MGWWETkjmrEZko6y9luJL+9Ihdr6S1XkJRR/nYSV241w1D
u6GMmtZN1kjoj2OQtnl3GRSDIqTSXwUBUUoUi8estZInPLmMTwuWbs6yD08arLNB+xEpo8O8R5zw
k7brVGXxJjnj5EkjKSCVDPFAmTQE7g2pI1GQAM+u9NrT0SxfEj15D4JYv/RtF52bRTNaS93OCeyL
2qnWyUqxUBoxeC7pCle+3w1OPO71juVaOJErP1STvUMvsNLD4cGem2mtQMtnhh5qO0bKaxLb851V
c+Mf50Hc0swmhBFSijGOzlOM7nGMxoxNUleuWwOZamGmp6JQGNggu/ZxkUOAkDAL9TiaPZjB+qGy
E7ZOrXwXaUMNgwzVbqJD0MKoALfRSORH9txnc2qprn3jCBrXdqVqx1aY+k7KY3jXmbWZmrTYg1KW
T3XWlX4BncG1Z0c5AFzG1Lw8YSauFUtm+uUos6yDXJNT29Fttyj4ZjnU+Tzb9Axb75oRC4MGu7Nx
MrXmumraastGTtrbcmO7Impf1E5RvzPwpHbMoRZUssW8K0fiPPW612hq+aalzre2jEySItD8WFVQ
X8IqeOSimXZdOA3wm2b7mKA6H/VUvJD3pPkysm83lCsmnUY7XbMxXevo//ZBnX0RWZmec6PZqNXY
hHSYLXdD1k0FgvEXlinUPvA4ZjWOjza4kkRN24fWYRDi20R0+aiT5dUsERM0UhXWsZiOjapPSFsb
kpNC64TlhOgjURt4CuRNOVvBvpIdNmDQSUjefGepzjhQK6cNkxuaHHlaERoQu+z1qDqH5FFvanNL
6tAJgwCZ9iN3MT7JdavPiq/EvQEZPS6+sH0fidIU4hIQQ7RmEv/kpEb+YIOUVkT8hcK/2mhWZqwz
OSn8rhAnCyb4w6SfEqbCgMTT3n4OlLr3+mU6EM1qsk3lQjl3rKLAcCG9Spvh0OMS1znCD7h6D2Sd
FAx9x+JioJZUhh5ENeXqU5WUm9yRpSOVNm9TOx40kkbCnEVCJobmYGRh+IoZxuW+pD0lxCKf+5lF
ZFZb4StMBZJ6TAZbeaa5TZdwHuuWcij1ZB12c8Jmrdo5Yh79uaK+rwfMF7NVG4dQcdb9mHBITXnn
EVoJEiDh09ezvtgR0EzES5tdIec1L1n20hTzPmkT8aBS5aWUf8RGhtraKLgb4DU0VobFgiQBaOQH
sVNuIzAxwKbz7FppDDUdqV9pXZufkzjYom9X0XoE4Vnrqme43NUNPw3JafSDxF7Vt4ao4Y3N/Oih
LMJ8pYadviHL1FgrKD4HXtUWWk/gAWSyt8tC1A0mPT1KAyUR86l7QDQtKznrwk17hjyZty+WFF9m
PysG+TKG09cenf/dYAONGeKpnjug2XPM5Gw4RZQFK1zY5bFMMl/Us3SI5GBVsb5xJ7KLDlyDVqiL
qyjIa4FVtm7ssFlj+NoYajr7rWaRATMzoSt06tZmaaHLtSUUY0OYWugNjczts7JlPxw3iFew+GTo
/sZ6JTk668iojhH1ZJuxzZW9wzLObfNw3IeEv8e98qKORbINAqn0RI9OqNB64nMAR7kUc6xMjbJk
s/YoCLDcJwTXxOTjov5F84GqZKszeXLNRJZOvP6Ety+Q3AzcxUl9CUUUHe22OJcR9WI/dsa61Uoa
VzmMV3WbInbPtYeJIM1dphF2XfLFWRW2+SWZUXpN2kD2rVWzfzVTMiwrHX5EB8mGCu9BEjulTTBk
GXZ4yfgxpPfdakjGdZHKYIPQKK0AUpwDgAW7ERoBugL9DEWJESM7JLfM4jd079YuTmrtEpcmRgKw
M2uFbe7J9DWjs725Qw6pmWV8bpp58v9GVPazF87SGTSA3GS1AzzXVnCZ/iwpI0iKwMlYxz4VZG8a
BUamEeRFyt3RGbUzeq/HWqleh6HY4RDhW6Lf5kl6r7LCH2SO9KOgi5AdPA24CEaKIneoog97xpjS
W+dF8WEFCf1ykX/S2qHsaP6OX7CY9X4Xy+2+/df/8vsLWMx8+AdB5OIg/fkFAGhT83SQOp8r8yqx
JQwCs9vHaUP7Nz0nSnIbjTb9Gy2eovzsDf79YR110eHJPC5o758flgBKoQ6z3nPqB896gWZGGQXB
r6Umdr1jthtj6L9A5AqOWcQAMFUZPZS2Gj4RWIRMW/80xamJ1WvfdcWrJAvivCaYLURLkDEbr4R0
wouHPyCdr1ah2QQxDJ0vDoMqTNb/KHd6uhL0dMQuN2hvaPIJTZYKYP4qfSFKBnJDpjXrwqwFYjbE
MAWBNaK+ok5cMWH9WuZp6NYxEQs1qqZE3w4h4J94QA3GvT1C96+Ja4vOolTeUcTsR7kgtEYrHnPD
OFtF8xpphF3QbGT5RpY0Ur7zraNYdzWJP9sh/KaPxjlp0tJt1HczKa9xY1zTQNwMo3xShfpdl8xL
1Zr3NiQEMCf/xCHtr+Yxake6A/M4yGG47fSWcqclGU/TNlUob6MxuFZjwVw0eQpvQzEgtGseo7y4
mhkqryF9m9gnOQkR24Zys3qQr6KV15iV9M0s17VXjTZZmqmpbp1Y69cRpAYXkwS54308vcZphIAo
WTLLmNdpyKnAJSnLTMGeXTsBHYOBxz4UqS8RMvu72/b/64n/Xi0vI9j8T9Xy3vu35v0/UMwjK0Yz
/x/bd/E9i/8qL8Zy/cdv+UM5r/2makCLFUW3dBPuzP9UGKu/OZx0CDrIRbPhCKDu/R/AfmTJqOlB
umiGYpgLXuIP5bwq/yajYF4c6ioJALKm/BPl/K+nLop5KLAm4nmeCRlBv4SzETSljlqQBf6AOdRA
x1SXoLf0aK20RF+N+t8cV9ry+/56SJqL1VnB9WxB6ACJ8svjhblUlYsawzcw/jhW4I4Ui9n40hKv
qj1Eigrztncr/leURMsTuT0UqCuOcRmwhSPBd3hxtGVYvl68VlpMEBrqP2v6iLRXIn0ZoVLTcdtF
MeeW4btZqNu/uU8t96F/eQUa9n2NMaWD5/3n85bZQ+mYeQ2UKiJgK8WwKYj6TnX66ssoIbh4HFRr
rYSND/QJsTPAKYD6NqN0vF+ebLsYz1eJyVNkopb2LwGCHYPpLrd08u49rKZ/453XfpASfnnKNncI
uAYmHzK4oJ+fch5ZdPQyU4EWow37D30nwjg8ZqPzJllbR7TVZYzw3qJMZIBHQu06U6TVOKT7pivS
L2OJa2s0531c4i9CWta7SSr0HYKKN5m4UvhSzV5DdtQp2aFmdwEZkt5G1zF+syDI5nkPP0MGzDm8
qcEngA7s7JEvaIeA0rBlQOLSbsKi5H7EDJj5YdK9GSy+OkrGISSmy6Y8KmfPfFUsfg0DbdU4ybXk
4VmjDse554i19MHt14XL7047tkGGyW4dTY3ZGRjgWVF9X2hTQZR7hqR7ei0oWcVq39UPfOG8oXdc
IoCitEAO/FHXTJ6HdAUO6RQLUD2MdmfNWNFZuDAe3YZukxl1J1ZKlSHHbvb6oO3RomQq5W1abQCD
7SXDIonR3OVq/ai04kJfsCN81q0MfQOckqaj3CA6DLTCn+c3aBQ0qfZueVJFrG9o0DCYGCvbmEg0
DvZG1HkppasTZCTSMDAeAlfKyivOhvXYaluiYr0MNhl3v44mutmOxkkPAG5WsPI0FqXLs0W37Ac8
tJDDQ4kiXRQvy7WSsRGxdbGSeXmdRjvJVgh3gQY7UGpeUvYvyqizyTRWLUsh0Z0dg9KbmbLdfvTM
mVnlIyCRXJWE7WT6GGbez+qIkJOZC8BWh1jJ4COs6Z9zsWQM+8lseQ4mgAR6Mlo7wiq5WOHChC3u
ZvvDxFUXrR3e4mIZ9SOB71xbXJT6g4hVylsasl0BsS0GgUu9xfKHPXA1+pWueq1zkwbUX0iKpfiR
IngLzmyquCCTakdlOPNKRBL4uv7hGPkq0sXJhvdWhF9rGkHWyytd57ZM7YJO27URWSyvykZXmtsW
TsVxhQbnrZ0LxheD/hX35rONOxI1bPCWVyiwxknaTzVmPou4upw1/MlQ6tsA4XWjpAbvdMjlg4o1
WEk9KzxCtaw1a4N2NykEsI29MHCA0zLgHeAsFJ/QbdkQ6cLeGBE5W1Kekk47MguTeFH2GCxp4AwQ
EwUHvKQrxpPG34Ht5JfM5c0IzmE5IkAY9Mc6qaOnql2bqSp2hCwwSq8k0wuNxvYGwdUXO03HTwZv
46SthYlLKm2tr/iEW1cL8mZjxXlN1raZrZyoM1xKPA3z44q23j47mcEIQKvaXSKSEC62Sf3F0WwD
ckOo1tKvYQTFBWIn+8nAh2jl6kRmnPRlNEf7ZhnpsR9680kv2pOhtQUGai5VB+1cjHfhi3AYVMlt
eOyrl0hU8VFD8I3MC5O4psD8Tusrp484UXYjPLartx+H/j8qiP733FP/9m8tj/VnftH/UeZAbsH/
3kHlfc+iX6sbVcVwR8Xz3nb0PRaFCh0PTTjYpeX//+ILpI8jKgKbH3efn6obGzOhRX1jKpQd8k/l
jf0bhQ0/tXCnFX6j+k/KG1X+tcCRmQ7jWiT2CCYUGaK/FBwxiRQ5z6/e9Gl7YEJTXhPnfZAxrbYz
Yml9xCjVPCJviVw0HAqSWqEhqGDgnxCU5WvjQCJZU3gN7NV1I/2A9/aYvyP4PTCVm02QxNdJd6Aj
YBd8GoLk+1BZ7ZMSN6Ss5sBcJyLSE8PPAI+i2+8fVPYniMTcUGHA24+3wSwCr8godbogO9HQwhgp
uvWsqcGuCUNW8OUl1+bpFsFsdDuCr2vhXEReotKsB+ts0/u1KCubDAV635pcNfirJbLh6qRLvUJv
ufG0xsfc6+2Zj/apm5T5o1UPXVR7jHJeBtzwG1OXNH8Ox3Xs46sq3SkYz2NoeaitvlCE6kfV0vAL
1H4gJj8tMzYTGltxu38JlzReWxvw3dv15Mur2AAKEanN1wJ46IJoRgeqeQCPyouN/cM0X/sKtw1A
5NLFVwJktzXdoFYUbhuERRcjdBngElIZaeusHF+t9C7EtMNiWaxGM3xXrSHa9Ri8kIO4Y/2hlwR2
llLTu3lj9wszlrVrBKW5DZPcB3uB4pE00nZJQQwLgtWH4EJsN0qQVHLjkb06dgrtQIienwOOZtQ+
cOKidGRBhvi9tamOtO4g8uGxi+aDZjTOxaYEREjl9IdxSGz6WFCZddjvqQDQuPZqvlFwuaMa4MQv
tbTbBEXfuraVmqtcStMjMpv+qBANGLTSvOkXNelEiMYG8CjHvpnJ/oCCw+VJ1Ps2DK9hkz/LsXE3
dQMOcqi3a7jsTih/DzH+nCJ7kE9qxJrLAUlqkczxUkXzXtUac08m4+RRFXRU0/ELo5/HKiUKN0uC
F2fg08hYK1Rxd69LOARh2eynmbYWqUricmW1KNALwSRQMEcZkkM/K6hTBeL1qezWdYcutwnk4Fjb
/YOGVOTKTvqpGyKC8EIjQyZfq5A/eqo7jAtMFszDGIhsR8dxSyp53U1TcxpNJf2dWfmPDuz7/9Kk
/ddj+L/929P6p7/1f5EjFq4pyTL/6Ym+Kd//2q3++RN/HOf6b9g5DZrVHxlPSIv/PM613yDjEhfC
fZoD+odR9o9mVTF+46SniVyIpxYIEDroP7pVReekJ6EDKSORBc5iG/8n6XL8op+bL54Zt4tlxmbS
QMq/2GG58gW672HwE2v2dHu6B0jTeqffjxm8nFzgi9PlZSMovbcJ68Mg+iCWN0FnXb3+5TZ4/b17
+qsJ9l/awB/PhKdCR0GW5K8ktyzU2pTLlBWkjjh41sNPMdNCT4M0/k3/pv+I5/2pf6MgghYHznAp
B/+lf+vNhccXRYOPXzllMSIm18B+vMnmvgEqiuHKznJt3Scqetpe23WZviwOxKl3shfYkdGms7Xv
gWVG57H8oowWdXPU5RfooX4dj9ZWCumWUNgqnjzG5Saa7K0ytSYVn05vJrH3+PEHcvFtxASZMDrF
PNTq4JldMOzwqsCdlVvLN6PC9sIkMv2i6U8x7fuZvZOfonrfBm1Kp+NUZ0MM3SZNJrKx9P4wxx34
imr4LoMWk4hHPTMCjS6KFiQ7ckPtbVKgl2Ptch6mtPIBeEluzxR3nST9m4J1Fnl93G6SNOk9tete
Clqzaxyb3fOESm7gdhgi9V/D6Chv+L/n3TAQqkJVWt4yLbKvqFkzKRGHchpuld6KWz6FKqm1UuZb
o/6szG3jNon5raIXeHKmozCb1cJpg8agaLDry+iA9CLEAjHiQqykLW+vth0Kq3ADtS8YRsQl9Jc4
8NKC0Sdw1HZlNSN6RlWSPYzU1gO7Td21Jt90tGI/mfVTSW73sS2b21SSTiyb+qaVggS792CzdOaP
kcXlXix/mD/EUUEpbxYYv2Wl54pCDM4Wj09sbgRrCMdB3zgIweF0Y+mquEkMRBYoiTIfpCFB9mbp
um+pierZwSR77KLik6U2m0ixSxQmTnMR2rSjEukPUihZG3zR3YM5VX5n42sbmehc05FFf9cqjzk2
FxcR2hJ8L4MsDdp+1aSD6jutohyHIHpKy6bcJAxb+YrS3FZp/GG15s4KGT6FEZGqCtqTrH6VrOII
+udu2dDiOos+z6mk+1jgPc7i2xBFnyKJvTpaQEHSRLJkfksTkPHVqOyFnLw7/aSsRK3fps7apdUS
jdwYKfK77Mi6mytVtIfZk4sMYL2MOzuuXkVFqPvMIwHCgAKx6JmDAJuHlh0XPFTfQIwIwBLJbyBc
XLsMPwo9Pypa8hnAOmFE/lya8kedQp2IHVdKcO/KhbWrwvK5ZSEeVEG7q0HTodTV+CJxG1RrbS2Z
PFCBkNRm0qiMX3NVoyJJwdcjabCC0FVx1xO0vS40/Uma2leqDrLV2SR7tl3uIKYco7w6OeXwOApG
z2p6BQzzDf7YS4ZLOorSCgh19JFUJt6xRT0dFNMmDdVbj7cWiNUZo7oXd+wOpeZ9ebd+PIBl8pZh
W5G9piqQg6zkdKs0yd3ItZs9GV8LSTmFCEoJA36WlfDTEtKdNOub0SefBdAwd2ivdSpPGGYrjVMZ
T6DgS9lYyctsTysUVYsUWloMuDzGJjOHGzZ5Cq/ovS8bdYXX+FUtV1bhfKrVOhp4g1Uz/IiH8tgb
6kYJeHcNUfoWq+xRsu9QFCvLOkGjY2whrDs6SmQAwXVK+QoYIcHfZXYc2uIF4DExxMjXn5KaHj/M
dC+2gvtyhDtO8rX8NhrYglLnau2jfSADUe8K3evK6QUx/G65pah1g2oLG4jAeCOrZuqnQfNqyMmn
oBXW+D6kTnxEMbCLGU+6gVIc84kZltI7z7jHp/xYhMHdlswzTfZdrnUabBQ+Y4EQu1Z5odI0ldtR
b3H+9kzHLJMMtxHJN2eZmdzgcQe72UQPEIaTgXLaVIHOYhvosQJz+J5/CBAUNPnwlpc1yqqqEvtQ
dyD+6u8kyl7MULuhXh6T8Rra9rMY5XXbOHcsKpvEMVYqYtoqZHWTx/GnEnFbS1HfumRhjwj6DJ+U
+FsRkAWjVVdsITcSuLaBXh1IO9aYImAJ7XWbL6I1umFwoMsz3NxUbj02yHBKFwPfK+EvisXGY3mz
up7fO2fzuR2j/fKO4MG7on16K0yJ/Yaav9oaK/0s/ZjSgGPN1m+tZRYIYtMvXUi8a+Ps5QZhPJpc
uWKiCniK440c+vijlecN06mGR4E151WieU2nR+CS91zmeQbQ2o5ahdLf/MjaHvKrQLBkvkmy9L2n
tQgU/V71BpW7TlqfoaQnu1CvwhLXPGRglaZ8WBCNHZdrfB/J+a2RnbvIeD2FleO87EBV9TatoeSn
XeB3Df+FUcvzPx9P/L9Y7QJwtxk3/Pvpxfa9md6Ln+rdP37mz+EFC1NQr7LNXsJkEvFntasTmEyO
sczCnIXFj//yR7ULusgGyEK1K6vWjw3Mn9Wuav1GBhjAI4VK7AcK6Z8Uu5b96/BCUVRM1Y5hafj4
qKwXDMtfuM+pgss9TaMCE6L6VI3cpYceNSCK/BIlwiYLsmozNGg31WzfiYT1x0xllMvpR6mnw9lC
gKvBbQwMTtKufsK/OzMzbWEFrHCuvfWVLR1N1XBtNenIVRpX2KJN1OavgdMrGzGp+qppO3MbWuFd
hsbiC2swV+y3u6syAUhqc8rREtHX2BqbplEKb1S7VTZlqmdWllhyXcpVqQzJ2q4xTtVzYO06WWeb
EJXKesjMAPpcMzGKQanaOlbuI/j2eG0aQsrvyOBSxuWFuWpxuTBiZiWgmlADGbJO63QRtBejQI5j
GrPXa2b7Llu9X+vlfJLa5qHvBnmPQnxeiXIiJ8OcyXI0XyV++0tHBpWbi+w6WEpxQYVVkhKGqERN
nXGPWfEZFxujhd7Lm6e2Uu9Zn2R4Qrv7YDGWhgyD4dLqT4QacetucHoZXlzXl6CeQ5ey8aKaHrTG
FuXbu2iQdrcRiSBWV+7T0hpXc91ihUoxN1j9pz4F2HWH1m9rDb1e7GirqjgZsZm5fZS+5GlkepKk
a54OyrIe95JmzBtZVNQlqT8I53XR9BUOCA8oil6uOdXaqSzSpaziVWGEhHqb0apAQz5BKG3MunPD
SmHgovK+py9m6DjISAbTTaF0rgZdW+vExyJRpozgUEX+NK4bil4oKfjsqf1HIbmVc1GMCglk038P
ElF6PLZA/rXYwHJGLcrAORdKX3OJ2AgjO4K4m9adwcQAsSY3BeUeJ1de+EejKS9lk2Y7ZtcSdjH+
o8XsXHbKVRsDPQCLFK4ICKMuKLCq2jD0xviozoyr+0S60VgYG7XPtzaQYNOetxFwjCYepoOlxpfQ
MVWggzY61vQLOCPm/GiBYj351gZqgh+1+aZ/Ns0JlTEdVcpEPLdkf2qUQxXmuat1lMkEzIBemGG6
6M5esbsLmoZ3EcdwUB2Avsm87xf9rhJv+Rd9hR23RiKIWF2yu8+CT27g7ZcMUtVU16jZtrSSqNwA
AWNZYfqd4/osaXg0WrPHliMQNqCWEDJmoLC/ZVVTIUGVvLHOopuOxReZ/Nehy8RaB0YMV8ggoErd
NxTz1JvB5AWdvgYInXiBkO/cQ7kJzk9DbFyVcGasFhYXuzeildPbu2LkchLZ24C0fh9ZjH9kmQsO
+uc1QVe0Qhdxc9hJCMP+zIL4lOGHxdja+RlnyRpeE5tNfOwuK7mxr6mDlU7jhVWf+jIIhc/6PSNN
94m5cchzi68YgZoN+uLahYoznGlpiEPrrGBt9VA9k6a/s7qgSl7SheJlCjst89hmmcyqcvUYZk8k
bVQnoEHJRvTvVV+W12CoD9MyPuqXQVLKRElisjQtIybCwcxDtIydDOZP9TKIMpeRVL8MpwRTKn0Z
VzEwfGiXAVazjLKwXHfrlulWIHXFNhQFA6+y39JvCqBbDMPEMharDXoOvZHqfQ2+I16GZ4wCilUw
fAmWsVrNfG1izpbm2UtuzHAfFPhRZHWZsK5l7K9h8lKJDvt9Qy/mmPIimA9Oo6F+D8ur4LJA6QbM
2a6sO9OMZ/giV1WtavRpbDdDi+GguowJ52VgKJbRYaDkMrad/ixyqz/mvJSjPUO/g9oPv9xuug2I
+MJFcKat0bbmG6PHTG2EVb83nYBrvLTJgcrFweYUc5G0OpdRkXGjT48YKvtDW1xtrArroUOt2y/j
0WwZlNpMTO1ldAplniUh09RoGasO1TU0wGyng8XAdRm9wnTC8cL9I13Gsv0yoFWjTOxZQkILANG6
6owPVc/ucR+9miO+X5KIkMjjza3P/VCXq0qWYBcb+uvQpw9BqMNZbe3G7XRgo7Lz2iXKV012Dk01
KH4YUWVBe8b1I0WreCrRSEb0UllTf3TcC4Dv4CWe50eV7LrO6CkWrYQmOaA9GVPO/+BcOnW8glzy
kSaQafUQHyVTk8/EfIPBmHj4RTEFT/K61Nh7FxNJ2+iYSRqUsSu0xgy6R39WDcbqPaxpb2LIIFl4
CkEefTZJ/ym6xZGAfSlilxbnX/LaeSzikF7JmFdq0cBVU8hYK6b+xtHU+j0dmqsYn0auM3P57+yd
x5LcSpqlX2VeAGXQYhtaZUZqtYGRTBLCAbhDu+Pp+4vb1T1VPT2iF7MYs9mk8V6SxswIhPsvzvmO
nX1o4zwDmeyOnQ5eswh9OMfxMzee3MhsWBs0n9lnAXJD2woMnJp2TQ8D0SQfyPeXbYZSsKeXXUd1
uatlwOGmfsS2fA8s54dSIauNgKbEWZjYXMh4e2hGC18bzihIJat2Ngtws/a5d85zXl+i6cMvfMLY
MDtPlbvNWldscSNxRA/RHz+rSMPs4QuUXfuYeQBXMpHxqDTLE6ypCF8UdHpOMMMPPX3xOW43C9YV
7kTeDwuRwl7PAzNyzRwGiFYV/6qD5pGgF3+9BJUAkwaApfN6bEUJ/6s3LRthKBdI0neZctNN5Xbv
g8UWUv9o535Yl2VXoG9B1DCp6dpmVoF2A9BLYjUfnGjgiZzohtGH/jOCk3BbRXuSFvMqLwef5bkw
G58t/8Yuu5Tkxvoni+S4adI1duFzieukxWe+QuO5L/LfaadpVFtzKkpu/mG26n3ny6s1t8N6sFW2
mvo026IFvVg2AWKxiwfLaaatWxsUm158TqWFFbf2NkwMm/VE2NiGTDdow8lyn03WSYQBBnAiqYcJ
0cU8Ebbj6gIJu2a9rfLPMhn4WOtHRjHBpUqXTcWHfsiqy1A008o3yaOv1M+0xGRlVXOwcfBYAGt+
NEmQ7rzUIHfAVeVL6zfFokSvtB9LdM5g8G+3gTj3YePh8dIPXq/yXQQMAZYPkIzgtx+XYt2yzlkn
FavupuxfujEWR6pq9jXxxBqIbfDiZXfQ/uTRseyccZDX39nF8DiErMin2nIOqfSCnRUdpZii51w/
R9mAliZe+DJZz1HCNNSqum+L9CiEn/FTH380Izq+TKTQuEX6pwR9gQ16GyT5747clp2qg2PmB9fU
F9FbVP6wRi22Of4KI1mKj5G/9cxgPheXj24OuChV07OyS31gRuusB/Imb1SVz1hUBy3gxbheoJlv
Ns9hTWxoOlMc3aoG7QmMPE2r8HkUmyLv6AWTTeHWJ7+tzMqb41dfYWpmEXLAupLv0rx6Kk38WlWP
dqiddZTiMf/rC+kM2OZmslOz8Oc884GtR9ylhnvFahYFyUbtvI+8QExd/c4xh54lvglA2HF/s0tt
W4P2QSb8QHpqdrkZzblv520TCLxf5JUemnC5oEoBr2BibKfSlnfu6O9El71RIufHjDkZCMEmcOWb
tMzLEmDmCfLgj53UmAN0cV8JMjkkiYwbCB43Qc0I4cVHboTnngKqUi+ss8KgvUv6S4r48SWHTsL8
wmwK0WIYCqtPfEFw3jLu/yq3ho0ChLcfQhxSwBnTBxyRm6i0qn3igQdu/FEfGGDUZ5Il8xPs7OWY
VCbd6So9IXFXj4X/aHffHTLus5666jLdvmBlSyOn381FXh1NljmnPlIftRfjJ/WQL42Ol29HH0kx
qRmfGIVwKRT2IxjXGXcEUiM7tcQxU5TfhVMujxHNDUppZNQZz6swCRRYRzy4DZ2IrDybT1DeYEAY
CrJ+bbNtOc7XCufBIRec95GsEdbo4X5GcoL5h8/1KCKs2rW0KUZzcUnDmejXIYYX5FfeE77z97aK
Pqp6MS9tPpYvI0qtgMHJlCnM7kvdUhyh03YU/VkGyTaDaDve0LbtDXLbQ7sl235+WG4AXHtApi6j
iJCCIT4gPsE2UnvBah6L7ry4+FTDcdJvidYv2AcPfjwOL3ZlF/dLY/GcMzHO4z6/gS7dHRduvqnn
xL0fxwyWRWx9QcJ9aILUfQhKYHK5b3FG5yjkJ8RK5LgwWSSjcmeXLWK4JvgmAiE+hi5nCwyFO2Ik
GbLLjp4wWLKtrPuHPA5xKEMB2ea4TteTQOLuz7H3NRNZ4lpwbkJxZQHJXaksdzuStXN2uMmQl0UA
mVD07H0E5l4ks90wUJIKsFw8fuogRYHzck6rFwwcqJ1VH7S/mFHzJ5LujU4Ekf5fePbe654W7bak
Vef4if35xdfkxwntUNzYxMcWSZOwRs4Twp5R0vR4j4Uj4zsCV+JN1Jh34uySe6dNDsyXg13U9Y9s
X67w2G495rWxslOlluSStLl35y4hXlWo3JFJvKfk9qWYW3bm8ttVQbrpori5uGSNrrI4580NeA0q
b7hkzrmsbhDzwiH5WRRoiqayfp8C/HAqOdtT4J4TwwzO7TBxYN+m6INlvg6GuNqRiBA+ZplN6x/e
6DPxo45WkrX/A0GY4arXi7+HWmKonZGvQYnBQC9/MHiL70Q43w325D0PVd0AOPDC/cSzsW9aB0eZ
gM4zCuuZY8r+MUQcgx59EhBdSFOuns5MYmFo9elXB795DVt3YHskp2vYLbtEM8eo+9D+bCPrg2o2
+u6xDFnC53SoYH0o8laQNnEZML51Npgu+61ql247ZmWzVnXlnhBLFfvKR6hgN3Z7njFUQhJR7ldC
n6d0EP0EL3Fr0xeSRiSYotayrEc5kpTa6X3qVOFLHS76qY1fG2wjY6LvQZEb4BLwCzwKVDJYHmO8
NF+lVWBb7UG0Ahh9d6v5Mct99Rv51ynhdfrI4ecFhX8ZOPHRvEcUGPDMC+zQUt1NakASpuFUysyo
O4bG1DeMuw/cE/Z9Tp0Zeu0jAkzrqPT4pk0f76BnRFwXdr0ZRObwAerecmX5n5n3y64D+8SVHW7Q
p5ExlGT1E5OdMznbJVcP4n2nXtwtO4mMitcUD3yi8ody8qY9butob9ewG3B+Vi/QillC4fv8KDv1
m8hr88vN7YPB+g+tgBZ2ssp7mTIpIcJ+2lohBs4S4+tbZg35xmFBTAjHyDfj+eqQ8i2hsSsug51F
vM8FsT3huCnqUPKCpflaUwEw75LewVP1+5h16PhIyXlqrPZJ6sdg8fI/3qg37e9qEv6H39+8glJX
3M0wt4QY+isMr93SDeYy+gQANNjHrypeQJO4WXtF9CJWZimrXZyYTzfI7wFvlXh2y2lvozrUHGOX
EGXZerqpCOsuex3ROwBTEJ8TLsc9RLhxD4EpW3suzoapxS46p357reDmQjYs/rQZKY/R/Oa53ONW
EFp0+MmNL1FsQfQ6Byr5ee9KKHletjeCkJBoEJcWl8WaecatMn9mbJA/LRSFbjhQADuy2HbCAlRm
Q5LBY8yhXRUXO8dYknqoYbu2rlZZ3fLOEfrIzmMOj54hFkS7voKRKx1qgUYfZZLdDyhScWYOl8oV
FQs6zsOYzGfgu+zWG02mTAG/ri+sHG5Ufcbx/lZEFVthtzoEJPlciZKijr7xHF34/6zK641qK2cX
9rlA4mx5VzEdeL2Chy7vygvShYfeWOphZsy2npfEO4yza1a2LOo95RtO3JERwox79H5GZjvUZXuI
FzfZssMkrd5ozIwp+Siu8axXMdivZFzN29b2hq0KOliAwgyHuE7yw0BlD/RqdM5WCQM7bzZjZnkr
qi2yhkORsFepKRaNhyaW9epY+ZAymSFA9XTieyQJLpOcwdv1rQqY+iBH56DpzpYBhlySXsQFUx4b
08UXFncblQYVF33lYpCEksQcc1+PxfBqsVFoM/2xpGn51jaCWU49BsfO7xOYm6E+tL61l325bHF0
MA3EflrexL1xnTbUH2vZ3UgvgS+3crzPXfc9F55DtMSZ5hkVbtsiSy7yBh+77zz17aeE1bGei7DZ
KtvHCXn7ghPOOi+kouzRTnR779OZA3GXM7FhoCpnbiEeBPZozzmm7DFjbhJH9Z0DbB/1LQNFLzP5
Jl7Y+ijFdzMNAF15LMaV7WFncZs22Vm9PI5x0jA+KcsTigxa7SgcDp0mOL6uqxP+5YRvckpOXml/
Yy0ioXO03+uZeB05Erojlvi5Ak9HiIdzHbEF22R4rUE2MLMiWrA+4KR68Kthpn7D98qH59j2/q+Y
tKsHpO3AehKuXtM7cgeiSN57E/uiZ+FHbKyRicWBU13SIXkfnW4tlZvtu8Fu153dexc1umeSqYpz
Y9U3STFvIPw/D/JgX14IbRLbbFfCYfseZtKMlBrOhsSYLZFr+PMNUnThundE1v1MGa5sUqZBm6DC
W+9P7tEDVXGG882folxfa5OhRqj7L3dop10EEonU7plIH7TBstEb0VrOPjBGraKWlmu245i0RZ6a
pGztN6ZoqnIhNIQZmFiLdDRIaOjZ5u7iOeHwnihemSVfV32bHuJmivaQMGIEB+3OqzqU8WBW175t
7K1XM8NGO/blZOrnUk7HJWm8J+x5yZa8Eyr26CTGQe/aihNL9h3jqGT4CWb2lubRjJfEsOabBzlc
6phQJofgnAwXeJhe6wlGDwRhs86nBger33YMWFrKEzK7LlNOj9wNPQgb34gT535PU+sQzdSP+W5l
A1TBVTwg0czGZnpK4oaZe9td52icrjlPOu8YmWod85w5Kh4gjoDuc/v8jtlpcGmDw6yZ2o6lnPem
8L4ChgN3ZkiG5++M/fyh8WoPWpveCbtFlxE2yw6zfXhR3j5Zqj9ZWUC6m6xxT8ITsOQk0C/ezJkh
Z/kM3AfoQNU8G5mcIteGpAY7dqMTKubaVc/RklE95YpKo8w01k7NeKDW7hcNxDZI82+ii8bLkIjo
UeET2jiT62z/+k+Ty4TA+zjgcUpzoKBpe0gR730Oy0eiZw8ECt9yHe6LBEvYX1/cOd6657qelses
FLD8AF9tzEzhDCKW0PLMYJWwxuGiqnFGaZOiksxQrGiHdPdwUqQBDbTjPCJb1gHzRiFVv69Tlp+u
fW8tFTiJWyH916+GJKD6kdkhKsN7YaOhDQ0O6Dhcor1YxrfEDPa6ZSHyHP7EgY1nNcnGB0p0eG68
fannx++VIsuPoru5ExAVV9FMC6QbQrGhyzMn7ffN3L4slmVOJileo6W1r2mYtRADCecOvdd6eTJs
du6R8Fg4a0XPlJu9Kz9duYM2kG8CsaTHKgazW451t8MS0ccz1fFccOM55gwKmJgjT14NzCmO3/AS
kSfykE06huTkHuQIZJLJkLOS061RC79KpBFkI8c/HcT1V7sEQlrN52iKxDUfVXc/TLABRj91Dizj
1Z4HRm1zPIdemXJiGTdcZ5G0odtBLMg8S219vRy1KCfSCYiRWxrna5B5gcBlvqDLxSnS1u9L0eQU
ItEBjepvYzXZoz+n5JT3GYqdCbRKrbyPJCM/966BenyoPPHsMSM8//VlzgmSAmfpbAsVn4WmFsxy
8T3UyA1uNOYQ/Mh7KcXONEv3pyzUiQCf576JXplnT/e5HIIDA11zdAQSWGISt5SlHCm+Xx5Hi/Co
1ohrgpxo5bPgIyClOgOi8A+BZlw4WCKmDfiIs6Q4FzX6lFg17dnPKZ9oL0At8aJLYt+ZUnnnye+q
Y9hyENhzCQPLH3wGOngr7Bmz+1wiErW8cctwRKzHluNaaQyjXdBTEoU8QaroH0dTpVdQjh9OUOYX
EDUrMii55Ebo83BP64OmZIPIBiLVx+KhqetHLDHul2+JeR8J+yUFlvNUhTxJBauCi9UttxVayXYS
giUfGd1XR38oj/zM3D9Th+AZ+m05APXJkcTtm0ztkGP4q6nW5im0y5T4BH1qmXWt8UvPSGusN8uv
rUPe+wLFYpttBncu0HmlBLOWoNDxWv1wzQWjGJdk02JTfly4v95iiv9uruQ11FjkPNG/1Q5VgJ/5
pFK6eNAJFq+P4MipQWbnEo/WE5jC8NgqiPx1aiOjYqcYBtR+N5+O7bI8SProHFqxOIU2kLJ06pFo
xYgmC1eYHQf3vZ3Z3mMxhpuoczHK5Dp7lTOlX4x2rRAT7qybmwUS1UMch9WhGvGrd+w7jmnTbtkJ
7MTIlNpK5Fe+tNZagoE8ioQpsbLnDf8FDCQ1t2hN1lhoEhGPJ/HemlHCA/M0iPcMJ8ENDu1xBwM/
Cw6Ria+q9q33ycQTujTXvQc2BwiEi3RP61TtpiH5TvqdJUDzdY7aeHAVkTX51jOthQaQtmMX0CJu
45nOTTZzVDDelN3obFwqyU2pm3yTDx5cN6+vO6ZngGr0rVKJ5SCpkALYeuX4PUMPVQJzdFQuhvlq
XXB1x2of9flwAEtwltCt7qMFJ1SGhHZH5t60k2bk30pnde4rJFw15/JjBO/1atWEayxshvYCIw33
PhEejsHna5Xlm0ljg946+PX/NSL/RwlYBKn9L/XQh6L+8Sv/Uf23h+7H9+8+/0dxNLqP21/+u1gk
+Rvu/oA9H7k3MRFY/10aHfwtSGiL/l3lzO/8m1gE828QoIDG4vvvMhEUJB6mW1QkoRNELhj8/4oo
OnT+WSaCCdXFtOy7WGqS2Im5Ev9ZJmKsAfmIyG4aUCbOmQ7aix9O8caAoqNXddLPIRDjOZEVwoKs
L74KK+VjQAQEmbSW8p2179W3Gm7upg/+fPcH8HP0PHe6e7CE8skY9aU4dCXJoeOCr72XtxbbawY+
BSj9dJ/V4PdL6zqTG3JI2MOwdPVRROm8vURxStgipjaX/mLKP4sid/WqnHwcr+ksyk0SBCUZKHl/
jWNDoetN4beZ7Gk3s1XF1emN96EYir1t2YzhmnY6uM2gGUN36XHKlX8VCxQ7C37BgThN2jw9zQv0
uiHeekuyHHCYKAQNrVs81c7gDnC7/XBLB9C+5AUyaUid+E51VUBH5EU+x30iUN+pBQoHhfCqhYW4
6zOrfh7cgDAHN0QJ2oKM/ZNZcv40pSXukbiS+DD2bvA26hDlizDqT36b+1tF6z1yIE4vcRZAIWfd
9CbbgtmMJaOr39bRlQ55OpF5yWhUlvOOrD7zxMg7XEcSR14b93pYOaZJHothyh/0XIv7aW7o4AiA
Lva5P5FC6I3kiKpMgQ/xc0SJi6SVcMSvOrWCF9naXYQIVHlXr4E5j8na2ukpDwkM6BP7iUuPXzIq
yTGeQsZpWHhe3FDOiJYr8xAF5qaCRgy1S/2whbtN/b5t5FI9jHPgnMAfFw92q9S0105mYON6ILV6
xzouRtLrTcL98PLQ2lQyxt6s0jrf5XnuqU0YmgJEIWy5Ziqsj2QRKFZn4TgY0Uk32k5Z119V5OHw
9J15Ym2cxiEDsL5OPkfVz3+CvmEonwNxMrwxvj7NaSKvAGVb/m3ffwxEn+3HoHWem0mlMwksKaUH
qSXJ2oiQLiuXXAG3ZVpy32aisA4R4pJiLd0iVyiXTfPoFtP4mSte262xZXDtVeWnm6hX/rC2ia9V
5xEJNMGcw6DJ3Sbcet2oLP4p7ABmZaUniIeePTD7H/2QnMsBMm09NPY+64lx2nRhxZRDVcu8Tha2
AGsSEpHSDCC0VrGT9ifkDagshA0FHmMQCnGmrCVszq4nJlKSyrdKbQtpWD8tZ03K+KZKLH1MEj6J
YkrsddJX8mTLyH8I6qhDTOOPaD8k+9Q+apy71PGcg0c3d1dmNSMGL8LA3JEzsSNFyPnT+snwQMxR
8KsA5ntdgM++WWM5PLt8F+F6Giv9xGli6U1t+0AknWRmNVLk3j3zn/GASkLcFbIHHjX7btitOA6D
B0LW85NKVX0/jORe0XFH3U9blel+qVoUHZETfZBmGeyKbAaQFSFSJfTFdY+dpfCD52U4vWRJDJOI
Qb23bQheeVkmz9tFofaf61KGDxq0wg3sxOimnJfyXdrUnKhwbeJcRqbiEtIRkRDglBK3D7Z97Cqy
RnXZ34UKlkk4zcnBLuSydcECA9HJ0WMJt7uh1VvLv6IPEodCd/CXyNFA05I5vHgmKoJ9QpcOoMa4
3ikKlTgLC8raEMfdQ1RZACUTZ6i3huXRQ5FZ9meVduVzvJTzialsds4Xp9e8VnH4mI72/Fql0t+x
k2MwhlZ1+DkQk/NRDzbtoxJ6g1I9pL6MmwPpBuPWoqw7u4rEYQQHQ7V1Df1z6lg8UJ5LUVtLV98Z
04wnRCjRI20ydtnZY12URzNbHZ/CBF+DycjXzKY9m2+xC4BQfJB96J8klsjdIDyDgJpF9qpZaGrn
Jm63MZT0bT/ZywZklrcZ24T0hcSw8BEJ45yoC+Kz7hzOMTZL1XUc/OxIIEu6cdVNZef4Cs1hl5Bx
y/j818yF8J72dvdbDK23KduE4J8QeUmKwZkOMFI/y5LilgIbaAK6SYarHKOJy2BlFZicntueNEK6
LEiDZZcCf/uKW0e/2DC0TkMCfqwph/moGNnsi8FK7yR4ohP6EDKGw8z5MADQXhZ6jWo1z2W39hz1
Ggx0UKsi9OrvnlnRHo1B/eQzUn8sCwFnfGDfw4azseRTaIF2XGhvz3MW5RkTyspnH13McIzahncS
EA+Sr9oOm/eyFvUu5eXdAZIEy2ympCI7LQiLTewk08WLcv0xOTDN0kh1J5etGB8FlHF6qlJagLg8
N87MSdSSxOSjIchXqEmCfcvM5ziphQEz98w+YOdyGAGBQJgQbrmF8Tw+1xzEzJPBVB4AMuiLdgxR
UPwO8ZhVjGiLV5ZjmdAkVFiMoFm04l03AAwmMtbaVTt57SHr0uItq6wE20TRNzVTLxzaa3Ebd7OO
jO4dTOI7a8RlvrgNw6LAJf8L0NXW5J7e2yMojEJX9hujQpZlo+v3DHRqeaGQVo+038x1q6wIIG42
OUE8XNEZ/5JrXpwwknITDXWNcEZIGI0sNTeZZRhmqslGfjIXQ7jxUV03+9pOh2eyk4MXWP7tVc7I
R3zxM+2XDd0E0CH2VNwJo5vmd61EM9/jaLqrZCPfyYRXj/XglvCTrRu9E0fKuxNoZrKsNPdWuMx3
k1TsLpc+eeqCMNmMakpzckjrBUFd0HUHliXDdV6gMhPboT50ywVsVLaci0qhDrSE1e3j3CYhBM2f
/4ngp3xrNEEsg937R7a2UO51n1/CKiVmIkfuN6ZQ4Bqrx/tfZseiGV8qBHYr1h3LXYHX46mSc8GQ
cyEpoOGg2fDXx2JTL0Hx5FcR2ECMWvZX0bLd050t7iY7sJkg1Mv02yAXYN7LDUhGcv68mJD72I2C
kygKVvXLGF8GjyWzHMR8TSwwRXFolnVRk4a9Mr4349EqwNq3WuuzDtEesIbt/tiLLxEidf1aZMO4
r1iyQUcQCXGPNmnbodWJ5zYjSYwVWPnRTtg2iOEpGpooPsKrwS7YKLhJQ9Fq1En4/bj3SuldB4lk
ap3UXoX+sy1+WMFS4/41ldomM8sXHDS+e0Tm6CHDsMowBHcmwVeS2l3eQuxZC2pA3GfTFACs/CX6
NTQOJQfSZwOmoWB26LJ+ZGloryO7Z/ZaSqVAhMBStgqvvU+EN1yFMcNp5Ju8cpba2ypYzGnJBhw4
ITUnE+3pBRsGfCiCRFC8IJSuUetsYnjuxPIEOYFhRUQIENzfg+3O9SWXqqesYowFS5lQLfaRqaNW
1pI2zdqBaPw2hEFagtGw42eLEJOTDIx6hTA7nFGGjkfbhL0Cb9p7bw5pyuuKhI/3mhOMGmMxh5Y4
h00QqfLAxDs+tGOfbno1F8mu7kW2qVKa3zpJ0+ehresH4DCMFZjkH8CQAYyO8rfWDoKdPw3Vs2O4
+Pxuti5B5Mg3N+9QQzCFb8H0JOXPf9Dw/yfWS2zG/2QD/R8bnv+AWmNKjWMwHmLqlGQVD36+FW5N
cNeMNGephmZfdRJN2eRCRF1KFDZIW5A1Ty/EarogjjCUeW3/NDE4X09LRaE1o2bKbsnXJHKjtPFT
wu8yeWc5aif5bLSGJmiaZn3sJrKop7I89IppZ23ddI5hchlrVJWLrbGnhN7BnTXUgOiD8M98V1sd
0ycNKuhXi+JrlfQtRpgo1msRI/1CkI2QKp76E5RfayeLft6hvWouEqfBJpLzckdaktlDJ42e9OLV
X5oIYtDVM8n0GVeGaR2mXcuY9Lw9zd3gqxukb0SQQkjAylGFefcXbXb2WLSHPGTmOXd+dGLCmnwL
Kxy5jnKT7mEbjLv6pjlZdb3LHNYJ0tcCIs4HYvNuExYMerOqYKEq27XxsvnD45Y8Gpccwf52iWdu
dZeYIr4iLIR4jCzhIHNW8Vz+kG67QG+LEcJ5oPV+ufHsk1Lnzqr2QrNPITQvN42deoXQIH/PSG/v
GzH3J3asL0tvs0Snx2MN2UKXc4OpONKdpMyhKS2p20BSR8RC9GZh4cT+NjaI50Ievw9GRfpEcTKc
HDJ2Cqe9kvwwf7BWybeGVQHExdL9WXHWsSbto7WVLriV4tSJr4lPUhuXXoZ1quj9yzJ37nPoTHQh
XkrM0aqYqplrQmA3sAnBkqVb34XwMQ/dEr0sZNwQRxQRydrny7JKb6V7hzrwtehr77slCoR4Qm3g
+VbxuBvSMFojvSswZVntT4u12apa0gSBzWh/TBlepfbWKCSs6jYS88VBWDW41AXptG9Nwd4z+iVr
sOSmNAIE5LQq2Xmd5gJHg13aCRkJhVOjJ8YV18XJlwy85rOmqDqOLiaNyY/qa4FLNlp3MYEK4TSg
tyhwr0W5/11XgtQ3th03ZcvvqIAemA/zSJQMCfVHwUw4SKfsTg12fZnlknwHys9e9eRkdHsOd+BQ
SfcQ52n4omepbTgwbX8WNbRZ4PPNYwNKHkqE9Lt6haVAfRMecu07C9XAyJR1VEQyLZ6pbwqpm37Y
6/bK46eEk2beQ5dHuLCT6hVC662vq+VT6+rglqs7vtZRWb2Aby3P88yN5CWwLxcfTkVSV9l+mer2
I5aR/TYO0N3l4vW7fjQgceucmE/eLSc2yX1eItcflgFYvTUtAJmd4aPVQ7Jq8zK7D3IRXHnV440o
nfEyZtDJ0grSFqLX+a4TPCqKZt71HapEwfMqE6iilewu1IgIYJCz/qr+OiQQh/nbQsivmqIvDqKj
Z+VkuGJvRE4iHhDd0b+1RFk0VbGtfR2xe/VAhmhmyRZqjbl0oPn3exTUR1WFRLc04a+GfctKSMiY
sHcPcRDKJ/fWjP9vDmVmXOzBTSabf8Vf2nRuts/AzAmchGnY7ff/wauUEm470+ele2TH2Co1Dnmy
f5Pphr1FvHXVPALruXa30H0+XMfr9b3H2utjWKb5D4XoiOm6qc5hF3ev9NNgsgeBWXC00vySiLbB
Hsmtu6Vn9+vtABs3XVHqiKcioNS68/Le848Ny/zwCGK+uiNLJO0QtHjcmyMz/38lAsF9yH7L/+wO
ul0x//jjOojgMdnHLsixxAWO/M8/LiIFN02BJOzxavbbwC/DX102IddiT2noW9gU8YERnwFy7t+d
SFBm50hyHrFBD58lPqp4W/kBh1BBEOiNAw1MCiLvjJ3dHrmx8NNk6LHyOYNeUlLyduHQHFENxMQd
SZYUfTcH1vr/ypD4/yEgBve5zzj0f24RfPpRwjHKfzT/OPf9+9/6+9w3/psbhREMIQ9i0V9z3Pn3
DX0UJn+DAhi5N1yGHzL/5Rn5t7Gv/bebdy+Jmc36NrQMfuvvRAzX+xsfE9COpM6jU6NE+q8Mf33n
ho/85yfRdQA3hgx/6XSjOPwPhCNpK2011gARRreEf/9puRRvOJ3sTlPY5jRlL/UotqPHoSdKjc27
8ov7cn6mbK6eGeqeG1cdHN+4h8nrfniFu5w4mXsWFr4CscyACeEVdpRMnFLTJaggPG+byeS5Rtf0
CP5jPWrazuB7BDLHdgtYtVEiwLTEbDj1k58wLdJvu1PsroJrgaznMvvUIhALK+bAgAU10cOHpMzu
0AnhH/Bt8uGIc5eIoTfIReyN7zrBZmw0e9VZF/t4CrxzmOkjCYTtObsFu9eh2hRL2+5Swa0em7gh
vIL7O51deSUli7VsFQEV8vxllUeLfOI2GGlBrZcGBfUdzomfcZ8lDDjLYtfEUUYvuHSfaO/DfTL5
AY68+JZPB0wH8FEHTLccrxFSlLVNhNxPJ1F7tKrAkxKpWTCBdqJAp57GKrIZ6L5h65TTVcQ2cVZx
e9+4U/QQWN6XHRcB5vLZ2wyTm1/sdKJdY5CBhIm1qm6W79KJn0LSWg6+hlYtqXHyuP3kWtdfXm3T
8U1N/eaMx1GjgkBnIjd9EIxrt3Tnk48eMhKzfxbEi9g4BFgOhwW2qeEzw+63gQE/nonH8zZ6kRsX
8u6R57zClu2mQCDHnOFrj03ECetVPvGPqTpmNAN/aBufAq0QVCdhtg87CQpbtj+Vb38vS4bCsvWQ
arCBA4wJ/Tr5YRUhbzOJRY2zkh4ZTWmDkKe5Beb+C1HnsVw3si3RL0IEvJkeHO/ojThBSCIbrmCr
YL/+rtLgvQmju6NbTVE4hV25M1eyqLAhQxrKvpS2vAac8nXtTNuMqdnOmcaK6nUxyDa5RWw19ZPX
rz4C2nHAAnkJhk8rxUMwCSpaetqSyZ7mKVtnSgI0r+q8ZNNntgbBUbk7yqiMfSjEEV4S2+aOpSU3
5V+Tj+u2zQS2T2+EDx94b1XvcBVN5HaYLMXmvi4e6qjvN/zZ4dV0FrH3kVC3DKWER+g4PFahuS3l
l/K5kXggHC6IiWO88j1e/n3pVzpjWt38nXvRA2P4o0l7ClUw6D27f0mzbg0+sVA2sMRFemXEhMaY
MiVWix17rfERVPn0nhNiTUMPe3RK8UZXZfhtvwfTzT5W6dmwAAxugb4Orrrl71LZ0Z88VH+7gMwh
1YQAHcA5xZgC0TcwBAGfD1ycY7X3XA3Jm4MgcA0zz7suDg1r2bjUV7bZuxwV6zkb10dcPUgQy5do
aFSf0uHXVJvtPS9PLSYxHB7LT6HyNyWb5Sl3rDe1MtAj3sb6/rGxbHs6tPUyHlmwPLqJK2FEKpMi
oOwzr1PxwHQvHqwVbiGFENSY9PwpzmJg6xG3QZY/GTK19pFJEa7MueE6NMngpfws07W5iKRtLtZg
4YYmGwxMPiAy5k1PQpGKXtBsBmH8rXWfj+ePAluICjYmVvH9quQaF/UIbER2Z29oMe8PSfH4769C
qaY4FzT3/vtnmT2Od1ukYlPnQ/1A2XW1WTswKj5u84kj4PeM03TrBvZHaKs3v6LeKQ+FdSPvmMZh
lODYxWQaw9P+DnqCd1MJAzZc3ZeypddU9UA//3U3lx/Yj8mMtrjDm6j9M6QutDEqWAh4U75DopLu
uoosMJ/cp7kNvKvVPq8riozXDMu+EGkHG5WSnRwPF8mjuK/t5h5yK79Pajl5lIK9cs5/OxI7jIJ/
IHHJx/Zow6bGcU0BEB4fF283c2xr3f99Wc3Vwu+cOVuLDDig8BmoDnrFyBplH/b3HmfRGbWJX94U
eTxjW94RQmeg9017u7Y2ebJ0pTG4AAx5VnlJle0fGw4fqd75gZiBu6/7xthm0DSyLS4fazdl5Nvp
0j6GgR0ehsSjgZusBc5bAsqM9Irg64otgoOMpxkzk6Pi1VfqQIvfckGNxlSvhaaWRsyN8pPgsYkG
Pj/pEB5Tk7tnjkdnKmbrxSgWtC0hSRUa+4708TFZOuxwKXV8Toe7NMDDMkz1Q5BCl6/qPzNgNrqn
Eforg2hhQMvTU8f/gpDhiNwwR/exI6Nc2PlCQ/v4i+z4e8/A/q8KLGYETraOj7BjBxxIPijNkVTE
MQqGel+7UUE6ZN2ZS2p++vki99nvMeQnBWXdiXUKAHW3m+nZnCVZ8pewH+xXWjVVTIdxsRNOyy1h
acxLA2vGTMwGdqmDAhqR4cupKTDLIX8UGalKJ/vnVXP+wnUvbHlz4Q0eKMTisK/aa2l0H3bvtRS5
1gTG6QPFuJc4Z6uzr1i+yIMgp1zcea7OIOdj1Q3q9u/LwGrslqAHXL3ouyqj4hoZ1lZJPzmFqzXH
Ukz/NXib4nSASzNZ3S5vGtA4VZ9tg4pupIECi9OYkCF3uXgLm1LVvqKVmGWauBsdPS5ugK2mIPyd
DHb9MoMnRa7up++UX153EpEdrh7R+7wnIimx0RfrleenOhBL5jNZkSIqPcnzbE2GvkxtI5DqV8Hi
4+boVgwnMo4TjrE44/jEvZSKm1c5xZ5eBJZus37Hzp5xTnIT5EFGGJTTrLqNyuNnLbs/Ph7MOM/S
8RTYyXdRDfNNFPktQ6bcBqPNKFN0d19NcLIwCcbeGgpefUhZkRsBn8yrvd/K35SW9ud0qp1rJWaO
OiL+JrGnq8MLcsyi98GNjMdmMZkHBvniGTaVkXwDBGeC2C8wanrLGm7SgYI6uUbPMpytCwHIg1HZ
F8OxxVuSF8slXQ0IEUNXXhYjfW/Q7c9ZKc/2kvaXpV0Nguzza4v/51U8jTbRVC/VxIjR5w03YUGf
+ve8Eexi3I0b/C3zYjhkhUeTEaIiVjrnawlqOnNNkzKG7MfqW91O0pF7JqeQglEQMoflALp/6cij
20ZJ/Y9Id9ic1s0wuKcSRYU46pK/FF6Vv/Q9pb4CXWPO2faOyy+64uZLSKrjkAGm4KySr1GdGxsU
5+kDH8OFkG10qLFHnJDmT5mben8sm87rzjO6U7ig1if9OtBelqidxdr9yfVegnb6LdRCjU9j2zHv
5Np2P3K8XkM6zA9+0uenzPhYaupQQyM7JdR296hBmJuWk+ybcZc1VPZmBqxJwXbej8iLsXpuaVKE
YIOhHEkkRHtua+vHMewBLan5KFv/WIwG+bBQHBl9yyOO573vrni2cvnjzP5zmCFeAeWtGkZnpBGx
kSYd5HRPKJgXNHk5igjt6v/mhYLJUpqs8/p553opvtACWb4zA078qOdoll+t3tWu0fyhZtVjk6BL
j1aiA20SB8lJvsn8/BQFBE4dHftN0SEI0ixHd/kJyo4XhP5VKwItLD/Tb2bYdttgAQiU81qEYYz6
xV2jwQtYj3yhmAQEhDO9zbPnsp6tvm1QZgf6EankaUjgV/lrg+P9Sr9lp+P1CwhUh6CY0ahd4udi
X/XqaZlSLNxLxiZODf2+myZeKzKwKJKahwfe7W/jSJqATdCjFKN3nhC+5Ow6p4BVxHZZn9kh2HfG
FlgaRZRvCfsbW9Ja49lZfLL5Zj5RgLRfGjn/lvavzHLWi4Xk5qVGwhhT9zsVePYzFbQBHg/x1Gb8
TmfFjNyLyD62PHl7l8U8aqN7sTqMIhiQ6wMvBdsrMXkI0nUMH2JnAIZDiMuiW9X/VNSznIMBZY/3
G726/asgZIY/bwI8i0eXgg5MI4DsTlnH3q1v/P5SBBk05DUiso7XzHH65Cai4jUc6NUmXmZSpLcb
o/lnnDOM2hHBprpz5t1IyfpZYr2wZVTvLczZW2GB24pyM657LiVh0sJgDV7btWcWx5dAF91KsmEO
3lA5t95Mw/BEYYWa1GuTZGz91pbuDSrmoZ3k2daV6UM95/PemLGJz6GRMnwF44WQAXU8wSqJ/sbY
efuXxabWTGf0qjrJqAxl60xue30w0R/tHK3dXZxbWcMxtAx63mcuOgddin2nHN04BclPsAisHg7C
Z3/AiEdhUWvRm6vKZNO7KS0guftc6MtBCufipaSPM84c+HSOS7WPQffNoWqMdUv7CSbLKKuIUdns
kqNFvhAJHaOdCNlkpqvp0HNVHpNVfk5T39/WvvpqCo9wvGtVey+R95K9OjQwdDab350kX/aG1ssj
hhUnsYYXF+PLFo+/YKAy9l43Zmzt6O3gB75u+nbhQaIq6581+jqEDEkMxOON0haEoKg7qdXmLC38
9uCbDkC4oDH2iQOmlbK7Il5yEd0Z08Kp+Juk2fJMWKrc5UWexomEHDbaBrXodeHdOordEuqodvAb
TVTA6MT6+SVpRvdd8B7YJc1SXhJSA27r5k8phhjGJk9eEBb6TcHnZW9rm3ZfJez+Fm6TPdYqtuNk
CIbBW167MXjLBJFNUJisUnxKrdWaTTjjo/JSe9Pv0R3KmIITI7Y6ahONMfcJXMMpSCOh9o7vshtQ
zG7VZPDJ6VV5QDtId4Wa7APNhNfKGKD7OYM6CCLjm9Ro976YIYr8e0poS01WajspVdxPq3jt1rr8
23rPkagfLa+cnmv2k1scOskGL05/Wv3APAxgZra4yuSB/rkdJvzfBXlAkHCopjpLw3s88XacSfcy
78etMDIMyEl1WRI6fiurhB5R2j9eb3+qKRXHHhLOB4VsbKThEy/teCangxGhpftUSKwQw3RbRmwV
SuZPQy0w7dvWq7RhmCD63xZ/+K/DXsOHtcQUykO6YUd/lQbLZwwe7EA5eHJkfxRdGmnYm9DWfrBN
DKwUTUUbkZM6rHhqx2nAZjZ25zG62IZYN2Uf/u1D+YJxiYff/Nsqg5xNNZ4hxcx7jsUT6rG77RrN
miPyfRwa/w1+k8Ipyy59auuV5bD/F1ME40nIWyHhmnsY6aOpM5LAdTQ4Z6NxLqx2RgtxXh7N0b2n
03dTVD0um+k5gV6PvvlhSeutY+A9iDR8NFxcIaTcaAKwvAsNtwCH1rMqHIQdt32b2EDthbJ+AZtc
N12yWmxkB345u4iTDhMzONqHMSeGWKA3a5OcLdVwDMZsm670IrgEb6ArKeq/zfCyVOz/0jAfX3w3
6XED1zt2QtSSujyuc5qfUptyqKpe5qvnB/O1bmxUg+KN9QIzOaAhbjp97NEMeizox9hEkayxQUTH
ggn7LM+eQA3hTg2otKXIFPZ4sSFou8RL4LNEnt6jcXT2NTGVniOoW72/SllmXIrmhXBrCFXHrrj2
xbg9YUHn6d9gWX5PS2fuTJehzQ+gVvnAp5L6sfM69IpMZo9uw3rO7qnDyEPehj7rTasmzBAu9nht
DekC5n8mAR7cnDCVm8YKp51r5sap5ObSdhR5U0WLw8bl/Vr7vr3BBiqPCVIjgf0eCcTyM9x+rfMi
lKxjtwfrPYwtiGt6kLiPOn8N12CvWUd1zELROaBxG7E7R8bVxtiCPbS6eX0odu3azRd7oLHeWFbJ
fzpccx+KCk57aKsVTXe2rMhbBlAfAJ4CxYxKmlQ5bIxwXOFHtSfyo6iY9rwyXelQ05DqS3t9gNC7
McfaexkNI17B5J6TdPmWwdAdiY//w2m0O1tkuA5wZW+SPCPjGvJaRpbcdMYaPCSRiyREiVYcqhpK
VOcoCJzohokNclsXHVe/EyKqXPRLSRrce2hldyxL71oYg/3c2PRkeM7AR9TjEqYyotIO5O+98Mqf
oi6Hs82P6xk7+iOiXfuQIem8EhpP23R5o3aw2ScqzXbu1KTbEoFLb/XUKRuiB+I+3pHmPNKDTf4a
jjvTTLKfMeiBWmBseMmyYt0HLT4Wryx2fDjmx/pjFj58G39+IRGmVENOawj+m1EyTmFm7DB5lKxR
uZLTXFzuiDQw8tSjTYDA4I5RFmfmlCEWQNVOhlfEOArLewdfHtS69QLdqtjzQpR8UIj9YpKcb3Jx
pmM0+Aap/OLTkFa+k0WVHDhoZFM+rUl2YFhpTmy8Yt/0IQXw/txTXfcw1wN8noD9usFpSv2MN5KC
qkMW8ygk1vzN3fFglvXfhnTy3WHUS4MyQSdJp12w2Gss8g6GgFpPIJ5iUeHbAN+fELCUj202nwHz
whhqfH8XGG/uYj2BSDDiUs2Ul2+y1j72NmbmrEvUqfDsr4zYyjo4xZFL7xPYWRtOh8vhuvjs6zP1
2vGQD5oR2+cYfkOnevGG5moFHAZqLsF+WZA/as90d6mTXzyQa9MMz7XpiwPvdfxv/vhiVjkQO1x4
zBZ+eytXL+5tJhwBtoR6QSy/WZdexzBg0np3Ix8nR5KjxWCcMn0EZGOdTqui0rmgTlKs3X4pmYqd
WfY01MJ3w6mLuaOKdmGe/OYRoR8D798QFYfenohvBm66S1Iaj70ahwCrjUe39wE7zaGik1Lzdmb7
mLZ0lPZy2ON33s0p2m8hQ/M+mgH1Krn1CA0+7nGRh65eUWbB59TyXkVQ3rVNlZxV0L1R+JduRxvI
TUKQjhlJ6dfqkRRZGUdm/95Odxrgsb/5wX9Dm340hBF5Wj1E4lPecmETwjYwm0c+O4fIjwdHFfvZ
+s91uBG6eGcIA3FArFTz0CENq2Xmz5HKTpyofx0xeMcMzpCV++O2JmC4hL2/Mzz6zevK63dOzb85
OPa6CfCnDX5qPk1QChbj0dU4l1CTpZvilxwxq3eO/9VUVKAkrAiBSS0Gd12CsFUnCDMW0okdO/js
5/RPEiZA7gwzwYo54Ehpk19pSPwa94QVN9LpYtCwFwffyMFJm9cSCvCRkeBb4HuFQOJ12yEP7/ma
f3cpFpbOTPau7X6Xf3xX6cz/3XRy1Dc7+lGp9YzxF7mxDH8tTb5BqaMqlrNwAb/80NTJb2Ium5Gl
0TaVltpaElC5UXHVkZiLwBlQvaREwOULva0Gww/YKnDHEOc1XKM2qbGJzwIycMqqaGmQStHH5LuU
nbVt3ISjRtgkngJxmEw40MKYLmyHQ6yE6tl1L0kLzpEhkesucqpyinI/e6hvol4/zXQhoI5qnukg
LE8Z753fE5vrDdbsjPnZ5KCAX2Mm0ROQoP+GCYJ0X1AszEgfG8Lyd9Frn/f1mRuJNPNuC5PzRlUU
S3Zvv7j+tOmkuDU5nRXGOv8g3Z1KWfQ8Gd4P9hFtsh6mrWrlIZ/cKfYHvhQsndIcUxPxqY4P7pFg
rnaK9YcCSxm69mJ54hI0xaMxdhR7RATqmWL+8Od/k3juaEcFrEUuFy1146t+BY4R/OLW+z5w4ZVw
t1COVLtLh8bjXcXAIflAVHcbLxLvvHIgThr1saQIfTK8iWEc1hxwmw5wFnr9ag03i8vgxg/5/tkt
4yhwfkkVVVs/+ExS+H02KY5NObVzzGB8HBQPUFIgWFqzTTORa6NYljN9QWYQe2yyNo2/olJgqKPi
NHorO/u/CH5lFCRHtmkMFx0het+F9wsMtHGSiXVHqmJidrfagog3iuexsFhhVDA5i3xINqPQhUIG
npTFwbAooyczwIdhUs5K8Ljk3mi4G8x6W74FESduvez9saRCokLJnKf2iLGbKnGnWGJSbCUq5AhY
OOCbkJQNUTW0erQwRtRxRSZG1tRnewBaYWINTw6BwVrxW195EhQ7yLYJnlaDC10y8HhO8K3rvngW
YJ6Sovi2kTu7iVa5QU1b19XfTgOoqH4Ag/csJ/u/yiu+o0o3rvhQXSjS3eSe+uNFAro0bLra44YT
GO4Xo3JKZIQaKzIXtNrj+2xDfhcFkMRyMd6idGsOyfew1L88lhgqMr8B0ivQEwabmIphxGURG/OA
8TYWmKoTtpAOiWxY3aqh/ugR1BUc1rJ7WZMRf0GQny3YRhRaFXhi54faRhkdS6pzXdt4H/3oNZq7
m9vyI0jb6ERlM6CowteFu+kX65PnMI+O4zqWT4GJraeRlncUVnFrm3ncrRIdUDQdMAJ+eceIXrg6
c8ddFuwJ/Vs/RR+AAvgu2/yV7AapunyJcy+4zCmEKhswDgG9x8a06ZQiX9d54ixSD3mLH7CruKV0
MnljmSN3o6omBguqndGcbs18UIIRZ2y7cQfQeR+Ed9uIXll7w6e5uw2gj0WeaNNtKSclA+BGs9RN
N2+lkT/1rXPvDPmZYa7ApDZeU8lt2i1Jijeu82yMVnvsG9QgTHI72k4wU6T9lXLfgirs9hJBJknD
vrt5WGENCRLJoKTXw3Byby/FwmfaC5cPbE5gKouKV2NOoFmoyLr5gTyorsuf/JPQHrBo1JbedEwx
t5Y/LU6qRz7yf8mZIXD47nftWw9JHblHComnLZYagWPU424TQvDr4UqoeQD6XQUeiZPv2iqynQF3
gYuys4Pb2VPWCzaxN71vFjsf0pbOnh1x+yEmjjxy+ZAWGRYBZ8GjZVIAI5JgpBmi17ZlnrNCDJEm
lG8szx4jmCXT8zpzqV87Ytku93eHRUA5OEjKYxke4avi9eRW7+6Snrkbf2e4H1vPvkVo2PBdgliF
yc3Js3DHMi3H2z0w6iC7ZdbU3/ohhAuBPi6+R6vjpp26/u1WYJODQdK5N9En7VZ6ww8/h/YBAwJE
PHiZF1S2iZgMyImwaYmnWzNSinQEMIMEqg8LkegUMOZLqR83jLlSsHgPnD7f2pUGtCVteRD8yOKS
qItK5Q8sub1R278nCz1ZrVu7wTovkpv5n1zarVUbD0FJo5nVq88clNacvHuYIVni7yxrw41nqr8i
McAibRaglxVWYDVcYBrivZXWOWucP1SFD6hav0J8WBvmYM7DYNtM9l1hAWaENP9AHaEzQII/dGay
svktN/w3o2cj3tOlAzGDXVI+UpNrpP9BIbxhaMtjJZh6Blbck9OTqhkAwHaAWTp5rqTIaBf33zkc
SGnDZ2QyveVr6B8WZvNtzVm9yYb0TMrvv8h5M9buPxdfWBwmlf4ubxYfn5IIjDN/rFG1d0UBYbjF
Q6ooVLCKaOMHWMiTfm94VBF4BL4gbvKOopZOuSyIjGUXji/D7yhiUbYSItonUcvvPZrGY8uCGu9L
funarN/BCAu1jbDcdpPxCrWiO47t9NxDIDsPdvfJpTy70SvSnHKrvWaTyuKJyf6E38F+Mgm6F6tX
fIkJB67z3xIggInMtV5IPctjbiw+QEJi7QGvHIIVnn+VUSHw1vKnZ/IX1LmPzyphS1vI+UUiDl5X
yEiWyUlSsFQC5AxNFEphcZ1HkgQeF/+945UYVF2HSqrEZmfXdXfHpybcatx871uN3AE/gxQQteur
nbiEyvmcYQFI9qaetxpJddiCIrZtm/Jcublxc6ezMTLU83xdVL3aF+Wk9iWw1kNQN8ExKdrsifTO
pkyzds+njfd8BGHXIlb+7PZfUcSWUoFUiD3pvltUaQIWUc0+J/6CKGT4ZwtA/eAs9j0hJRjbovf2
ZSFJ1Cgt29P9csbdeGzt6Vi52fCFO84F40CNpL3kvJnnyo2JX87byK05zasIZq5Gb6cJTGA1/LQa
yp0uAdRLPr8oKmw1uPmxUNMhty6z9pnCnN5rxHekYd+txn5bCEjAfNfxROmUvaXwChi3FrWF8A4m
5HAFQdxeQNUVGio+BayWJe/YXWMlJPaEfwzAabMsYgIR9qeXgCcH0RrTVqKuHnsopRHmyB4ww2D2
8EIi7nbFx9K9VfJz5ZMKF23Tsoe+11DRkxKR1wNyytri5Bai/2qDpDk0EZ7JUGbTay0w3gzOruvN
t5oM9qrD2GlZvNs6nh0SsozR5L0t8Cx14HXM51EHumsd7VY65O2mfntxKWqLk9UmAr5GtDTqWHir
A+IFSfG6aNVxxWZ+SFYgs44FAYmxa3olK3TN/OmbZsb6aA5svajdjM6F15obtov9Lv+XUy91ZN3R
4fVWx9hFhZasAt4m5F5CDcTtdjBc2qqe40TH4nlhtU/jAlR1nNPXed1PZOYNHZ5PV2L0qU+gftXR
+kmH7Dsdt8c99SCH2ju6JPEbR0fydThfdMT0U9adSP7BwQ/8ao8a3cGGI9afYi+LTYOpuiDzX+vw
P3YstBhVfZUppNFRpkDPu12nkQGlhgfIbhVHwzIfK+rzwFT27MvbKNo2i/FAu1L6BgB+YDb3tnJo
nCfb7O4Lj+PeZ6EX2yQaaYFvhn0+oPa0rneROWVpBafkxlSzfyKzMmTMb2TRjEsYJN4pgpNAz491
nSEnuGZfnfLRl+x2wCrU/wALkBYCjVyQGr4QQWEwNY6hB8sAncHUmAZnueKBW38TsTkHGuTQKjvf
1S7ozFRjHhINfCBL/FEQC9r1GgaRQYUINB5i0qAISyMjGlzNnP/2YfRSzJ4s5PTw3l+Ilh4bZMho
AIluaQzFyr/e0ozKu8ZvG/9a+gArIo2u8GFYpEDND1PzFcK2iDTkwnNvg6dOkYnHjP1mdXRa8Ls2
jT8IX5zaysdalGWfo8ZnYGvn4tXoklXQGp2GbIwat+Fp8IZKl2Enap+fa2fvPQlOwSArDqaG+0Hu
wKcMrEKcssDi2lcj93ogPiZYH46GfgQa/5FpEEigkSC++THXQXAVrcPz4oINoTn34miQSKiRIoOG
iygoI2R2AWsBZor7CguEN2BXUPZyUr3wjrnKxrtM3Ld8gO4EwWTVKJNSH/4hcBMTysmgcSdU3nwL
DUDpTBDgmQHMMw1R5It2uPz7AkzopdEIFYlNgbe5BqskGrHCCgfXLdQVhvP0qYHDQiEXOVDALBmE
lrHKw+sKyogaPTpIXecr6PvkUy1of25qnVLiq7t0BfoCT52skAbBBCqDehJGr4jQ5JH6tT0MK0Mk
0BWCskPb30ONlYG9e7HgzNgaOJNDnik1gkb4X61G0pDO42KZmc15yJBzWjvEtdAkj+MYUuAwGafO
7B7aFdEXljnWF4p0e43AAUWRayQOSRNJ3A1MTrHC4otmcFmG4kkKNE6HwKyxWTViByZzCV/gLcDV
phE8oYbxdEK8GU6znldbvnb+LA+tGiU+uY8Qazl1DzxBrsb7VBr0g8MyBHsO/MeBAtT+wwFpMFDw
p9eYoGQhR0Jx2XukEUJs8JwNk7O8hIV/h+GWHgciiqkJhIgILB5q/Ve1BhOBzVWFV95ZY4MT0fAi
B4oRxrYAUDxgoyUFccTZQqRDY48CDUBiGbZuMw1FWjUeyZ4AJWUamcQlb31yLg4u7EJzlf59qX0s
BMCWknlybsP6aWgME5ZISDsazTRYQJrwfEW7QXOcbI1worSSAUL/raMBTz6kJx2ptDT6adQQqE7j
oHi1wSPzKZe2/f7FwgsRWxUndqhBUitEKVTL+iXP1lfRh81LILi5JeCncLjWB9+qxgOGy+qhVc1/
VnKoeEFfyS+ue2Fi5iv4jhuNtso05Opn1cArX6Ov1tz5GjUMC4MO+wbvqDhKr4Ets1uu0VlzkD/i
uJo2dOnGgrBEnJre+BDpxLBGb2UawjVA4+o1lsvabCPHzPb8z3Em1ana+m1QnusMl0cQ9kmMn2i5
krQPNsIF+5Xr8JfLxzFOhDWecZAmDwaMCYuGsWR8cYNEXrOw4AlsEnUdixKkQtv/ofBM7nsNHhMa
QeYEZyfgdUbGMNnR4OE8A7w5tWb/J4Ff5mqQWbOyV7Yy8H8ctiV9B+2+8ANydX4dHDKVJ/iM03hG
M+HFqz5Su+rBWEPRzLmwor+lcM7AqgWIlAWYNUcD16bKDE+GQgiyepyTZepaOBfnbaZRbT0ywAgj
NXYU6lUGz23RYDeu8qw/NOwN9kZwqTBHaRjrydBIOIOk8XYu3D9rJu2bNOi5+KA6xYQkV7cw5Sjo
2JQhVs6MqzaKvKPpc90Eh473WQ4PDlWXEpPiws3/IjW3TmqCXatZdiNQO0NFH5T0imtKlluuMKFA
zZDzs6GP3/1waPbrBC1LJR4+RErGHhcbYH4dzidH8tLQZD3DV4/5wta8DFn948pka8UybEcMynrI
MMiayn9pkoAEp+b2tYP5AT1tOQU+PkI9qCwam7O42I0k4L9KEwANzQJsNBVw1HzAVDUnRxMDSX+Y
e5YXZPOzyoqtlkZv6RveLkhsiAieAdDCQ/cxXIgl1VCdFFptGwbNC+FffIxwC/OZy5CtWYbur1CT
DesurQ+j7rVX//clBem+Q4dwYun+qufSfkYJqM8cqeCiFE3maXex2C+cc9v+aIe7o1mLad+np4n/
RBIdKTWPcQTMiEEs2DcdEXWEroM/LvOxFjX5LF9AdNQPjakpjz24RyyHp3rQ/EdNghz483M1G7LT
lMi+4mTurBDqnI5nUzvfTyXdLyyaLlnnMrqIBX+GZTr7rmGinSU8yl6TKUfNqGSOdw/sE4m2j9Rv
cKfcKjgiPG25u2E/EzxPzcT4tTa8Lev8B5ouesdCvaG2YIyEabj0SASNfiRwYy4DYjCLlHNvjKwD
cgza8TKtYRzoZykIc8rmG8tiT7LSTwZIAsU88/t9MS5/02wiWediwur5aECl5G///ZVnz78GCbHh
//9RM6Y/9SKxRVX+dM6d/tEfYdNSDrO6k9g5TX+kFgW5YZ32DrUWVzwVcLLo5MNINe6LyQpoPQOr
BPP3QWSKWWhyq5ehtLnxe7jySJ8iGq/Mj9bBp0mgF+a1qYlaya5/a6MiORIjcONkJEvQB59Bwj6A
xeW1Ssbi7OXTvcIrR0aXvTo2MLYYwuBUKxByMw++XV+/ijoMOYt7+LJDQ5s9BFlrtVpA/uxQTQpX
7AmzB1l4nuREYE8yl4oBILQPJjyejaRd+DQDhtjVMnW2YeM2zwXNfM9j3/0XpOlHYRlq73tzxYCY
B49O+3dydKRAMn5wZjD8yxwXbfsOpZyBzsuhBUu4wYoppsdbavi3lVnvoorU1hJMtGVL/RDKyXw0
KmE+5iw0rotEQ07ySxORzHB5N+2RhtsN7TZ/bY8JqVudT5dyPXdI1xta774yhzMushRvAr9GF3Sn
iLcMl9m128I39nYlTo+nMJ/SvUnkTafVnbioADuYvXUL1Sw+hsrEgkIKzIGnymbXoeCi4rxNKAcd
PY5YRf0Hi7rdhKcYt9ranzsgsSf8Cqc0cciwYRh+Ljv5yo9vjHF/upSyiJATCKdvun6YXlX9EqFZ
nMCmMmGBCAEqXL903nwLuFfHsjXVdVVj/d6yshtrKoJcm/XOqkwT1dG2mZWy9HFkW88pMicXdvzf
yCwehEZ86KnFATukVnU3ahD4kBzjuaNaoJnESxi0BjiG6DSHmXgSmW29YciD0sCuLZpEwA/5F+C8
9bVJq79F5bpbZplyF0n1nifV77VLnJj5jg6bUW17yBrP6BkKCsaPOcI2HqE6HWfLxYRCK/OzhZyc
I1CCu8PigEefAx7sEozzRzVHFE9O+VPU/c1H/CsDr6l91xlP/fKVSbPFdO53xyC6qx5nddCzAE6m
0IgjInofSGfelhVmtyuS4ffyaHTYGCfs1hObYmpYBSxqL/yafVaxiK9xEKTi7kf2J16auEheOloZ
d9IZoD5KzOzLlFxbmBUwl4wn11T5I0RvdTJ6PlkGTqa56po0/h9557EcO5Zu51fp0EAzlLCxYeNe
9SC9ZyaZ5CE5QZA8h7Ab3j+9Ppyua6pDUuiOFdHNClYxaTKR2L9Z61uFXaN6irDha9Olr4uJ3bX2
Xkg9QntRMO8lmeNquW26EaLQzqVIE86mqFkkaMdXlq2IkKaBWJiToDjLgOZoKiyuJhoIJTTBwcUr
W7ZcaxnVx24crBB7TH0nAsK+Wcy490ygYbxFpFxFWfZBN7NjBJtB0SAX1C7HSzDHm0LLe0C1Sqxa
4tYrqSXhozNFwRrTVbxlf6Bac/rB2Jr9u8loro98HQka2VwWyJFlKNJzoA0VszW2b+6IniAuNA9F
rgeD1U0cuijH/kQVttMtVDJtVT2SVu5uO+PNTISz0SfXehmleW48SJcxm4mHngMowOG8K6uw2ZMc
AFcJ5aua+gasvvOd2s4EZN2adoZJskKXdfEu5v7KIch3MOqWCT/BOHKkwRqDqdlblnOJwj4+I3FO
CBO34rOZZzwRJXfQVgt+hRpMWMIJngK6zyU3j3zpatjEhmB8K6HWPE6SqIaq4Gr+/Sn+a7kNqMeW
mAjYPvBsL5B+downXO+xdbdJlZoP5kovigivyWPluOr4+xOHadTJIRVoyoGTTYBgZqCE8BbxOMFF
GVhTo8xAWc+A2VwJn+qas4L5qRK020aIRl326AiNsT4yll4Yceseh0Ibzt38IbSCCTz2cKcpYBSF
OnVrtKSMdtMeu4l4rC2nfUqLF07ocQmTx9lySCV3waKcLM9ILenZi5PdmN8Fu5qnmTkAYvKp1wL3
EYVqraFbkGbPIaTK8imM9fFs99ljbHnZSXbFR65QoTG+asAfTkbAgpegm7E3GKfY1im0Yp/kVwS1
niq+CDguj1G89gc5rSUQKNC2iKLy3vvlkHe0jIOKNBGW71YrH0chxLHlNV+LwTvqPcubYoDELhTz
L2MonzQNzq9G8E1d2N/CJdYrVx+hdMGCVZDTTafYNbgVqQ4yMEsGGS6xQ/+M1h6IBONsFQMFF6I/
cA/Aqh96aqeFWPQG+TTf0t6Z/S7LvrFPno9aySkUXotpfDPzjyDiAbVGSlbhh906cnNvgSqYY1Vr
nUcAbmtmlcnRJdd+IslTloz1DC/QwfcXLPqskmIP68Q6syWZBL0ebEa/dZG7EQeSFeUpD5HRYHVP
tpMnckRGdXro/OJRk+6xG1tcESmHUqbkRBtlpSsz1n740p0lwTV7ZCbQizBhmyqUcl9jmr7lqHMD
48mipc6ZNKFHoKH4kEiLfuDQzWhf39HS5y+6zibSbYetWyn3WmES3momV7c5duYzqQTXAdzZUuuB
bhZWaF0tk8AMPVePifulZY735MqANCS7H46/P1VTiuUhQcZoR0W5iuZmkGqjeKrszcT5ih0iyFDn
y3vV0YBVAevH0IZXE1XePent9iBYRnImD2dtQvlOpoxkQGhrKLC1YGWz70IxpmXXYV1llf+z6aga
yziyTsHUf5IZDXe+4pvkUjz2TKmKtLlC2AieYTHx3nXJSCzloUu6Zt1WjrGyprg+lV0Lv9/quyXK
BfeKnRuWZllsnCarn9yO6zcNNNwWFNUBO7pNgLOGdWXVEDfEyqlJSO5zU7N4TQwMDqVXVxwi0ycj
/4Ax1rhrrYi1SdSC1KahSR1+J9JrWPuS6eZUl4i7umNG/VOBUGZR4OdfJsCsFrNEklmSheZzKnfG
gK7LkKlYFfM8sS16E0+KZZ7qVk93fetcbdXUDGDcaTPzXwYwdD7hVEextoqhutR9217Qqr0qJx23
MFw7xBSgkhxFoRM659QSz3lgRfs8QHYdz4zekg2kZNpF7pu4Ra5vAxmR8R614sRSDS15g05IN8wF
/vwP0s6MpaGMepmRalbqvUIRFMqdSqf0aerociKnvDds6k1uG9uwpM2uzQhhvl4/kpp34MRGaSNj
EIU6jT76UvilyT7vecf7caVWTpchMArY4uWu7GC1ulhES9vapL6/9d32ASJOs60jEkZKegyqok+r
bFh2eEG2kXX6ZjTEe3kOUz2v0/CAxTtjTL6ViKuz08FJawpC3pSfNMcyMLl9zOs60hUWMniWgXI2
ma8/6pYRIUBOn9FgoSGcaUFJRbhCXBKHnLZb0gFAJ6j0l+4SHB24zS5RJWscChWCJec1BQAiJMFd
B9IHk6eJpomVKWESXb0K8dQusTTPgAhj7Y/pBLbWME7Duyu0gVsBsLC67bp1oxUPmVl44BJMfWED
rfUCm8CvrH+WPLEPKXC2feiK98L3pqVuN+zgonhFkMirn7nWBmDcMorpPegrWJAgLH5A1amtyDbh
JZ+wL0GJxKBjPteaxO9ch3v2d80SDTF8NNm3J8r6ldF1+bvf85Iq2qypVMGOniKy23xJRhtBLUTC
tDi+zr3XEO6FW2GDAwB3XZFvPdepD8g7PhBEKUqzqGJPY3+QMQP/pePNS4m0o7h0l4Hnx5/wotax
GsUyreCQDYhMCYyaaVc4bV7SUCBvK6X+PkBIi8W8B62p1Ai+a8hnyF799pob7fTcjuo7TyMuQYa7
W8SwSOgt7wpym8F+jPTObbNV4ljuGs/sRq91fAiJe9MgF+6bCAlxxuLl6jLiizPN3bUJU1YIWVvg
zI82C6GF6MQzhzGrSnJEgS7qvJqNtkwHZujd0Oor+v5xZ6jhhBMcaYE97QKgHijAOzZ/k1esfEzE
GwGuc6GFw64xzGRZBNaL1VYnXXAEwwB8bJhR8VbsjIXd8T7VteBqVxaQfOwpakRkglr8bWgExOuY
hDwji73l8GyaKt+mfco+ZJ7i4jA60J4bJ0dzJ/wNvM+DSIMTXfhLy49omlR5MLTC3WUNyVq4esNl
5/Me9RxtPPZRAaqxzgIEasSi2xYsMNW9pE7wmAZd8mF3320TGj8yy0EvlciFLYZ5iqBpi5rgubX0
wBmxnuInO8nFjhB/ObocDjbqdszQpAGr6s3STFQSuh2cDYO1ppaxTcziGNMG8PCVTZN2k6yC6LIH
orLzsNgFGME3JBVE6IHbYhnJZlrSATe+k5xhNc5OybuHSmSXS4qKDNjRNmvQXVkRK0WXfgrF49Zo
nqo+7q5e5HhMNPqrIRtxScfkStp6RvHtqTsl5UaVRKaSFe8AEw2R4aq62puFOsdTpH4yhvrI4uG5
L2MmXVnXn0wINEvQVRxXDk40clgc23YWnD3Zgrk3I2XQsTQFmr6t3cBfj7J+GguX+cHIvJY1wTKJ
oXaaLBGNRj/7afXRdPIlGEy1atme9vUpkQ+mgCwYGR6rLrZHOrHhBwtc/T2JHOaRaMRhrOcbL0y7
iylssLSd2HRKeWfk0ikTZaF3THXgLpGt2fRXP23WeZcJLO23qs8doiN6c6k4K9FEo0oz3Okeh5b7
WCJolCaxX3pQPJRzG4ir9A35lcOtmToMbqW9iPosOJkSyRa43WKlgDMeO6euNl4C+S8Kf/z+vexQ
BpBUdITOQV3vMI0ly2EydsihYWZHtH3ZnFkkISZiF+8JkYJCEC29oAkOfVBQ6VjD89B4p0o3Ho0G
5VtS4BfJ61d7tqsXmPnR9es/y9lO20x2sTCHkixTsz1mhRBbz6jErienweg8c2OZ7TUYovj8+wMW
dX81tE79ZBzzUlScFD6BrBVsQZH5zS0fDW2FX0c9VBFeml6M4d6roDZMnXkeXVIDlZDaJXGzL70r
xqPuqKfY61K8NurgmFwPA3PNdZfwU5IoRwMLj6trXOOsvDRBmxWd8KuIB5sL6TxK70n3jy1OgoPi
jycKc6X83D1o4LpuBIikRurxezsuWirk8Q7uzdUwx1WEjQZNXo+xrvQdG0xkhEt/mGbCqVWvkj6z
V9ZYMtl31bIlXGkjbNtd1WBVC7t/tidTY0vJUshia3zG9A5pjEq/LJ60IVKPORLx59AD6m6R++Kp
knuqm58Zr6+dODSWYApyLAm8XXE4zvv2lCaO+J2aGGLwxMCqEkS5VomKaWqeIXS0TDtop5PGG3aD
AabJQDfpN5chy9q3PAGhKLLkGg5jvhGaV7/wLyzif/YQjl8rqpv1wBSfOXQb7rTKZEM1r0A6iDYr
kebmrXZYI9VlLNZ5BO0MYBHlfeUbrAGQPZSJtjFQbu2MpqQwKSFPinA8FQTl7srRvapYDkflYDQa
4rl5ACex4YZ4otwhsiEK2500q19FWTO8m2Vw4TiPhXFV77pmRzmDYyQfdwDpDSIUrj5w262kwl2F
4BEgvAfH2eBm61Fy7Lof5pDGJ5j3n1pZBWfMcbhUbWj6kOGRNeo5GDlibhl6jWi8VQEdyjNvJbI+
9C+h2NXSWqnZ+P/7wzgyYyMlKdvnwIg2DDapR2K3PKCpBY3ptnKrkgZ+V8ZMn8X/0syuU464t5iB
UG4Ob8NXgSKobbpreslywc+nVWEY+JKUd/NGIdkjoUwbS1jcuO2+esafi14b6ls8KD5AnMAJ2d91
52uSargNuQl2MzUPRUFx49gpZsWiNjdeU7lbQXbWFqPOlrzZ+CWX2k9IqwcyFWEsathXE5/84ySf
wlNpZ8a6S5v7mGvi6BWochPfn95kB6vASsgN0qv+0TR4F6N+Rf+3trwo+GnYNZ2mDoEqkaQxJAMi
b8Tu9iXnBF2AsPnw48l/IoHU28bNlq2ouWdz9tZWXOJ55Jkv5CFb6466YuCYwioaFk8RN0+VictU
a9NR4qUncdRa4ieUF9385ZlW8QRf8IclGeSFHdIfAAsyvYiw+FRz3kbwo4KfMENjbMBMsMahFWR3
HG7kzCC49pRb3LSyOI0mzERQDUvpTBxGnuqWY9wkLCpifUHYeAAhfepWuoqd3ZRkR/wr5tqaZq4u
gQ1rP1bOtsnmWy0qIdxklJp+0xJabSxF0Hx6siF7ohAY/iShA6Fb/DTa7NW1X2rUrBstLz7LDGZ5
ZtocqZxjfRUsYlHUh4B34E75R6sNvV9zWAebhnyLBITUqcrTj9FkXoOyBUGReg8AsnD06fZbM+rZ
zkmcEP+FRiZD19vH1kbAFZcPRKKrwJNMLZ1mbeGt30QEvC51C/U427B470wjLkFXsK5RQLlkgFKj
6j9Ku8VZAOd1F6uPeDKaE3PJi+X6+SnDBFfjMyaExnuChr7ClcQctotu0h+IwRz9XQCmuGE7zvsx
5BkYgy3+R5vCvShO7AtddCgp2n9/RHtjsuioGzgrWS4xOnShtceQ8ZSYsCxwSSjfZBCugodkKLFf
V1G7MhKz2+hBeTML3VjH1Ff8uQnxnQTAIfC5h8yC97+zGIugXCMPHM9wX2bXCqo9M8rdnYGwcbRn
hGlZX1zifHD10X7gwN3100shdsVc4Tdu+OBrrBqN0QRZX7resuisI5z3iTIlwOOt4RZgTwk0PrR+
EJ325dN+Hxtn7Urj0DU6Y4YCgKDXtiAu2N6kgR8egtpBuZMhaA1iI9+PMC16h4LYrHkPubrWbz1r
TDl3UsltHLAc047HPIYr7pjVBUNvduIX2vuIbHryZIeBtWjHnHwxkl30EsSkjVXGFZJuxxqQLEfF
8g0UgwT5Pir8p/S5hV28uxWxhUBho200EFQYQOidyhZtCy4KBv7PvzFb/+MvCLX67//K5195MVZR
EDb/9Onf77nif/86P+bfv+avj/j7Ofqq8jr/bv75q/7yIL7xnz949dF8/OWT9e+UiFv7qxoff9Vt
2vz+AVDe5q/8f/2Pf/v1+7vcx+LX//xvHz9VlK0ikr6jr+Y/Y8MEmZT/V9jY4UOp9m///UMV//K3
I009AMX/zeP/xI7Zf5BCBGmCyZ00XGGQH/EP7pgj/wD9aZku1C/+YbsQwf6NO2b9IaRnW57rCssT
jkdUxJ/cMWnMGDNDEFNhSt22TfFf4o7Jv4ZOaIYwHdOS8PT+Cr7LDFYhLSBPvEQDuiDliJfSDOc0
oai7oLQjaBnQe/DuptboLdouCTe6NkPdh85nPIKohExl62JzdK4U6q91NsQ4fWSOqtD18ZPFhquc
FVvEYYOkCctKiHZclilreZ+zqMwh2CgDNHWUg/4ADKDvjJpJ7YQGeksFJE6iNZIf3J01kKqIbmWN
nzZ1nZZr2vP22YQZSc4cbZWF1UFFUKeLPBJv3szbBm7pRCsmeGC4o2TwNi76q20yU7qzmdfdoy1k
0ukHyReHirwg1aGnhjdULAzVkJAAIdK4NzMGfMgVdgdoqNDBSSrM7xB6hocEad7WqZSxHWeyZl8n
F0iX6SvLpXiRO8TNj7/B4zazw3tsR8MVjV1zniYMoBC3xouHHROLM9YW4rOjrZiZ5tzqx3ubwIk7
1kHNGN78TUEfmCUDDkqN5pJVLJdDg+lIrvWcJ7FTfCII4pYR4guJZsQ6jgW58mqw6zmGxR8i69SX
35BOqJuF8TqSdP5CPDmIQydVQKHR7jdLtwtY7bUFrgU0T26iLxjp0x3abgOdX0PJPpwbyze1FQiz
8FpZVgKAx2vMF3xVPQ5LXVi3PndJFnCH4dkwOw9xp1YduX7zDzLQHYHtq2rWHC/ajiwz4yadzkds
F2G67NCGX7Q0J+a1A1l009JMIV3wyiJA/zmywKojIClAgWq+Tw4WycdfJ1jAqTK8WgzcuB3Pjo2c
lDcDawUoDhbtqoCe5lrAUjzraPLdjGsV6/lHCz0Pp4AgKm7Z1vZ4zwK4OgT56ERvF2hDG5SE65GT
Beo3yAXSuEXIj0dgTm2Jk8d4dOza//D0ljyiFoX7cVKRFa9sRfDUSaNfuVpOA9KCYYaINi3LVTB0
tjgz0mg2AKSir8GH/qJXZQHoRUj2KkSD0w13OQqZRYRcQduiDI9++ZY2frDiSV6QSKHqb8vY+GWG
WGvgSVo569sh1KCe2L3Os0Ri6PipusxlXpyYwErc1KAPGDrLBDmrOh/jv+OaV7vQ+mTV9u4UfLRJ
WD9lQ+O0C1ngXcf4yu6ADWLD1K9lrfaNcTlHRhOxVmCPGFQrJBr067jjrIMYHbzIIvW8x87uOsSF
1VQjlPOH8IZnu3nECMqSQ7jF8DJocfBBA9S+A1RXsK784taaqDOALSGoHVT+My1qIt/lFBpyxmrz
pCOEEEefUBeO1lhjKI+CmnR322tZOMSmvFlFm51TrcTnlkoNL4NmDfInQcPuL6pRBhNaQkY0OQoR
coXYaEHdWVYDBoXQl4UpRvNdq0Y5LDS2ExemFqgM0XbiJBAUJIiU34nm7HYpzIUHQ+qSCryR6LwZ
Uk5dmi1dNrTrWgzBDzAPOOsYOs7NEYAvvE/hsGpKOOkO2WLtBdZfhjQ0JvE9Lf2y2jAdNdJ9h7fs
0skJjltFB5GSn4i5n3l7o38k3hi8qKr1uBp090JUy23qgBV2TqkvqgGXXGlJ/GW9k2XI+Bpnb1p6
O3sNzC+cyWSK5gK8ROmyws6tCVpYQJBhjb4afUayMxh2rTD5l6si8I112TsV7moHxJHX+jtGSuab
jNOewWJqdVugZ3IlERo/jK2WHkMtYh039QGSJ7DPpmL1K72geOy53k610WqX0urdp3L0nZOJlGRj
YfR5kO0YPAUxX7kQTsb6dIox5VuyGndZWGpb4BPZLrJBhnmmrx6mYpLrnjwUWOkTqjCOEOSVZaOh
lC0rFz+ZUcq30RyJAQ61pjz0Q3MbTKIxTL8jZiKrLdIOhtaUd47p4Swmw3wHD5M/Tzo2CcebMSND
ibJ1hHiRnqqh5yWIhzz8TmNLyK3BDvUBncZQL9gIwt5JiiCnaRirFaPVfkls7XC2jDRm/pwJbZPh
7hfMPXvnpgaJVnZ2gdt1wnalmrRHPx1osGh/1GXwRP9Av1Pfajvyf0ZVrdFLznsa4sQ2WG2MfjHh
vPilW3hzLobTTR86WSX7ti2tS5NMOtbKJKeRikNiWos6WAfcOBYFou9LXTfdD6MOEAQbiEcGjLhv
xdiTyejX1j7uZbjWvYlskEQWF53kYg91ctM9yS7PLiGSD8SVgjAAnf+2sGoZPJnsEULGAXn9blBQ
70cvBJzXEhfjLGfGyAdyCbNaZJ4RPEwl4T+Link7gZ4WMqfKlvsKPwSrPxehku4ybegUiXKexoyr
mqJ+bxel+tLSKsI/EiQnVWiI35ACbJqJ2ASwCuUhCJry2e85XOswmg4QSIqNFA76Ah+BpOb6zr1m
kgTgsJe7SY0M8ykIj/nZ1ewLEPNsX3dk7AxTjanXQV948tjD/INr//91RWwLEMmmDgz6/4zgPYQf
VQKB9+dfauH/eOQ/6mHX+cOzXO5CvC7SnQvif6uHXephqZvmf/B5/6yGDesPw+XNCY1at5C884g/
i2FD/OE5BoBei32EblEN/1eKYZDCFON/gfDaHhtjwsHws/I72vKfqmJd6SSfMRXYRgUcIM1eu71X
/pDe9ECN1l5MDdFXM2XrKjet79r2dkGtFb/i2j1bWb5B2tgvm8JDWDiK/jl3mo+pcLIDi8xgxR0f
FXdjjsy+Ob0xkmRIIIP3pta5KUFwc+KPMWuSFUJJB4qHnG5WY2y6wcFPhwz/PSvvAIzlx6jgTrmT
sraRmT5aNiIGgZG5TwZtUWXWXsedg2qe0GZwqQsDc9MSc/Qp0tqP3MNNpnPzxo3n4frjTrHkvm2s
tFfEUq9dRRKGr+WIMVA80rAsG12jEXb7TZNq6lymSQTMdMR344Q/hYPmFhf0qgD9ie9hTZ6FuTbo
VdGBvWkax1LqufG5MlBC9IH3MwyClTdEB60gYbRkk8S+/QCQKlnlTfBsuq/SSL4SH9gZngqsB71Y
+2hb8rFQdyPvoGoMXXRRwOz7Rhswq9X+a9rWW1MwpdUbUUEyjN4717A+rdgAm3wKtFg+4WacztOg
lrXLWsgmQQrtSYYOJo0f8M+QmdrtPF0u6U/yB9fvTSwqg3FGvLwfBte8/f5XeYmf0AGg1VamzRlG
mFSeK4HDjINY2abahJr0b6ma5JIYnP4HzijcQtjA9gjHgk2Vd4i3Kdyek6AP1qMDpl6v2ueRWv7E
FIoBI8hXpQX6wRnzB/QH1jN9vlKWfWd3fzJjfTjlcf0auGX8NJJgcyBcZkDBQZi6WZUfjvcikcws
yLfxfhpKsFjzMaO2uJrLWUteJ7e4JKJlVOjjzQghfFaRKxOzNXkIQoSVA5aMJsIu671MwqIEsJW5
Qm6y0oKqZOJMOEnncqsWamUCjcBQK/EFVFa3qo0cY/z8wRzJQ4LPRePQuMklCye1RnjzNqJ/3eQV
TQQV8ksiyCgfyVI7DqK9NLYA2tk7OX7u7qNIHYIXHHLYSie++ZlD2Timz2nlnP1mGE9kNE3XRI0H
jp39GBT6e9OikUSc+aA3BT5S2U3bJiYvzRjicJcnfY6YY1rJBupGSyO8in3W1fjU3RgnOfaCvabJ
Q5/AhrI9DiLnVNdkC6CjhcbT6Zs+LhRmym3P9hvPuriyQGIbEUAUUQmVQjP6jFIHcpZIjNVw5mCq
LEjq2uF7eTVbeXQ6kXGdoVO37dOIlpj07gHXXD1H0TTGjktEnOJeNChCEtY1rPu10QoPuhrNoyey
Dc6BYScoQ9Zp26p3L3rIEqzMmA1e0OOZu5JkSGCZ43hrrIJw1qB41rtuS6xjClIybJ59jnlPshQE
Yu+RYjVBhgsHXKmwnpZKZf2hMSpcak384JqKHV1b3KUwH5sQybbwR2BFerdMk6Z+0kP8c7bhqeWk
6LRknmyjyNkxiPWPaWFXl1AC2POYcgmwcyEsIao4azvqbvY0SfGiE3ljQbjaZKMBREUbScDz2+lg
q647UmNVRCQLNrTCfEH31J+zKFnVCmud6cMQCvDERgxyU8ASjVMYTwKMB1eafgz7UW46M/o5ToF3
dmDdeJiJ9yQVVwecUScd+/wOGQm6JIyvftdpBxuYDa/jCDYCw9kWtf+6c7keAZmPK2ylLqHlhQkV
WUOgpki3QuTJ1q+J420g8uiZWnYvkFTJQYQneF3tEi9EvU9QzPNcZWuLwvI8lYbcyJxFhPFWDxWS
VyHmnHAbAy+7WYsR80U56uLFTKQ1379oWmteOt9bW2ga8tTp4Bmc6q6zt4KYvclX36KsvrRK23eB
8RWVHeaE+lqFZMRl+ZFn4aMoOQeYNn5PDGoRWC+MQCSrMcWKikv5Z6X6D/RZ2Dkb7R4mI95LMqv6
Oq6XXD5Pg2xWVpOliwLBJbJdbG/A10xZBCtuN3edYTg/kwym96KvmCwmlxATVHRA13dtcP55xxGV
JVxTtcMwti3K7rEsoKgjUkSTXgVEa0/WQ1Om3oH5Db9cX1+AlR4KLfEOra09s7f2Uc+H6A7NqxgQ
rYtBx9ShA3oyGFp0s0fLj/ZteiUcxk28c6IC9yyBj0502bYL1RldPfnF6C40uzyEelwdHLIE166J
M06WDrxCYq7Ewcrugv3pwUPIHhkT7t2w3+awZvvY79+Zya6HphxfYwVKzUHxuGG3q+90q1klGILj
+gkLkjhJD1RRrNXFaarxB3mBYvBv1TixZkY2djRrYY0YxUtIRb4f3CayUcs+QM3oNXdRsuhsZzq6
SOwHgHpwTi2rXZA4RFT7Ou1wdZYuv7YPnAHqodEvxzS6J3RnFNfWJizdX3mhEcwacptC+WavieAA
IVYx4C8984eFuv0MINtAXxl6Zxi+tazKq5pytBAklg2xwWLNH9xVFQsQMMpeDJkb3vyG0QZ4Umut
B0lw8LA6lEAp7ANrHkgdEXpOZXkK2ZxbkLOD1o8S/N0lIUeiXiB5l5tiF19bIO052UoRvtKlE8R3
PeihPHNpZ5Ce27DG62BZihuJx/sgPI8Yd8d8QiBhOWjKTOwWVsFuehLp0ll4lUINAvfb9+iPiOhi
H2VgPdJi+jzPwh+nP7dZm18NBB6iTJhBAWBm3N+zEEr0FXmkK66dGU5Eyl6VIvqGHAz8+yEFJbrs
7fTUcagl7ScxXSgnhIcwH4rQSnvwYnBnwrCTtYlDdksZgx/Znp2b3avn169UC9mC+3JAPk+0l4Kv
LgNE664Rf1r9vFthl5BhkQQfKsnN7laJb9+tXN8NDpUUWJwueaws81bz/x6l1Cqz6PHG9LOgFhoq
55DnOO+bMH6Fmb3rzMSAJJk8CWCzdm0Cq8ZYwC9QISOCAuZhg2b/BgxRd3CDJoBntDLaagIAxaCn
X2y2nqiBP0efG/sAssCR03JMCLQkRwu2kUwWicHUCv4sMCYQ0Ig1ASHi5xElIYVDc/IU6FrlZMlG
Q9GoRP5TQ4hD1Gn209IboH5tEKJjtCkRCcLUGSHrzE2wBDBgKF+tgn1l5cAF9cdD2XZHvekOdnrB
OHRkw37IArteDEXybfDs67q97knc6jPwtchlsY148bpqB/wYSfrdzUYSQG2w1FFRFdK7t1752sxa
SntkKMK8dJi23XSCOcBQ8mWIdJuxTOQtMqQApR9+5o4GjoIX2zLy02DU0RLmQsHPcQhRXeYDcac5
4A4qw2nw14Pr3gtpMd0zg2+dCOIg1/auiW9fq3iM5fMYXRf3ssfwiyECGoUgF6NqqrUeRm8huHCJ
imlhyvjb8O19rlw465p7dwJ5+/3n4WdkdDcgh5JBsUv0+BdrLsKgHCZSJnSbuPbv/tAYtOjGvp8Q
PQzZN3rAZxu4Ag3vp8tcdJlcHLre4aUMp/cEMUxvTHfFReU72SmsUD2z3dWsSxQbN6fT+IbGDSHP
94z70NvyNVH8SE+btjyLq2Cuuk0UomhpvhuRfpp6/D2l7atOrs+i7vEny1um/PsUJ99VN37k7obU
jsz7dAL/bgH4LgDaRBOCIUedgjT+1Es6C2VYF1GbFxX790rh+O20X0VG1akePLh6UVa/qiwg+TP+
bIv0szWdx4jXkTEX76lr4h5qHsS25Db/pWkfsaE1bn4BxcUeVlPr/nL0elsOTPuSmYQxckzOP98D
B+pqEzSS3N0XlMXUsTlWLJy8Dpwos3A+8wBDncjL1yyLPvEZr9Lo1cjTk9SK12IQNyY9a8czbmRO
cVo11/nPK8v0u0ndfVrhl2Y69pl53t3v+d3D8BaiGNfN/GJswS+4FZwtdWC6iBh8j+AmInPKK3iv
9Bm4Mqt4rw13YftMlocxutEW2oQp/DDKArJez60k97R52slJyUB2aQ/FI9INTmYd2KhZfQ4lczUm
7cFe9ksMrizMCTGi2kGuMlafws2ufoOzOSDUboEV6JoUiCGdllJnTtyTkY7tNToBwkPja4wCUEL4
1TvedYJSbQ/9QJZdvY6Hqdx6SfRl1pN5cMkpsfR45zaSbiP9EY4YibK4Rq6kHI6EahCQjeHPR+G2
1BMBDDm54FltlyGELDowwlWYYJYrLSzrhauIFjYTKJ1DkbXHXMXEgPhMy4Gs79EqQ6+VIfsfHwMV
0QKkp3XgE1OlbTmv2s0IVeNURNNVNIO/BbpfriCGD9cY99n4v6g7kx25lS3L/koix8kHGkljM6iJ
O71vo5c0IUKKuOxJY2skv76WX7wq5EsgBzUpICcB6TZShDudtLPP3mvPyFrGODYnI8eU3C9l/pNB
WbvdH+xU7i3os5x8qwGue2qTLRmyBcJ9jhEwDx3GiBdutz/I+KknousZLzmf0ACjQT1j1WY6IrRk
Hn3GB3Ky3LGDgh/eYYdmmUm1sXNYTgDQ0VUNqJ4WDK8eKEso2BpXud/cdVfvA6Ux6g7VEZoM2hb1
PwMecOx83vusUnFwRffkx7U+1xx0TbzBq4A36TQl43jWajxYZsBeeIbLASfDK7W8+j0PZGxu5H5U
ZgPfA70Y90GyGfJ0DPU8MZ8EDXS1kW7bFIht61cBe+edmikO6ecsv/EbH/xAXwQY9stmvCCWjBdA
dLBmqNU4OBYXaQrq7dhkOEI0l7RlmGyx36VsvXeHtybgI7mZUrfeaz2r2xD7bLVFy37aSo9qSD/o
T+Tvh1LzFgz699C3Lznw7WekoT9lEjVnAyg7MRROiG4eR0dP86rli1NiFlTNzh8GSZyrdS42sOXs
kYTxi1wAktOEhzoYidIkL5C6fbqvgRrvlaipTHa7A1VL6UuVsu/xMp1du/HsisSFy8dlnSojBGd/
970yCA2ZlGdFWIMlo9wEKqKBGSLJrm525bKHE12TNzWGp5qqRWeJu02OXHK12yHM7Rybx+MLXLVv
WQIOcbqs3rUd9HfEizkcalKuNnHuVyQonL6i2baDu8JaPO+MOir2XV5dWryHxBPz/h7HANWIOp4j
O6C+xBRbY/DFWzHiIjZs93OaIQI0mAtJC1JyiK+bQDX1FiTEizBWGQAuIHy1M3sU+HAMUX0QWnGy
JjXgrrXw8ScCuplY5cHpsbZl0b/ZIjbW/L0XIfFmdsQj1ks7+2c0dN4CaK0ALuV3bc/+r8cvujIP
kaiQYThOvWRt33MnNz/TwngrcFCGO4wuy40DygXGOBy9KMHaFCTmlWQ9I3oCDk9K8F/CX0fVBJhn
XNyVk7XFFjDN0zBHyG8yeTGqwDt7Xf6FX/8mVNhD0dxYKE8bP4IoGE+M9lHghotfYGkjrRnSdGL5
0aOUrp+fyMHwHDDp62nY+Hio2lAQbHkybXsPBeZmNAY8/YVawHm8WHWVvta+gTWylEgU0geEiL0q
nvGCthgrfdup15i8671rzHdfH1HKmXEf3DREIyD22UT5j8JM2JooJzk7kz7DHe02zU/ZZvGmk0Tt
uzzfxohXWLsVQXDlijWtDsYaZFoO/k4fC0abS/JhLiUBLQueukM6U2uAWaCwoyiPNpCsfjKU5icU
l49gdDBZ8wSwS0pFSn+cw4Q9/rrGFBdSmtLuxl6jPAUNEI0y3ROO5GgfoZ8vcOgPPmsDWXBPXbWz
gxqJ/XDtx02BoFD4ezpcqXiwi3RXs/a9/v3F1cJa21HrbzjdNGsW+3SyjADJlAnZy0kCvS6XztnL
pmD8IM+SzydXJsteMXTTrZRdArPL9+7QXBoDo2QyJihCmYe+BQvm6MZXFsLumcAwuUV/pA+1/TVp
eGyi29msu1bGHHHujW+zl7HeBd1G1i9cigTqNEklANYSUpCgvLua5z2m5TdnJG+mTINoo1nfO4JC
GdE4+F8oqt6Iab1oylPKU2m/FMsfw2gDHkojnyk+kCfHj0wOXvN722PAEXMFGmluh5Pf1+Nry0wX
QPhh5cpzTZBnEAGfa7dvOu5AFNWktd1vcBY0oQ5cj0Nd8RvqKceePPhB/SGV4j4NImz6edear87v
8ldYG++W8HZjN9VPH2muRmZ/TAElVG/EZzkfIsv9Y+ucy47IFMxDlYd64fMzipR7sHBeQX+OIBzi
4SAfYAfgzGCVX4UYPv0esl0vQSO0yXyDqz6e5qEVRy8vLkPvEdCdsObjegnunlM/ibF1dmVXvzYF
Al37wYKy3WsM4Lt+UdxzZ+yCf7fjjl1aHbEFM4fMqE/wL3dVQWmGbNjlPjYAe3cxwipG/egsdwkD
s4+fPeOl7ecBDb2ymBhaoBeQhYEA0FNAkRqAOTZEMiVsnOxxTaI0V91ZGDR0+Szi8RuAJ29Rs+XM
T1uqcT+javJi32e0pyBOn5oWxBsgPQuZpTtDw0DCnjvoQI4Xeu4RT/dzRlnEQaU9/mo7vYyIn6ov
SdN3raQzuvz0uC7WZsHyTyNvlrMydhbDATU7kAWA/vd75C3Jhw81nE1UADxPr9r+t+iGD1FWmIWz
CSfd5H75cdpcVcWl85BcqFUous9myPfDlMx/ZawgKY0mM+O2X/B1EUNqEU6VSeVNFBGUAAQFxL1n
UihODdGAi6bCepvMXrelRet3ZdbOmeufLYFNnVTl32qCSTBIMEfWMT6zYjQjaKs4AKgeTMqM2AOY
12sDmytXnTi0dBEgDAETNvOkCk3CCOvE8qBoaoMD6ljkW9uLz6lFPIkUwcAZLVDM6NrZ9FOCiDHN
zSknOnJ8/A6/x3S2fMnBsy0lX6LbyM5hNVjUhSQpR8UUN+OBYk121M5CgcWC/9lkdt9qZnhNK+vJ
IhizavqGhzztfRNrXQRuPz7AEQ7WZcLdkqY13DBmEXbzUO4939rmZeStEtOad1jqlv3IZmDw6vFc
SKI6PVr6GT58GjHPu4wRZ9wmfzEIzEdLJ/NxmdMvdOj86i9DBacel7RjO9l+CThosP+nVEDEUUhs
SmGPDV7y0etpzit/TAqImzeCClMU3a8rs3ShprE0dtKx4c1AFWAl0m+UJSC9LI/oaRDtG8JjACe8
DdjXP3I2xV1BVL27UbAt+gTwgUtrM+0zNPOqMZRpch8qAjQicBwAJwTtWo3BCAsah6wKaYwgSX3O
5wF8fAPBiFTWt5JFfAr0SBYX191aDUNyZongAysygZMVUAP8GqhAyn55TzQNwbAgYV6Jh47CRbKL
WOuvqf6jq0J16YHu6DEsmR4iDzml083J9mhj8ewZS/8YQZuXoa9TyElLm+48H2bgYIMbhjiyiqBH
YpeJgYwunDjdQmw6ldZbiex7z9S1iaK7BaDtg+3y2XoE5706V/sgOrHWbzcLALfdBOTW62hI0em2
KT2474O8yKj5cGJ0OtZm9xEvy8rrc/OK+x9NTu1JJuc3RbOM65Fr900Ex9ZoVmYtWSFM829AC8G+
HII9xTI46lWyYdJwT/T8ulQyTt9TrpdnXOB8gpYvYXvOG0GO7yYx96Kul6usOLTRV33zeCIf8sIh
Cs9HtLKBvWaGQUMAHxNPFt7e3ZZvaRGLi12Om+pxess5nJ9aJEHVuu0h7u35qH3o3w2Gp3Xd+49N
P0ko28NmMnKOYr/BcSIn/hV1U47IKu/azsE0Q94ZRrp0k8wBJCiDg8AsfR4j6FUxCxJoNIQbIL1s
CwiGGViTqk8+4q7NtjE9FFUlCfi56kvZfYkj3lpeZG9sldeuG9Iuhx764Vqx8b1n4oHbzIpdwQJq
U3Sx3qsCKZgFKizFnJBYB7wVGz+Uw/iHNcA/AYOw6jtRQpQlq+QaoOmaYkYQt3/3ap62s8nNwHvo
k33U7rFlhKK3uciS8ji7s42jp/9rdCgfcByfFkvvMU9F3bg3OVuvNTddbD42dv+C5yW5YNq+8Hm0
MOmA7h08kVLsrLxiM2S93OBi/K77vgw17SAHtr8XFiYHci+fUmCR6QcTqurjgu1yNkue91x4KJqT
/bgbc40l8UHitA27McBzSHOSQ+B9PSfGiYlSXmPXZxNcP88zJBm9PLHofF9q6/fSuKduV9ut3tbq
3CFE8iK81U5wm0xxcGLketcljhBYRMyGLegAViPE0rQmCSSpZnTNcden9QtOOrLMj91Y4v+Z5/S3
1YOcy8uS+bz5q04uvsPAFjwOOmDIabqK+45hj8Y7xwDG0RVWu/aKVUzwk6WYQfeNpYpHSyrjhcft
NzE5tlaTKvccQb8rw8F1k8FjQ3mE5BlBx0/Dplc9F7DYB60/H7Gaf7Z2OmyjocG06fDkpVeaQg93
7epM7wdcGe3UGPfZaF89zzFAfcdbjxn5kPSK2bRoz6I6ZsSWTqU7crRnGb5SFg1ui2ooeZ27bF2l
JnYqXnWPPrOqvQ1R86hgrGihmu94ZkhnkgT9XeUBoN/gCp7Bg85vHCKWEOEUw9kVjqT8yckhVQlJ
wjJzMSEtxaluG25X1nDjfUSITtg+RuP7XMAYtlIFAN8jCWi0FNvMBAaRAJ3lEs+y3g5Y2p+mhsKY
0vEGRBBJuoSPjFcn9s+gsmgUSuofZjSwfAGbQwvn4HqXsQ38c24mB4hpSOe1/RnV7EAGkUZXdxFg
HMG5LHScrPSc90dNr9BeJ6yUHBfKlSOnG+Z0/UJT+lH00NlLpepzakNAytuSPiwaFAtff5pVT1ch
CW6ifcYJRsCHZcXvOquBUbk5moQL/8X4C8zCVUTUhxXOn3z4qlhu9050ymRxiwgqAT1jnJ69nI7h
tjybH5ojoU//iVax2izcoEZhxhtgSngqhfvTUYNmd0//6tLaL5yvt3UZm0S72kciJ0OldypgU8G9
+DUnZnl0gvG3T1KrTtrXIBopBHXZtpsWkNIicUN/TAG7ugIId/BnMnBdEbHJwr5wdhqucJo7RLuS
/Iwl91YXrrkfq60Ts2upwRis3AX2UbeTgFj2OXdqFeB7cKboVvbtzYM7GbXFTlruz2FQw8Zqja/B
jX7PdrqsBInQNYmgczqlL0qRdx8MvHox61Qjzo4zmZqgxdPsTGFbqS02y3XBFrSyU2hIGejZfPFP
ZCrI6TvDc+cTGhcE8TnvaDBulX7qOGJaAxT0xuvMEE4GX4bgPgjjo5r9ryRy4G/yKVoobdh4NsN5
4e9ojsREOWWHAtMYmmz3rdkFbRrP/VO2QKqSXzg0T3KRJ4GuAZTzN8A7Xp00+8T9+5JxG1wCXKQm
hma8jcz9j28+sUmkw7DfzoF+caMGNvXD2ZFkmu3c1J77kpCx3wKltP3E2tBhPx+cEiabi8Xs4AX+
ng1qf3es3NvVbAYwUCQ8M4hbbjT67rkH0wkH0tmhh90YpekxRu3cmY71HDjnv9tKdTN+k6TxN65Q
6iSpnA2nJb9SC9nvDFQIrBeW/QMj2oEtmXhJu1ffHOKnKCJJZ3fNCzyXbRUvzcUPfAtC40M8indY
W8CbxXF2hu9INdNECI23ZoFucLZyDOuTPcir+eCG4AiEFRS8xb7eAfbq3g13/kzg6falYAdPiSQ3
CllEMJjQy/oTxo5fgkbxvSFb+9gk9bMf4wBqWyKYgx2Z14IObtduq6coaM5T19grs5HmS+w/9XDh
TwW9kut6GOcXKmgoatpSjVG+2I77WroPUGj0OBkiCDpZFZy9xCWPlGLILfLZ3ie9+27CVVrFTqvD
qPYcKnxqVg9BBK+2TMzHc3nc0a1BOieC5mYB5wx5E/tjxNp6l+cZpanps0Gq/GaRMWFZ5SGJFKBO
Gn5gsBIAWhwfXChAjlWic70qIL/yTkCrZPl9wwAP1UDRuukY/vdcdppQXjOBejO4oJ0Yz53yj/iq
TXiB0aVzXRNnD/NerC1apsuC4wu+lRtzDIRYyrEaOfx2C2MDNBwz4fDWwBDbBZGomfKNfFWPvcNd
CJZIOabzrk3KW6IXdVNKboZpIjFj5SzJTA9msO3JX7L5Y3SMY0QjAu5NHauYShfGsauTrwgrDn9J
Wx2mGNAKwbRfkceqD9rv8BFU4KKclHwQe3eyN+A63phhPVN2aP5WtKGs1FvX+aDOKWu8cBxkfs79
x89DcyeUgzyMMid7ivUIjT3rL5pd3bFvgrOepuQOfpTje558ZJRzRktym1uV3HKSn6AS7HvtmB4O
Ft4LrN0PT77TveDKmVa6LR5HXoHLemAZEyu62XLRUpmNl35tGVQaJAVGhU7Ny8FlW70ZkBNBKply
Pz48pqIW04VFxlMzztVlgCWjAu4Qxcx3SU4cI228hmJh7nMQ9bTEJWexmMi7+KmOkt0qGuGWy7bh
s8xyEPsSuB2Ku65l9TXwBI+x118YcqY19jIYTbFVH1OZ//MLbtia4C6TUk/UclRWchkB01bRwcTH
QC2jcWyrsXta3H1hSfPy9xcPSHGqA+tkBvG6pIj0aKoXmrxT/uCSW+h4SFxNcrDQ84/HsOIlmjnJ
TfXGplJhhM6cFDXcjkOyzOOde92m0Bm4GUM1a5Pp+M3SrGfSoMWiMcNYbX2yqDgU3uoCYI4e4lNu
lsGZTy+tZBMg07zwq6NrxtARyu5a5ewTlICdTDw6tKEQv3HgqO+LgProcX4OzAfTiqpSQADFdHCX
xn5hUhsOaV/GHPW4baPywQWAqf08NwktAkF8VsrKdtKkq7COmp+w4unKWZL8MrFsywwCkaP2IQ8C
8Au8tjrTU5Rtuwd3heYizGT5p6f76aZnQiFj+EN39/qRHQXYt8Eg5vOhyZjSivJWai4UHL9bCIMv
xTAGbwFMMsx00R+zatb9XMV/cMq8maTb3ibhQT2iZjGchf/RLPlnV7P4R9smvYLw3JWw/vLOMrdQ
IIeQyhzsIiZuAEnw+bxkjX7GQURTaaJYVcUdf77GEYjuIJHDKE6ojaYIJ8fpr64CpExnrHEbWMys
Ta7nI3mIE3+5cVeVGe3I1Pzs3XTnQPETD5fgj3jk+D/FJTUskTh1yjdX/KPuuiisjIBwyUWUDHmJ
bccIqzWulMiC3+fFaITdsZvIAareO1UgvFoNZb0ZrV85+FndC5hr9j5oXNzlLUFdmn3Q2dhirlwS
AHikaMS+qr76a6b5rvSpuHO86g/HwzuZSNqNc2hiSRfAUGcuRfHMd8JOPtn9cRR3kmfnsXn3p+yI
QwUrp2HveRA8ymI5LZJfPSfl74LSuiBjnz23NzZB03aI8Vd3JBxfDRfkdq8TjQDxo1BJcSZTeneo
2bG0dxDCp3LGZfc3mv3n3PiAi0Q137ioy03ijil2EnyaCb6qeCrC/7+BwX8JGe6+6+tn+d39T0gV
EtojfPff+6dPn21FljH//Ff/9N//1z+zhP4/JCfOwLUs37Q8qJz/xzvtOf8wA9vlUQkvwyVshXH5
n+5p4f/DkSIwTRzcfBb5v/6vfVqIf0jPEgHHHmKAlnD9/xf7tBD/1TwtfY6qD9c0nzPf9nGLqz+f
z3Scdv/r38V/uJ00lMetZCM7uZ+5ntwoh1FWbUdczV7usjHiBuC+2EvB/hSE3n96te7Ei+O6+rdq
gDiWVj1/ohU8vOP/at928ZMLKXzTlZIf6vHv/9N3ECfSXhjahk1f11sESO4yzeRe6B6idzUR+KKB
o9F0N/yaI1sdfISUXcvIiPDWvKkRAJkBOC1MM/mZldK7eCbtj1FXXKbEsS5KWs7aa6AWBkCidkk/
ABnHoQGaurS2nhd8197ih6UqNKGLN0Lvw098Qx8ZQYOnxy/ICi1QyM3fWWZ6VAdGOIEQvOIWnAlK
YCL6Fwdb3VmVExwMIixpQTmZ1D77zfTLFeMPGHrOtYZxhc0IqLyNK7kuOQjKVh5S2TxbWNW3eGfY
J8XxxbXVerErgQtgBNP++CJ6GokaHeyjRvxld3T0ddZXDTERM9Vk/+6KfVo4/kYmnxTCsRBxazcc
oDVit8meB/kYMjXM1RnbcQUeQORLuVa1fOe0C1oQ5WOFNyuHzTfitCJv1qr4SnAwxvOIOXUyZxTf
iF4t4UELJWhvmna91Th3VoFDEHoxoN+KJdnTLXrM5S0ShBA1N7BVk0OdtiKEIpByhGlkwv7TLzCA
Osjqq1I3gjCPHWyybpHrtLD2NOz5AYt/x8ic0KWnXSYgkrEeD+ltAQwCyv98iUr4ZLWHYYPHTyGL
kboScR/ZIwRp+x77ChNgwLMNlsQ1UdMuKyZ54ulK3JXpjopXAIzql93HVxOgrgz6mTRjVNMgLcQq
8XA4khP91Pi5UkY5zBfibtW4tDBgc8pLY4kTgf8o8VAkm7bHFGE/4RggH5DojkNol6xszWtsjmo7
EF45O3jXVyZpdUyoxbFtxaeVpdAoHXsIITpSSNiYuNzdD5E378ngY5grAKb627wbdzDhUUndnZ9P
nCBH/68kjc6c6BrkgUiiCubi4OGLwxJLmlbY5tXFNIhBhmutdqjNsz7HGbnDNT+VsSbJR52zdcA3
yqtkxGjfJd3rKf2B2ciLHdNtRKdpwnornMBeMiWn98J0Vggyeyk2OuiwafeSnECB0WUyxy2ZQBuI
0M0X5efsWMXOmodfJV4T06HWTqqxWCvob3OB0ATFH4gAMbKRJnXKT5C55uydURJ7DHyMGXaJykU4
ELpk7PC/YsfYdgLRO5up/EqAeogMTLXO5uoA+jxEwLb5bh1kidKPfkuCaqwHiTX4Xnwq0w/B3HFG
PAh4VBcLdp++Z++yKm14E6nFIcXi51l1y6qkhhaK+XZpBrwQmlzo6HxRuXqiaVcdogAwYIzBvWqA
10IbMPZ2gTQvOn9tIODAvPG+2GS8WQn8Mjx8aejTnrg0MZ5r8bC2FNONRpzp1lgN9a7ttqT3/tgS
I8fjh6MoINA10srJ4taaKNPtvBrBpcBlGU3dPqDRIli37P6PPohWVXfdk8WY/JSl9E5BVYcd6UFa
t/262Q/FwpnGpOkwL/tn1VwgzPrXIpXBFnlK8ypSjDtMA7hnN5/OeODeI802MZHFnwGPyKoVlbcl
uJyGFClgTHEKCE75+J176JZBVqEnjcJ4p6GDhsg8ljNyqvhDKNoJ6eOsz+aEDdO0bNpwggOZlss8
zfO9badvrfHrVRnLAa+j+lbyOyews4ubYQIZkwgCvKtfXQEhPEjwSbFtPpaNfHFV3x4JvyO9dPNl
aq4tVtnnNNopqhJ3UQbudsZitUugNa8qlyW3SC0nDGKxz9KeVquZhp3cIxXKJFDgxrsNLmxbz4B9
XjIvhulD8XJ6gpo1XEOoyDCupoY33+AGNbT5Cfrp3YhG4pCl8dQEj8FmChqa4cqXnjD+U6I+h77B
QDA27SUr3GCjlBFfGD+6E3PJETeAt8Xu22OzpWDar7Int2qLfdmX6gDd7iXoBnGZcJNDPfOuBLvd
FXoetBOXaiWMlzSFAaY8e2Bhz/LxJeOOX7Ite7Lare6i8joaA5U2prRWEy1OFGV+1LLGSznh5Bbe
8B7no15r02qO5fPIv1l1vUjPoxdFbxaXyqqjK3KvjP4FN5LxLHV79D2AL3XTdds0L52D5WqPRoEg
CRfaIo4WwLWPtMKGMK6I59Y/JaFyQHxBuoG+Bt9fOi0uQr/D/v0LZYsiYHJ7+xZomyEPuory61wW
VC6D/aQU3eixD3DiN6MzlA9vXNGmnZ7aygVR5IMFVeOfaqaoOx6fW7MUH75uXgJl/ajcbCE+5XlP
jHmrZbKtm++Bi59mZsoW/sb0CrLIWUnpIsKmk3fGLEEaGlgi5RnoPnGHTdXyso7tbplvlFTVqc6L
t0SDbhvpYFwNndNvR6uH4v74EhU/55TL15cj5piBlWLE1hrqjvsR+5VL39tJ1Jnzxv1GvCbBOqsJ
EHfBT88p6HfJ6Ceq4/x1zugZy7yfyWgGP1vUcbRLA8iWoLQxtdqLY3yDh0YKTOtHT0uFQlkR6GZV
lXmkISvp7rOMonjXOviCWcnRGK+xf1IbmVGZQF4GMNyvsQjC5SFJRI79wn4qvUv3YUKm5h48cvrh
sUXyuSpZb+rnhMex8K3lNMzTc5U62WnCg7CPOja00sOsNo42EXbu8ZvSjcCZF3KNLDLs3ITCCbNf
/I1NE6Uqs+JcDxcPagxyZOO+U0dN/+XcD1u3I34KNCc9UCRLUno4CQTm18DrRWiKjBlybOTx7y+z
bT1W9+mDv1NdKlzQ4ST3WjndcfLzp+jR/hI/PkxNGZ/mpvjyH5vqv9fV9Fbv7UXJQ+WYzSW3oubS
PYi7Yt5YKeSMVHm7HNriDWMDcxxbd3x4tH8Hs6suSz3/qeo62rQ+/z2L6TSkiTzlxzH6UMuYbhk3
5hwAxuJWxr/ZOKFYElANInUzcxaiFahxsyhhM7VE1LH++wc2i/O+Gx1nk0B8WZHJoqqj18UxeBh2
0Y8GugokKXarTTcJa5YQXDDmD4Nu6pg9OvYf5d+agG2GqtS3Q0Hnk8UlcKWpfmG8TgXqee6sTcOe
DlYGaNlS9ZM1iv4UUc4OR2f+XWTmo+2kxURvaDdUQf49RD4OPPM9y4fyzbgACAxeM/C1a6JyEKSC
iFtnPlP76cmXOVnGc+0sijMrpGXKSR6Snznup0RdiW3J18Fka9bkXvU2TuNH5XCqzWj5XOMWnI51
nj9bZZyEw9g0cBuwnRcT1irIcWfTT97IQEOBwju6g/OCe82MQFNbUNZ6hx/OhVmGWTPl1A+WJ5dm
dCiF+6Xl59wWzRbHxUEkzZkUd0Iai07ahV0JWAO4SJXP2dfGtwLzmAf2khQ/KoLrB9uOhg0JwlHx
4BR0iV8irEbAkkEe27E8ufQHYGr7EdH4/ELuhnbtOr4ZxmztepvgXrbU+PxaJNxK6t80h7BHQCEi
hSAwQrj1T6H1oYrBmthegsI5C+eRgxmfaXNCcqW82OBOs8XsnG68gdK2QOVOWOflcIobUomoVxyO
fF4jRBDk8oXuW3KEnIDH9FRZTn807OagFKDZwngdCVTtJ9MUFKVhnR6SNr30muwXvua7cuD6Opbc
wBaKT2CwrrbFY2IY3e55qAXycYslleICDI/UGsgReSTrS0or7cV82+uvrOGgJr28PlUwq3Osss7y
ncNSipN6eQnGCFokJ5cHcGDFaQgThgwMmpSJFDhLVp20RbRGQ5Y85bWPBVsjrDoTvGx2jKFjqoFX
LM4vbPdPDt1Qh7SJN2Xc825z9W5KHPhrKgzbU2TCwM1gaGy6HuJSJErUYpfrDK4d7p9cf6KochnB
azXqBwNTGWzgLDO6ZiX3kYhkVjFa3oH0HssB7TC1VfTJznaNZDPO58aa2neRgwWt+2PbiPGg+/lS
d0T/siUWb4vPqKjxWHDE7ZvnZE7vgWGdygJKJ8XPbJNlxDkxiWCwCtRqp4UEbRNXoU3zNCGJb1Cq
ss2y/Ikct32JB5sxULHRbcpMbcdkMfBzj2JvaTfZJJ18VW1ivfWdeeR9GaD3Bn/gTw+ab8fgcgD2
uydLStAJFv9tsk6qebXIpG4CU8GzX3xKE60ovsP40xuCsBzooJGtvDSpH63c2Cw0j/xYyir0ffpx
sTBuHSv7dId2wIZhQ5QcCol855hPnnLvSd3bN4z8+TpKOLCX8cAKJgaFV0ofn0hmDLfOtJO9rh4l
HI0t1naJR4pjmH6BqwtgYZn0MTeKBROUZrFP7JLmmu1QUwwpAX1ebFrFNvBbAfFIIa6PhsK/vTMe
Ot0RWwFmDfiBm7Jw9MHzrhFU7RMfPzhZuiJb+4iasaYYCd4eacn9UaYshBs1bEs5xAcadxucJZYf
NsSg964XHJvFq8/L0DJBFuZCTXkvPuphObSw/FcU3JQ7k4ltl5MyxueetE9T+qFc37l0XGZT3Fvv
Gj/5XHrNVyO9Fzsm4kL7J4QNq8WaVvwQ0jIOhm7eWXq0hy6Go9wOA6BLPwdcmQY3IjcLlk4XaT52
v4OytL6N5hWG/zkG+3KLuOReiN/9gqWaH5Yg/anKwjpaZf/LMPziKBCsHxOsvymK3DhYvfONOPAL
5yVH74w0h4j97JoUFD1P2nvim/MO5Gs5OelnB/j9M2SmltIr4Dj2yuqJQS5jK3eO6WfPlgcrdpHs
EsuSINQomoMzxDX8yvoSJU2AGdPyTxTHx3sFsBZay4TVl113yLGu2kEoNLa5M6Wkic0TpRc5sZUq
3eTEOtdUu8SPO/UnMFZ2FFZ0Dui1OJma/oOxb76jqv4YG0M+DfYinxoFFsciWp42vd7LnntNxo0E
57Y6KyN5tRgTL2kxW7yp3IEqMb25sCVqx+t3o5cOZKjciDrRIT2V/DFbNk1fleiqO7nHZN3aLD4x
0e8aq+zeCDwTOpt2hP/Y/g65eAePR1V3bRCQpsxv0zVx+Q4cepNbtXm3DeYgbsxg7EaGhbGK8cEM
PGTKyXuFF5cfResQVcMQ1KtxVw+5d7Ks4J7ihjm6FgWi1vhIcYDKVAafv4KaTLiaKdLUyD7iIfFk
Ji1JiVAdlOC+ZxCnUTmPiUcnJY5CS33yt68yaCB/uiQ7ZlTLXN2C/pOIg9Guzjg2zr6kIGCRF7ez
Xpd4Gp5k5f0gUOAcaX58ZK8T6AnCp3UgSjCq5dXvicMoz6YxDDCnbB3tJ/ciS43QYTlaJNOxsPSJ
Lm/Md4HetlRmH6DXXWfohywzGsjqjEPYrKePvKt5duDBCPuZz3sa4P5P+68OTto2nUMnBuQH1gfD
OY0wGZVgBV6R1xGr+wCjFb9Q84ucFnG6WJC4EsAaxDDewV5ehcs6qEmbD+A3V9ztn5OoUmSJpcKM
TO8Xy91LvNHcSOMHMBAEe8r2fqR67zR79Dst9jJshZbutmjGN99wOK7KwKUhSPd6hTRkbJHTirDp
MOG02A6S/03dmexIjmxH9F+05wNnOhfaxDxH5JxVG6JGOme6c+bX6zD1gAdpIUAbAdokuqq7s7Ii
gqRfu2bHKuNuGb5754HJ38JhVk4ka+g2yH90Zp9cdG/X8CYOjoDSPWAx3DkjtbEtcNptyrfeaoNz
Tx1MEFYAOFGmSav08njKR2PngCXLG6Ca0jSu9TD8SiIrf8NW5seWucF2M94rQ1ObmeqV1BCYvN6A
tT/GN9et38uIEKQ1MCoV9QDhjS4kq0k/RVS/spm4uWX0exgj/NiwBWZe0H3rN+m2MVl6wRWj8T7q
OVvYDQ9HIRfa7PjLAKd7V+2Du27NU+XYNvnFC+gVpSwIy/Wc5TvHmeCDZ9MPGPslSzP9HFjqd6vA
X1gdptQwEDeJafUSj9YfSKDtNres1zbPQx6HHKRrHiPhnIvdiK0Wn73GtS/D7FE0dgtgdQzWg7Kb
M/WY6x7jLjHTfqkQYxqWtYgWJTP9dKjVNFQoVhUfaEBdGhSkHsNPIyqwbZkpJDqPPS+sA/rQ27hY
ewXONiwB+aYyRrjUhIxo1eFoXSaGu0ce4VmWTHhoCvdudo635iwqniYvAHceq/qaBh0ze5X+FiQZ
CdhlD5+r+SfmjiWec7FZBaxazSqO1pyTijr7tZ9hx4O+Xxdw2K8mFW6O24zryvfRJFXDxO3iEKRY
MhHZfBqItROS5BHe1a9D51qsN4FWVX76FFhvrtmXLz3NaBlg77XqOKSQj/AO9rgP2HWN2l5aqLtu
nQrpsZZ1qi33XgT0lyRYjlVJfOq9CTz08LcRpsMCP/wt6uTgVpyYwynlw5uonV2oPzGLpMtiHKZb
+WeedJSQtF+LqWrXDLSFQC+gCoSs3RO9J3QRJTReNsS8dtRJc3fEJLxqmRqvhHWdFGU1DlL9CCSB
5RJzMT2q7N0Bm/KTYFhwR4I8idnHxwRu8oZwFhtcoBNAEvSDeg+XNpKeKAgIv31cGs0K5i8r3Im4
TqTmbhNL42TZ3Xgoqbw70JjyUliePPOi0QdfEo1NPL+4fH1JJXds3GvH1tLW0cZCtE36bMOV/33Q
s/MIWR6zAzbOCZQFOVOPYqHVSRuwGWSKHjZ9Zl5ngphdWewtVp0rw5wMYBrhJ/je+BDMVnuRzNC7
vu4K8ppC3uREk3AcdB9pp1/J3bOAKeY9u/uOEByuw2BsN25j2DdOyvYtDINkX0YBrLPll63GElvS
73vwYsyyKjK3TTfnd1NPH+xF6kPuNHcam5znwTOPnnrS0BHPHA1awlP+r5b3e6fdXh3lVJ1Auy1L
VLu4eZFhMi9jxZxpeRW1JU8qGMpzE+rhIHwrBsDSodn6bXTDrhFsY+4qT6Uq3Y1qLTb1XvDpTHK4
V5OjTlVcvtiq5y5JyxnElnh4QSSfYNxf3c4CJ8GD4F531hoVkbSQpL18hpjVygAODAhZx4LeEPp+
fm9yygzGsc+3DVGFR8xdC0pyeIsjXXKV1N9lpMMHZUUUjBeV3mfk6MBAFpHeOC1pJj1f0rQQDHcO
4+NkcHdJDUhZIp/vmcd+g0UItEryOJX+pWcs+3UeX+nRtV78kq4WXYnkWGfzuEosOAlp11c7dITu
HOIV2CQ8gj2iVH9Y/f+ALYTmSwgMQA9JgqL2OcY7g8cOxg1InkzZyi+r4jFG1i+SANMDu5lGtc0+
KQIowNVPgt5K4T1lXLU2NrFNh+nVUdmPApMwhsO9Gsto7QzJmzlBDqOQBrTPwoipvJW/uBbofFnp
CW+0VD39KcFWW7qnuRi3vDerLTAza+tEOFmGtgQrBrdu5dIpbZffcwxYOz919NoLuVQTXedbI6Zm
tYPGDt7wR92Dsxei3Mdx+DJHU4fQhIEqA1UI6ZJbdaFD/NS6d18zx/2kiDy4Iv2se9NyXs2cqF2O
I0uXhUv9LxY7yqITJmKic/j7qTXq4hEgt/KYNRt1Il0GGY07Sp8OOYgmPvxU+qLmmwWZOklIT5Vh
+aCYvD763fhRwcNeY6oygQ8n7Wtv0acymi0Q+8B5RCTIj8Ngt6fCFr+U3TpnZMyV9vv65MTvcRQE
jxIkUpAHZzfwmhtnjvF1Sk6N4Yv9zB/Jck2RYYx70PUWARfBtinty5SIYsEnukQ3Iveon3Pfpagw
mz96DzNHUUZ4BP1DUWP4pfVQ7Yy+QsOLOhzqEXscZxi8VbzQLczQJB9kRKyB0Is3RmOGG5pZ9Xrg
0caGxTgOWVrtKr81zrGdAX1hQWGLzHwPFb5/PpA044jwUpPcdDNzfkuSiDKfZRPaFIIB1R1ehazX
EIdoSy3qlxl+/5qQm9hJTbmTCuZ95NP6rOZ+Wxtd94xf45BYWt/tIm+2nWesxyIPd3NDRjA37dcp
S5MzPI5DNmQ8dJYKDk6Y1rltftejRfkDQQfF0rbLLe8j5GmPn7HVyD8JZ+yRA6mmXxNbT70rIQ4+
Qs4xaWsND6zdHxJ09h791eDQrhKgphDy+gX5yC4l3w6xEZyku+sCRABhWsnZ5DjHzUbfyXzgRbfH
28hn3KF7ixtcSxWt17IwDJtbynlgyysJ9KdKrlmbhWcdIZ1bix1XVp4+eab6HiPo7psIvqaF52N0
WOvUhgVlPxhuICueY9UbnwENkgX1ATXTsPTbp8xdgdwTK4oL2pNbWITiZHlTCu+cm6qW/lIi9AtE
fNVIah66hmBvSqkaLqgaEySBkZWCPnKm/5c+2rbZDUYl8MiZn01A7SFqzvCQNh8vLPp7k7vEtczY
cWfFcHL8YuQoVVc/lnxBT8R30MW8QaXHV2saww3lkArZ7rMr8+aV03C/iwyPxXb2M58L9yLYcq5p
eTTXWakwJ06cV1sPTJJVv8/jqQ8cEgR0GNwWCTfNSm6FdiAPQU/zcSBgR6Bv7uoI+ytndPgcDr7W
2gv1c9g1vwpsPIV22mcH288qmonahmJ4a2RJyXVPaTP0gn3UdPYmD2twMNJSiAmmKfe26r7bmGnO
3Hg5nYks2dsY9SfPDk9D7GYHwJjdJkqcLZCV8VE4lboX2DapoO6k01GPVCwF8+8Dw/CVkznrX542
+OxSY9erHp2gkd8rlLhdhGyecP4hfRCH24BBuU79nhiYQ/zdd94d6IUDRRgHhC1zFU4haqT2/M2U
dsmumEN77YLF2PklcZtAs8vOqz4/zR0bdPgI5z4ojnnur2VLRpZdQ0gEKqYX23pKRfwjnOzjnLXU
wSbFzi6tBxvL195jDnSqngnG9J/QiZDsNHPUcqaLdP1icOcvJnYtg1Xz1l0g4bLO6QVeffHMuvu1
SM1HM51UYbGXiuuJgYK1H0smJme94kwOyU6QkndJSRYEbwKXCp5WD3/RhJZ8hR7WdYI1M6CQA5XT
3TQhtC0Me5+y7uezmQ/AXKDKrmIbYTejdCYKC25X4/p1thm87CyuT3Hi//UwcBJnIF0tsiuJpRQE
5D1R86n1DZJiUR6vOKmTb2CHKNP0YlfNpfNndp/sF1Xv1oSVfvuGw+45oKIpiBJqUi2E5jr53vDm
M6zXOAFyEiC2/Jh93m+ya1L3w2Gc4dbq5F47ya/Gce4j7cjke1IH6yUSZ1kzMElu51gV17M1/C1w
rK2cBhZyF/+xjYGmiKT86ZrDN9y7/Ur5HL580ez4bEH+gG6S4Caok9epHzbOiLbtJMwS/Tx+dxvv
amcRfJLMJj0QHEbwyhuVU4qYetNbF0MdrdtFn6P20hqHc8YuQ5iSTpFhWGNzjOhrvOZuEVNAiK9k
SBjPrFpxi82PlqJaLZxx5yXUhpKTuwRe9mQOHV1QPKWyyF2LtuPIyCaLPuyHCr1DMeONrp2Ao5hY
eVygp9LB9eahk0bmbxNH5zobPVplqglMVf+ZcaJoBmQcGRL0FL57xZn6OzCpNokpYFr5RFBk5DhX
V93rXnNgXPzjkCwQ8YvA201t31OztdVei1MD00PO+nnt9ZAj+hKGcZMaBFHibG9mNRsoV7W7iXMA
kCQyCY3J+X/lAYGCFRON+1DRb5tmUFJkybZeI9x1HiC8xtKwgFMFnMGSm8id8icbfixjwZBQHTFk
u8E0775Mu2vhEcCuZE+qF/DOrmdAP9e9XzMldda3Yr4Rxbl6tQ82xP3LqNyvWLv1N8gSrzhArM98
MQOkoJ+zsCp3KTDk1dLehqJXHopqOPZFSV2ZnxGFMIFqDYI0dGm33bn9SQVntTMm4G+9as6m7f4t
4rz9NvcBxyF9G7mDXiZhEH2iRoY8OZqc0w4VInh6twC/7WgEyy5tQv055QvGHnH2zmkl+15aqIZJ
TsCGXpj3oCkebT49eihDR11X5b6OrHAzxJVLr4ARcVEVv3JVezcU9ENQ0UfND+4QXdbsacLwieSA
PjmS2dIvgb4Jd0xvVSDJaAgfxLU5bdj8BWe1fBkV5IJGHo0+VadG0U0wRgE+yylXl96VcL5lwycM
W4ZmISqG2D5bmeVeBjAUK6Dbww6IRnvNW+cGdLHbk2xSMKSn9JxMyl7ZKR8x9irtnzi7kFmuf7vS
4tJNxuG5K8txbwdQIBzdcMPHf4N95iPAuX2meLo4t5nTHJvMeagpDM5D1H8zW1FdhCGMzW0IqHGG
yRZcx5xyh/Iq6VQ+puUUYzAJgCareVcNzV8+9qTQqM5p6INB/KmucQGomjq0aaimP5xA1xFskU1E
BHYrUF4ydyg23JOm77X7wzbbP0Y5YUcOgNx0tNpgXrfe4ZCL9diY8xlmGJhdCuefRrsWu1xzYCJu
PO/IpiT0Hdr72vaKz0I2z0mXf8sbU0CPD9p7xPbjJfLJtpniz4jj+SMFtlcmZNYrG9PtLO2Y4BYs
nNnoGiz6i91EppSVhCmp0QI8YZ2/2dEA0HdOoxuRzp7mDNcFLlr6h3hKocRBdCJobXp7LxHnQIKa
xoK+9pK6OmG+S9ZJmvA8zuPugpWq2pPZ/sORyd5FCeonvndSpVWWkIKvw+vXl0nP4dVwPK5DGmac
tj6XBgY5lq6r1vjdp2bzjLTtv9SBD+k0WrMyWdqcXPPZJ3dCy+y+NgMyPuGrQ+Kfo9RY3AY8O6zi
O4QHZZzHsL43qMNHx+7o2DXMZKcBY2G87a/QkiYmP/bkpVYkm1w34FtJTn3Ltn5ytT6y8/1gH1kd
4rgme6tx9Wk1PTxbiSPtLe/GgmqhIwc5JlI3o5i3Qds291j37wKXF6E7D0JWYC51TDpjg9eTa0T3
6dih52nWYC4Yf9YmBY6FMOpzXCvuPqW5z5b9dji2T7XW+fc88NZFMMVbFYzcMpZylDLNfo9LzYKn
3G1dQdYwK9MjHAqYAywET/OcJGnWlFQDAtZXqnQ29LqQ7J5ycbPRBTvsPNeG/mQf2DjrYyyUcCtd
1BsSBEaVVMcQTs1Sxo0pbQwwKXc1cIwC0GdtxOewrORZNhYJbDhrm87XazFdmInlm0r935hy9Aqe
+HtaAdlHzrZwVsr+qZyGp8xIl7r7VeZIMqVTVz31A4g7AkUzy8G0eoLfNCG5Nj75vSNb0va9ELN8
WG0LDyHlaOcGej+6KZDHSX9n9071M6Su1ThRvVfORX7LyuKlGyPkdidKj6YVYm1gG3qbvWE11cOf
KWnVz8DtzvB63aPbD+1+CutbyNaSB4ruDqSVt74GrxNMzXUQvredeinQLgH4FuGs1qQ8h2Ntk8PJ
LP8c08Zz4Glz8FkvQDvjSzljBmMN4+9R2dnqB+U+ZVu1mVkFbGocJofJB37WJAXnD0Q9y/+MzEHe
OuH8qQgG7Psw/8ijuL92FEbZbufg+TJPTYuJTRN34k5A9oeleQD4hyaHosHoJvukZqsdfLOVHXIp
ctIEtstB3J1f/caMgJ+2f3zcreAk4uJgiRluR5rVKx3w/kcznqyinR++A+8kAxbKwGGUa+NYzN27
iDTdx5KQ7CTpCwA8rPHh+5/TZN4QrNstjX7fVQxKwafDjRBA+NMXJULCkIKExYQ3PKcJBGDiKOGG
gHe3xqS7WySkkMAEpntZ1+9AWDx+SIOQZIWvg7o7matbScH8GrgOeGDh/TTRLDdF1b5HtvnwyhIP
vaYB0lXvQHAehhD0KQXGkf/HOpfIPIlWb3IyH6GGzRfMHX+1ReefzHk7w/tJwyx99nCvWXb7aqAL
roIJLpzAX4wRYPL2rcpoBJjqXTTpd6xr9F1UIQZUjcAhs3uAErmXqwxj5caz2+gF4a69kyKlCin8
3ZbxB5b7VZ9PB+q/fqBbvEyaq5hLlEJINvwgiEZ7XXq89uBXHl8/oBvy4lYiCFe1++Ak8FOVybsT
xxe7GW9RP25iK/xG7RLumoG8tsqjD6rrrQ2rWvZP0b63Wacs7ySEIZM0K29nUNYnFzgdKblHzVNj
ol3qmtc1lDAG3B31DMGVinekVPCFO98BMSu67CX1+USZlAyMpgqfUPlOc9D5mMs0OtCsgMwPPLsI
MWy+3kiqX/ijsmRnqJnspgYCt/hMqDkiutFX+Q11ZEMU2ENzjeD+eXjFQwOPXNwiBHQNwerGQgP4
rmHPH7D3UfHS9htSWb8mmC6xKt64pE4lbDAmQg59bcJU3dCEQYtLtoqKcZmvONlIXoCsCH/KGo+o
dEe0Y3Yym1qTVXLh9LkFnzhWt5oWeixExcJOUTq7jJZ64acdDv2cHdIxnJ/GyfkZQac6am0eMZfW
59aMCEPJnDR8RE0fUrjHvjYcNziVDWoBtbu2EjYdQTd065xeMIT8biNK/TEnnAnBJNzTGpyByJ6N
lJNUl08zDW7BxDljnGBx63FrpuAYAhRKiqOa4lLyyKUfLcCDbnn5JXOhugjFK6NTPin14OMRiSp1
jissOjZLM54388bgIwMhHDhSi0cDyYWbQsCdF5Qy5xo/ODhu4ZyKxYaXFKxMuFmVCn5HKrKUt4tC
T4eGPHiy3ZNfJOG+GcnAYLFSiM1SHt2Kcgh6UNdlhdicxxiDVRWl968vo6iye9uN35KijTam1//u
aipKTZKruypv1a1n4Q8HzsEtogQqpmCBBFZoL6znEhLZpWS5eCEV/hranjjS3NGfgB695CbleC1F
B4PyDRx6vAYje8Uy7dMn1/wlzbbZ15qdIBVDGG7d8Qlh/j2RfXeNm3oJWc33Qs4jZuGd+SRhfWyK
sIu35hwtZS+lu4ot2o1yTvV6ZQNDBGJHoYfz5fMEp5SK5j2o+wFmHaNuJxXbtyJ4RKHj7flpZoYu
iz7s3BvOmIoSAAFApT1SO1eOIVjiTDLSRmG9tX0Q3/FfN5jZEJmcMnzIgZay2ZKE1BV3GfAxm8Ch
9DoKFJdCrG5ONOtN1iOjUEtFqJi40lnmRntwoEez2X6IPj60BGp/2wNjl2gTjM95Yuzm0hqY6/2/
ZYQ7OA3UW8e0fpm1n2whxadnHFjzjkVTe0DDqo8s0HAytbx4mVWmm0iQ/TeCeREqDfvI0+Tko0mu
M9nubGpsjzoIn7jnTrTd0cXYG8V0SHnMWS2l5I0pb9RQ8kyNBbQTne2HUPc7PJItdrZZw0QuIaoY
MWjuYH6KMuE8xUkTn4c2M1bxqM2tMcbhIcTEtZ6bMb954Xxs2aGvnTRr6Z1uVHfhQry4vQPPcE71
cWk7Ag6E8CB82ucCfPR7FPRml0os+RZ8GbowiwosMEF6zq8CpzUx2d4ieD/GmH2oqSgJfc7jbkTI
BuFKoBhW0Y5I4HhAzMWkUaf3UXoTjCNsJqWNqw3HdfIcCWAUi1HelkZLZAsrhFq+fP2TaER4rKsd
YkaD/Znpji9lcLDxvGJaLf4wOytcMaBAusCkO91qSba45qGCy7cSiU9HOauokwOBhZ/xMIreP40D
h5J6yvxNmRfdBY7Fe4Z/YZVaBeRUNZHXN1jAWlkhcJm90zFAY2kGrjXvSFK6ZBi3LJYwtVHd8iA/
9jSRz7wQNWk30ej9rILol5diYq3Sukc3mzbmWOENQYFeSqTaYx5OPzrmCV342SU30gIIb9nspBkM
m6Kwfg7Z9H0kA3AV2CyDnOyj5ab3cFhIWZMTb+Ugm2tKcRjHtOpQJSpjkQ66jRKhBKjFnFznx+AV
7quVYuQfk7LejoP5SLOQcxEN634oeNOCeN1m/VX41IZ1uq4P5FdDRhLVnqkE+eTS7wnOnNvlS9U4
xunrl6RMrpxz4pPXL5Aahdc8g0eBhkFUrlmcgaJN4U2LPrBPX6Gm/7Mykf+/aTk3JKj2P6Tl/ugf
+X+Lyn39L/+MygWU69nMxSyI+DR6yzf7Z+2e+w/ue1R8+BimHJfE97+icvY/AlNYQegGjgj80KMF
sKl4Nv37v4l/2C53/ZDMWUA1hu37/7uonLU0ifxnhu34+9//LXCDkH4/yzNtgnm+49Bc8l+iamGX
woPL6DBzonbB28mL81E4Q3QtSHyvI6tLOc9EtP/6lr+CJmYdMou9B5HbYtu3r7Pk6k/ka+JV5OwT
2m/F6CMJtQyOumww1y/aDqxr+nl95wOXInYGstyCbN1qaArr5BT53pGKqsjI5cg+j2D64LPZZnM2
BpRJBO04Y2Ngjirmti68vTGxvaR95KnQk3tHBdvS74J8puZtCgCgETFPQG/Bf0CFFrHbP9oaUyHx
ERVw54ANigVjNs41AXdunXBJuMzW7nD158Q96LkF7C1U8uaLLeaX7nWKp1+jDMy7szOC7N4Fc/Oh
PUnE1QlBE3Bno50ze01r5hGZ5JdZDROaKVgccLV0R/OcZbQLn9l0ezu8ZO6+JvC8DoH4PTeGk+/L
WD2hNdnsbZa6rjarn2ZHv1eUP914+DOe9cbha79daU73uVltMjnmlKJjzSwcyFOUwcM46ofy0Fs1
ngdkhxWZQWj0LCFONpGwL5+u4ZqncfqAXKE/pC4fvolMPtTYqapKkTBi+Ng1nuZWGitc2iLaGRmS
qxJud3NYl6zl6I2APtRxqGX2DYFwl8e5fUbglrs+xLsUVqnDfQ6ahKjkZ2ETwuj70bn1ue28dZi6
QjJqn+PkaYJjaBszfVogFkd8sKwyQhBy1Grtq9l2yb53i9Jr4yYYMe2EdrmeEuPsWTI699G4DsHk
n1MXZk5NzYaZhyZFvXzO7FD7GPoIeeedeDexLtzZRblXEZsZwlt/pVyn3LpBzqbeH2pMfcm3UMg9
xYfFc+xEb0Yjadvue5hH7jZ7dseh/CZncuD4P6wt6RvmD8NZiSkm+UM609PKP7Rm/jKWC6CD5SAq
ijsRvUqOFaULe2rQCOTLn0DYonVOf/EmHjPjNGFt7tT8z2yA44kr/WX6AJttxrbrTsjNXBoG7MzZ
4G+YNWA7rmzXxte+H5rnxqahjlgWbFTHWbPf24LpiT/cnmXEVDdb/LXU/sJ63w95ld2Ir3/z4o6o
zMhVETnTo0rxhGUJk3+jePcpseg/HKaDQM3iglNtuJUuLh9ZRy+ijtTdDGhfaCuJIzILfzeOXX2f
SDB4+ZhTzQWRcUexQrJNF3nbze0/gVV/mG7JKDCaxim0+ZzmZe7v2jYV5II4ukee/0iYUm4OJlta
NBp/C3Y0CxSOOH8MzuR/cDYKButYswYssZcfQyIoZyAUJbvXttpapY1zRWflqcwDbDQJ35+Ey5Ec
jXOxi5I0evNdGNl4HyvOFSQh8DRMbRuugsBEFEJcGjIw2I35qkQKnYGI7blvYVLqvhzX0tIQKVNw
T9ynq1PlY+lmILkGVss9iItwBasI7WgM38q5b3YAcG7TPPRPgmTxqlCcWSRmwwam+tHm9LuHFjDt
3HR6xrm5HhxfwFLDLui0vGp9mIynNsu6Y1zJJ9OPoVhnGEBsSmcicQdO1R4bk47NppU3g8PxPXPT
H246QpOBNQ+soGSenbikatsv4PjNdJVMZKXYP0yb3AYI6FhAGBvdXxMMTocsan5yAg03ParuavZK
46wthUEqSIn9Jf3LAIwnq118lR7JL7No722UHJocJ2VmB9PO8zznqTOW9VppX5wmNNGT4nov8uHl
C3QdpiMPixa0ucw9aw02snqKFmNunl0kXlFm2+XeHvNImdJSsU8c60VGIdJRueKOrhZjOBxrrqiy
ONPC5mzwqlHoNOFHL/Jq11rdsM289LOsuldOoSSRpFSAqGG/lIH7GmWsq+xUTuspiqYb3rvthUyh
caXw7rfVjfOj0dmzSNCdWFjs6j6yLwZr7LEEa+GScdpl/fIdgJTt+S8p4uH13vro4ij5sEXxqWXr
OBs+/bpyvnnDdIlSolBW1lmXOp9piq1k/do2qJFQi4FTJEtIzzfRdiqarV2jxOqA0zSz26Oqo10y
A7IZSv9oOn10jxIabgIzf0tCHkZ/ezoT3tKUZ3IYjtm9yHxmbQK3UwEsCIsuBgLMGSdLhIyt6RLo
i8l2YV0NUvjmXlMfOHwbOKqvFVeY6WMhG3r7tYK05bURJntlzOwlcQq2CbZgJhlaTEMd7cek0TDn
znFMxM2I4NGag3uNxHSwFomWddGEkRWfqTUV3obCUO5zfXfoO6e+QooJaHxi7WwdDJ5Hlxo/MCtf
m4eV5IUYlMP2n500iLx1GufWb+tTVcQ3hBm3L3FaP7n8bY+MyUtzDARwMFTwrJsrjCLzOnJepyHw
Z7Ic4LvlKF8sh/pmOd73nPMLzvvBcvCPlhHAWoaBiakA7jRw7WVQqJkYDCYHuYwQ8zJM2EwV7TJe
iGXQ8JaRo1iGD7hGxpY2I6LcwTtPNnExl1ElBea3NYw43jJhErbOJoI0gkxuqvxN6DTBdloGH1x0
7jIImaqoccpAEqxSpqeJeSldBqd+GaGmHBvymPP7aZ3+YQSPT+kycqXL8OV8zWE8mJtoDo9MnuUp
Wb58/VNn+u06ZZIzlpFOLcMdVGUS2MvANy2jX7sMgQHTIKtaPIXLgEihz2paRkZ7GR7tZYxE2qDz
zAiaU7fMl1MraVAosPjC+itZRsOu6ccZ1tIyoMJS1PtwGVqLZXxVyyCLeV4fvWW4NZhys2Xcdb8m
324Zgkm2HHnc5zfkyXwdT4zKchmax2V8lssgbSwj9cBsnS1D9rCM2/0yeDvLCD4uw3jAVG4v43mx
DOrdMrIzn68yZnhwOdMhoT4D+amez2VoPLHc8o4N3iWl6RYieHaKB2SBWCwCwSIV5ItoMCzyAdsM
0uSwZY5q7FsUUGQGtQgO5iI99IsIYUwUduKmOPnS/WtM7ACJ10a78Eu8WGSMbhE0QpSNFIUjNarv
YVB0h6mZnHO4yCCEdaBYLdIImHG2MKglYpFNSvSTYhFSzEVSsbLKvMyl8SgWuSVbhJdukWDi0nor
F1GGnlZ76y9CzbxINjQeAwVeZByOKMlKL9KOsYg8yGmPyLHzN9Mj/iG+pCA0ITsglTY7cBjslMPy
IhwVXxqSXOQkcxGWrEViopkr3gpQ1GsQBuMa1Bm108HUX8LG/2soi/CJnIpzWfney0yykxd0rbgR
3Jq56m7RWDxM08tIpEfkJCs7fHJ6lifsAJ1z/oRIZ782QxG+VmAnM7vMb5jM11Njo5u2IISNZ9qT
fklZd3dpAparIQJ4qbOPWr86FyGeesnjapVRGHom6Fe8YnhMiCmpcRu2QXuwSPpxb7bNu1HqXewq
j9avxKnhy+fBgruInmen1k8NDz+4UNHz12/lmUnrcoy1/euXMZ9U9OjB31nw2VZmCsLds9nbOXMs
cOuaRxlSOJXj7yYCEurNjM/LcVT+kxLFxxJu3vigVI71jKOjE6VxipthfMSuwx0Ayvub4XGCaCPE
fTvrgTPhd0lnYyuJ0xytPo4OlhL8BLYES13Ya57NnLbGFJKI9gQWis56C4BkrwiM8X5rDTvd9b+R
xX9xctq+ighs//JHMJFcsP4UG8MYz8kgbKCsAb8tTVbuFDPWzai3Q1FvtQLzV3kHKO7Y/T7a3Pml
3RhnWGd+qLDcxag7SfVe4YmS8ckZvlmmeslqBD0H94iQL73Um5oa8wiPurRii0La5pTPfPvK59Ga
amdpDgOA1OE1bml+pxongpM8ymPqKY4EcBXWCsF8qIqnfmwkn52qXbyK+pljh3pWTemtJUSn/b9+
z2AgbYy5Y5mRgDzV8m9sqz8s3j7CwjyyaCXQNyGCLzGvVmav3sRdIG2JwMSOeI1paSeUK299B1A/
z4sTTwj1BiE+ejaV4lW31FtCWxQaHY3ZBoEr7ua0iQj2BRK+yfhn6mKOAhaPYzkq+oXDpHjOiY6S
JyveYHXxLymuAI6cOSs3wZ1mSXtauyY+ynbo+nd4GrZIrnTFy2uqufZnUcFgEsrZserPSIvUaHvL
sdyi/IG1u33OpzZ/IMAnMKOMeDFI5g/TwMgwf+276ei+qYL9aqNqf1+0nXVjm2HdRstQB/Re+Kod
VdH8jVnDNSkOKHRtnsLEmfHuHaVLdXjYOtZrNzfYqWqqUL5+ORTklozEy7nv8W8Z0fVRxF2z/vol
kl568xv1DjA6epmA6wtt310r+T4WXKO5hkorYENMHMJo8dYvX19qwTuhe3M4ff2S+18BXj+eVtZk
kbxg1bXvRjt9+EHFU6x+jsY4fViIqyeaQ96SenQfxogGoVur2fp+AWw6otItMn+WwqoJ3M/fYjt6
QngfThEy3R1SdXJn+DlrOcr/YO9MditX1uz8KgWPLxMMBoMMAuUa7L6VtvpmQkhKiX3f8+n97ePj
qnsKqHLdgQ0Y8CSRp8lMaScZzfrX+taq5WEhQxcejCx2zmzyr6qN7Z3rOs8CZ+dGteIAXX3Nddxb
CjfWK2bNHf3fjrwMU7/WL3ZBLLFmkEaczz5Q0OKeJ3TQlV+6xI4a/ueYS/amYrU6a2IDR9RTjv29
c/qfP+BEWJB2UGsc/9XJC0W+ywfyMRV/fwN6wca+/ntyyu0u1c6N5lp0/uOHMJyXFXDUExMu71BZ
mFmNYDbpmq7eZ1pJ9pMUzUWierBexzfAXvAdm2iOrZmrUx9FX60M48c/fqg8PEcm3E1s3PEWQ0H9
aFQM5VQlmBRf/zEih7UpZwKesAozbOMDwAUvomCiyl0qw3FOUyST3iahvHUySz7+8QPg5h4ao+qc
9FASs3kELp1dx1rOUpkMw8GntVvUCIwGfTDfTmnqH3Al3470Kx0oVnjx+J7uxzw8R/TLLgNaMFEZ
SAA2Sbu2XMbI2SC52ENdV9NN0FILEmR3OcaVY9gL9yKIeuDCzufPETd+Rir62eoQYtzrjSxgtRXe
1D6k1/CLVqnzNUY8feAqXxXxs4AL31XHonVJcf8zgO/RqSNyhCFr2/ny3Jvj+N2rjokMwrDReAFP
19xyAKIAm3Y0sIA67ihqnd1HLgGQEzs/+rZqLgfKngFvAudVM9GXtBFIQkyTt17GSdB1ahswEuv9
7FS3cFFuqDSml92R6anNVbq0KK/scX7UFjjncbreREumi1koPgYj2sALwPg7hi9tYUiWDjUdBdv8
TYphedWXQ7CVY6W3kLjZx7hPRCRilp4Kk6VBp8SNEQ7e6m8Mpt0kMRuM95VAv7GDryCed0bQYFZs
wm7xN1V6E4WMXbXGuPEVeu4prbpxo2AV4VFs3WVc9QAlrjCaVr79f12aZrR2epzK7//+3z5+Z9HV
3d7WvIV/z2NjmZYmurJnSYefoPD8p0y308fvjyT83/4Gf1Zjm7/wcDgSRZdx8l80a+uXktwLHTqw
+Yn1b5K1dH+ZrobeprX+Xzr3n5K1tH7x1WlbEE7hyKls9x+SrFGm/yJZG1dGnK2gxF25b39HVbOR
exCq23CHbTfbdHz1VDPkqbxVeYOztuL+mS/mphwurpHrLZBpcYtzfDrQIRJ9lV7Yb5ieTC3YjtJj
sp6j4C1MkTUnAO3Z7zLOPIDD9pgjFo89TV3xIL/NxHNfsjJu7twER+fSJYZjgrmfGf0sSspxrj02
AdjgusU6IkBoEMyqOUAX8NUVVGVLyUMDV2YzUuW7m+u0++06g4chIWvhdyaD+T1x8dlVMu3tGzDj
ebMKJxkfjWiOW/I39gAQhLCttwlpIgxAMOWNs+xKcFkHdiLn3s09Tigw55L9mPkZxTAjlhcilxAO
0gJwOgxeQUmpH0N78PIB5I4Kkt91PLOUeyH8i5W06zha0XGXhUsvaV2W2ohEBoft/itWxnjw4gwS
KxznpzLo7GWlI+shAyFMErOumKbmwWX2ZhKiuAaXzeDiOk5L2g7NMV87DHu9nYtw8jMVCsZX6MNz
FqjeWFjrrMN93YVfJhmLYItZIbU2qeX0lMjQZnCkdlL+5Nw+1jE54pUqEptgz5ABo9SGUX1ZSWO+
EttndymG7MreTr35ObPj4KmkI7pfBF6d3PHtR3f10FdvrItUAkWEQvZTzu6BObcfcNy00abhXrxn
ByRLBxbIfNIdR+qF51RTskY3al8nP3TuYzFU2zLr0pU2e/I5czUeR4g7lzTUESYjhUtrFUphPFNe
0J7iPORE3tbEIxzkyDUtaFxKpoZq7yXkGKRnhoFvMCcQrLjzw23CaLYUnfRfgswfH1WPvwOmSOsL
RuSGxjve6TO9XsD13KpHXFF5AguI9JqnbpzKA2eAfuAvKUtDv1QJZJRF5DTk4obZHUGV4Xe315yb
DXjd9ux+2/UIA98PuUQs+yxW5dapLIB/BqZtDKyqLt/nvCqOhDSaHc4KxHhrGLl3NRatmHxUaTbs
mMuUcL+k55MbMwPbAcXR8dU2LCXxMoXAA3KFz5MmD09mDQYw6f9EMbnhA9RBkmdsgjczihpeplgG
zrmqufvRAsLOuSsJ1D0ZFPrxfE34qpqk7L5TkNsjeKyof+m8q6VapGPXk78N8mEXZn5q7MAEBjfC
iIpk3XedB3fcJ0wRF+P44RGfe4CyrvY9tmsSuhGH7nz2TnNCg2dlUYLEmMsn+VZi1QsS6ilGM6To
SM1c0aWLX4Ji55WuCTfk1/R/3NtfkcmZI6su4VhQR1AoZ114Y3ET6Wo6Q4nkJj1MH3wz+OWnrAx+
G774o8mAPHYZAaatKKuzTUY3ec7XlIr0InMLFoNFZJJLc38uZB++B67VbotMvQ3dQGS7Hjg3Z0OJ
BQ63Os6olHrwCvdq01Vo2DiYssilVhtjGH6OZNykhn0oKRu/xQhcnpIQ52KlyPfaorhFIkrWVTa8
JbIG6haW9qaIqFGfLHghVmkfx3o+tylZyjApiGrgzQPmDqBJjck3YF6qM5N6G17fUbdhfjhwZV52
pDg90tSLQY/NKaOcdilrI6Mxz7lIGV/dhO2tFTXzERA4vItcET7RkL4ITjFsb0TCDMhykIVb+DOZ
U43bMmzwp9dKLWpOiMdR+mJVz0LuCyuzSWpMDAWDTP10zfxUc8VfJcNICYx9izTKPc8+zJJsrkOW
ESvVZYi6k8zJL+X99xgDvm0TzDK0M5aTvnOpU6RGl4CHVb7WXvgbyvuN41BTq8eQ8IHYcUE99H74
2HsGq4MNvCh+Be2y8RV5GBjMCGiR92qF1rnXebUGJnPb6vFOAMgqpnJ3xW4wxyuHaFdbck3ywVs1
qeltcwwEsQnDoWJx1QQPOve+qrxXZCYssP57Qnwp5HVkhlM/c+8+2964xvp7fd3hdx3cIVkMRH3z
BEdwtKrFve88l8Qou1FvKbAfF64UgOad3yI5R+TmFE0pi7JrDw0fLJUjK/qUDsqFXdQMiGs9YiNP
yVEVMxJvTrIyTHZ4zfCNh977era9Pd85mXJIAwbxmIzBLJJfWB5jJ7kLm5tswvIVwDCylt2wpdDo
NvH0a5WwCtvFu+U35Lsqg8EZJUX3bNF3RZ3f10O1Q07J8LySuswGUEOpWx+LqoOWE4bHTnCT8Gkg
4CzQ/dDP+ShgHo0KIzK90mUdjUu0e/DkFnUuZisEGigbo1Py/WVzP2+7zKWXPiuuVPPrbt76nKBt
kSKl1cRT28FYycqqMD0img+MANYY7FDOmaGdIyrmv5zQBNKVXGsUJgIatMR2Z2UjavhDGqwiJyj2
rmn8Zt3pd6Bp6eftoUXyt/eZg7jeWiPBAw7LCFlDWb42lH5TCWiTFwEU1XQfVmtOZ0Yvxrlzw+Ds
NSoJ8YOK+L3BIPiJhwlKsx7cLVcx1OPGH69Treql9yzIlIb0e8ZJXf5aFKG7dmUJV3pIuwfcbjma
YdvPB4kfPoSxJoKjI2hH4xCk4/c4sk0qObw6WmZVm77kCC7MNeaYb0CriZbrpJCAv6yGlH2EZS+D
pAHlExsYAtDObWoareowIQKbONVXV1Z0LbuMa15jVLN8L01RUwcNKRZgHtOogscIqz8iST98A8cq
PlMlncfW7mA3dZz90C/7unkRhV2+qmoYvAVc8uT34PN9IkW79X2Vhna9qIfJeJ29AM1xvG5ngujf
volBsd3Plmyju5AYPfyxcixtaogmSpFo7WbjKtKiuA9EqKenODMnUNvm1MjbsirrM50E6k2mcWqv
0J+x20AEOodF0ryNYRD+wFkpz9r3ins4n8khdpBRA0uwjLtpordx5UNoTQMeMn8SGAWC3IVPkNMP
sTJiz+1gYFk0J5E/qiCtufBi0fxBpoxeROCkrOS8qvm66oXdliICz9uVWzotgw2XVP5MZnvPFiij
nVnKEBHQuNYmuc434yb9A7BDQJKagYTGWjJQ8wpkk9aMh6cMYS9YUpVYEf20Em9Rd70ath1w45MT
mBa+PkwaFNrkI2cdv1QFk7hRY3c2aYvez20rsY8OgXknG8d60fHgc5RAvUftwAtxido4fUeUtZtV
b6t5WzoVQL1K83Lkc2f+eIlGk48SbFblIPYQvcJdlYf+Num66X0qQ3XvBTXdADxLzl4SJn6Ngp5S
PRSR6bYMnHk/zZWar1PE5MLEVjGsaP0PsCb5vYyiGid3FLP0M/sHGSz76H5yB1hRtuEb32IMKF61
tTBIkY1aeIuIgfZtfc2otHZfviEBVBAwmFyf4RTZxy7sMCPbaZ/f5lFj3TWTAEhFZU3/4KgpeLCz
VN8PekJMLR3BX6qImguE0nFHqRFaqxECEQpmPDeriSPcsYDFdUdNb7RFAKQBz6vCV9HyFMIcsrp3
AGySKwtFaCRfnC8RtfD0RvxB330Sx6DqE+8OlkjzBUimvDgt0wBDMMtfJnPdsL8kVLgJ2kIDR0UP
XuGEm8ma66dZWe57Nst4WhZdClfIjnhr1JAF3zCQwtvMNwAodKWbLbNUaEaMQ8Ez2FJ00RZd99bT
1bp2+0o/GLbsTebMfvCWlZPNC1sSwzac0Hg3sirqF4XRFTelFzvbUJfubaOqYgXxnpisViCFI+AV
N27QTJ/I2ICktZI08CWzIr7Y17p99KYBsTluOFWvZBBpa8HnPN3h8NEbd1LD82w7zsat8uwDF5bH
MWdMRwBw8/CsZO7e00WT12wq8orssgYSpsGVAR759V1US5qsusbieE6GBpiHVYxtui47QHMH4rVd
se1aiIz7fvICgFGGHmkomHz3MSFa/gCuyGsX0L044TBuwebouhzAaBSriW3QcvIQBS5LW2GPDBZ7
bKThkgQD1UWdVYG+9aehfhvaCJ5w23v4fkzbHw+RY8lipVon3Dci964craj9wOQ50tOlcBvjIanA
yujOxvqjyvH2yoY+23ZY3Q/U7b1rXwz3lowaniYVnpgtF/YyYoSACqya3CLMOOTkV3RAR0PL6e8h
Szor+FAlPrCVwGBlXzSJI38z9AoBNLUQlJLEhlbFY6/lilBw2585rnFOiqdIxBwDZxCHFBvP29mj
ZIgRqI5+Bgo87NUUQNLD/2J91kyFv3t+GYO1+spYre0UBFlSTai2aRyX68gI03NLQdCpab3pyaic
Wp38imFJfm27wcnemGdZaCrLgGNbaw75FuVpTuN/eNzP7s3cKCgVESFUk5rbULoeS4djXkPMeu3p
qL9WN/INLeaeISoyQ47Rq0q8YFPFZvFBWXNpXeIeEGZiheRbU9o0JZDRbpmXxcA2Vtb0mvBIWEuf
YvtLO7rJOucY468mhwEBKV2bPzptJkVcMMB1fqrm+TrLjWy+DAJZ5fM1aleva12NN0UaWfcJI15Q
PZFIY1JQBMABlwy3DFJT+hsgw3xMpO0JLHX+wUtq2hbzgM4oP6QwMoWsSY8sldrPPfFHtFif4pZG
+bax8o3MHc8CutVjb/S0GKuQTquVhWhiwXrkdyt48r6m1OtadnsR3LMLQg2RnFSPMTe0tbBb/due
h4ohd9Mtx6ouPtAOu5OZMGTlCianlzyW6SbIW+RuaZmvZYmzSEWq29aCTr3VhH0IH3A9UdPe44yi
NjdajYA57x2VBEe/CKZzLS2GtZgWaO2lm+rGBbhJRhgDORtn7B4ZeHbroNGMnrlJbs2I/4xTslmP
TULugm7Kj1HHNF6EaWRvvM4cnoKmcO+CWTTjIoYGfkxT2yXmPPqXifn8W+R288UXbUaQjsjOstG6
viB56L3jlAk995bEI9dYZNTdSG2LxLReqnpm9Q6ccmwWVdZxzq0MQEo9PchLl65VmHS9njY66ea1
4lXfYYTEDuBBejgnAhWWxRVhfw7yHbsN7gse0lU6MTdZBrQQ7KNhjl+cNum+i4B5O2cf5+IQSHtg
O5Kb2VDTY9EobjxOQXgqINb/WBklMWVWRGuPHxuyNscC/80RsX5lcFW+azpleeU7tHmYZWZ2k7Ob
YsUOnUvPZapeVFpP0UI6ZnJWpFe5SYTyJrLmK/0hj+NbIKSsesrMrhnnzt2DnqLJ26ecECZgHjyH
GEdvPegqX445tZe2i8RP1YTNpvZirhEuHT7Xww/GMmOwxQvpMwNjgWkSnVGl3e3tjM5GGbjlnaJ4
cZ9Cb1xBUfdJNRojXgtNY81sz0fDBETrRzhfOL0U6qwzb7zBxtXLBYNKXsg8tzyAG2364FMD/diG
HYn/qSutBsYXY1tAn4RqpDWei8KgnShJB9Dc/A1Sg+zYdMQUtvXjujXSvdvMAaETVc3U847uc9LZ
NWHIROf36WgPzw7bY7vSsnJxzYtcvZPYmJZ/q2edQu2WFOU1mQ0k3onJrUSsUbdVDSITKATp0OX/
EeX7/6lmEpRj5FDczv+x3/rxO/3Ig4/831mu//VX/ilhCyRsy5GUNfD7WaZEK/7Tdu3+srBS0lJi
OYI89d/brr1fnrAtzzOFsCR2aIpD/tSwhfp1NW97no2+LU31j9muEb/+ImG7fFXI5w5d0sLG9cGf
+VcpO2KDbGQ8BBsNjPJVExvd0rWGjlJ7sCPbuFEXvFFyd4XGICdc/QBcRa7trYPKbwfcxB15EsKV
IM7yU9AWLYju2dhU9jTSfmb3RFgnhqMtGALFJD72fVah1ifzs8BbRRtCZ7WRz3HfJBw9zpolaODN
9MBWOmsbX9QNK5yuOaVk8sts/XhYKbumr9dPkuAzKpOmWVqOTkA3RWM6QC2SSHB0FdVym02Zee9m
5NHoRJP4cMEvm8hYujV/j5pWkms3FOpD1jjFk+0rXlcnBRkXg02Hk+uENxwzJ4arY2m+YKmNXqzm
WoSnXD+BY4ks/jgAtzy1gYNGNdgM4nBGPJvX0iqsBkN9rc4VouTL8ViJVGxTBeu3RE4RhmIuE6Up
jd+ZbcqTNGZA+80A8RFGSRq/tH4TXqEhzfiAHoEnI4Bu4l2ly5lZfGEi3VEbhz1myIqEQFie8aFN
rbcr7WAAGNNU3Lwy5d93HEnusBeO6wGFWSzGas5PGRfru6DpC6L5svotgtk5jy7TjIXfzt265ZS3
Ic5drHrTGVccCp2da2TRc9kUUPaTMtrYQzcRwzcpMDdpgWsDOpc8QxlgumMDWAzqRKqhlzpdZh5t
ZtJ7y2gq8C6J+c5hZD7gyvQvhczj8xT7xYa/Dwox+swo1gO1abta1KBimYQsOVsOWP+1u/GHboQp
V5dPlOn5G1fJgqpqCDBLRBSsvx64lu1U9c94ZZ1s6TfymrL0RTktCJWqTcVscJdUEoHEK0Ffg48b
85eBG9WtwcXlzuXqixcrnKAnV6o6WNRRPQvTaz5s4iwJWXsh9VZkTkRbZgvyRkLoOTdGxY0dnuvB
qswKFa3tL0EMxR9H/PXMr71on9FBAdaxcOznPNb2jcq03GWT2T8ORpsdlUEFJEi66MfsU/oxA1g1
8B1z991MaRJddp32Ht0cOE3cRlQ0h0EUnMGHZKciHjz8EVF4Z1dEmTolS1or21p9lMQUrNXUBtH9
yA5bYuUKQR3ZffsiZz++6RwhcH7n6saESvtCX0e5x7YhssWYKmPXjHa5bvo25Bpdqv5Re6P1hEI1
7JyBAugmyJ2XVFctVey+bj9Tc+TCNYct5gEuNdh/lTTdTU617YekhwLSNkE3OtFD170lj0GhONqM
hW88k9UmwYFIJjbzzpR5Zzse23BLa19+GyaxfOwz3Id+rawH3hn66psJCEcIPPJcVID02QYLpKEu
ECwT3dTQY+ZAY1hXhjngw5Z0H/RwOgqtumwFbtJ69ozSP3QJSFtfzFfbmxMdKWjWN3jf5qvencAs
AkvsH0nbil2XDz2106F5FJriQi6HilBtzRb+mM21LtdZ1XC9UrHx7IISuNN1YN7PfPCskm2GAR7a
x/gjY08DZlMdjW7K9opNEg/X+QOgGCyRRpmVC81bvPeNItlG2VA1tNANnMbHwcQXWEoWntBrUXm1
wIw0R+jrejKcA4NDXsLcdn9Gn3ZBL0KcJ3ZXlWthFfOhqqlVYBoi9doQ48QgvqKnlJkV8EWDQnG5
ZjoIeXfy9D4VRr1rpsZ9G6EOnTmEZLyOdcjVQTc1nb0izU/VhMdjgSkcWiQ2KnPdpsb0yv04+Okd
M783gJqtBse1o23buT215D2efhrqb1Ou7qtURjo99rHqxdIadfZTp0X6XmCJCxYiruODhEZDV59u
VyqvFaWEPmR7KG98WEWozXnhIH7TNcrYGE5nnhz8eS6PTeTZKw7H5QPWHcod0UbqblG5UwiogiRN
sSi6IfsBOck9N+QZekZXsc6QZarPwrXlk60pllpCXjPhI8beHVu5BG4SDiWXY8MFRtr2eK0j9tRo
xTwu/GZs2sPlMKGTcylHswyuc+kFcRHKQAA2IdWyjSfdonCyiSHZCDBkYXS2Ju+p/N8Fry10uKK3
7puqDhyuit0YLx1hljFAxT54gcyAEJp042vY5PGTiQNpyWoPy6oeQZz2RsVW4M/NfogtWMbYVBk2
uPg1upbL4YIUfkqIERqkqxMSiXHlfkex9ndGpYvbuKVyCmROJ0+dGh3CqMGw0uTdOaxzoGG70oPz
XU1x+56F0D51mmfRDshrDYPcUyU08Jq7eJkjvCjbzi8Q6IYtv1P0nvKskgBsUvoPrPgT7W1+SUsH
AtUsh/getyU+NdCw/bG1yGhZ7dh+Dn6RMKjsnwI5ZlSbxlRZsZ444CpAs+cv09w8MZ2gaouCiVu7
0Obexma2Q04Laxzw2M9XGcaa1751sKaDMvxshqQ5K2eO994Uwibq6uYOG2tJbiH2zXEpc7IfC2Uq
XMSUD8KuZOXbFb4dQkiHTa/oghnXE2VYGFxKMZ8Tojpf7hT5d3maUzk6dG2w7ISsT4072Y9lGAna
jLr4A+vWm1kmklVVaUYvTZPeD27j32XEq5+puTB2VIBwC7Jy8DzN2BzKvvXBWU5qA3OrH8kIzP4d
Zwd9yswcA3loIF83tBQ9l72tP3HA1SfOh9ldqKwhI2wdM04xkCCsRcE9+C3nJdtUra0/lOmg0MSg
EN4MkQEvMHK6lgLuYzs3j9NVYMfdTWsL/aY9cgeN0U3lPhZOQixdDvZeBgLi/FwTO/dcujEWJpmX
VWSIFC9aAFXDK9rTCCpVrnPDyw/Ms6ZnOm7tLzse2sc2Dpp7gwj+XsKy+V2QGcOr21fixFiMnwZ0
vAMUN3MoWDSDnT2gj4eqq6YVp4TiNYRs8e7laXLgIzA2evDtjRZtCYE78rispRLXbBSEd4FFrWyG
PoFLOAlebcdsthlefNxGQXEi8mF8CoPnYGNCdxnuE6/MDqDlx5VfV9Y2sfP8VRS6fkXlIr9f1N2+
ravwtyG87NDMZrUuA5uYgjmk9ZfhzddygShNNjGTNGiyMQtkwZqez0NAcshxznEsIz47ixpRkHxM
xsppKYqifjLrqroBfd7v+aTFe1R5xg6Ub3vOPIhlfVWmHzHjhaWH3ekemRd1EnmeFSbL1GcQxe6+
VzUtXtphoyN21d1NJcUrCybFAnzyYCxytzDePUtEW7d1HF5J8PaLiH4TbzmPWf7pgB1Coo6NZZtb
DFkCLrXIC5lxpWeO5XHuwZwsdN7Ze4a4RNaiunjouUg8zYnu7khJV2ermi2oxL57Rh+en4lyMK0v
Bw+lso8JROhwjZxHQoeusA0pDApDGk5ovSzafdJ77VtlFv3H3AtgLNM83vqlYWIuK1y2lwbaYh+1
cs25xNv2TmCvvQzGFAJFecpnbb03OD6e6mxsNoXJyaGTBmCQKMyKkz96Hl1nsxohQgljPFV5zl9b
FWXe1nVFQqkxI71pJLvu17H+MqmlsRd+wx48pb777mFl50UydfJMSahY4yjzbtqBgkbooNMt9iex
xqis3xymUMlCJbm4TJ5SP6qui5cIQf0W0te4mv3WpII9F+eSaS/mjcyrP4LJj7bomOIuALCxmOBu
nLTwR45QVf1owrz/SN1yXPfDIFax2doXkzEF2G4TxP5imrX3lFYjtuCmt68rm2Fd8f/cL1L23HuH
DMHebawfJqreISCwzkA2t1NYpz2EK/bdZ3pv8L6ZDQpHxPBqgydOPlF/Xfbr0EiT557s+6OLmHrP
+Io7h2YV2RdhDmXazqzmkrhteVtNKi4XkonFro4tigoB6PX3QYFRYlEQHD2mvkObeOmr+44mqs+A
ziQyppIkgkFhgYcEfLICZu8VDqMnxyTU1GYh5PPM7J9q4k6rMHWCawK3j6mywhAwDX62z+eZdZYA
3GudSPPBs3z7rrMGFw9oLJ/r+o8+edHdaEg5h5HCzA2h1PnGCr65JilM6gCjTr0/WFj3MR/iGqGH
9hJWQYz3inaVCziUjJ0EmBiG8Kx/qOw0YrzUZZohOowFwlseL6OkF+OlU7iViMm1+hhPkAmuYvCw
IJ48c33oExCTQXChUtN9ahKd3Fxtlrsic6aNWc7ldqji9EJCWJ6EFu+Dhzwt0CWPCsYaS3XbJNXC
muoe0XcezgyBMPqbcUjukfmhG1odXd1D4rzNAkCramALdabjk3KwnE3GCkFKrFKgn3Wmu6MKMZKu
uLIj17qMUq5PKo+hqwrGKGxt464wu5yDCSMvauSRnVdO2ut34WObXhCCA6OF1B+yMzjjQwnr6dOl
oWrjMCj5v+yhvEIEvopyqlnw2+Zf/ujADb6LFSWyf/kHslEYG++673q6/266tP2Xf+ZX/vl//lf/
4z99/1fskcJz9H9qiDx//A6nj3+61B+/v5u/GCP//KV/6kjWL600hU0CGyIJGf1vOpL9i0i/SWpe
ky7/eyuk5fzSjkuu3lXaE0Jc9aw/ZSRL4JKkUcNzqA5UWnr/UNEt1kn973WkqxkTIYm2Wxe9Ql3T
/X9niYzYW0c83s3GITR2mPw6WFNQkaxshn33tI3fwn6ipSQ8Miq6CFsNdw6mx0NorcLZoY/Vh5Da
lyaPpTUdPIerp5HLGzeBR4JUtiQUZa+4TdBpMeXlCZ9TuQlaPGcCg81xqFNKUEg/bOCUlrBdOw8z
mp2uWAVi0g0GxLBrXsxtAHu7kXuBWUzLVtF9ciXDKkMe1Iqe0/R1xrp8n0DJRHJPm20y58Wa+j91
AnmdnjhqJUtrSh+BFu19H2D7YgRmjBHf3kniNSTjC5IMAMOAziroSHiDloLR8TrytfXAjAvjgKg3
IQU174qth2iRDrv45RzpPn/zjOxY2bFzZgpt7/B9rBrXevbDXdOMJPiV+2XNH4lhjxvYHcNSY3nx
R8qnxga75z7AnXvsGjRL+F5sLcnP3BQEQvXK7hi8Dfn0zNZyruwIO/hIFo77/6WEfzlE9BRM1rMR
E5Wsx52JUDIFOaZA7G8XznY4vKZdUiAgeYN5qBkBLmaf7JCClp/HJ+YG1PD5A6uViPOlH2TQkM6q
weUzXvOVSU/ztq8IkhJYeW5wtG2QIhlLIXkIge3AHsMEM5XjrhC5q0Od+zfoLj7mmsHc4hXHYxJ1
lzDqgg22k4tTX8lodvIzjhKGUueTrMqnYjWXEKBlwr06ql9lVr4G+golKxZ0HX7SHPPGTS5Y+/Ta
r5qppVR3jO2z62IbaOqSDpB5x9io/uRjuQXFbj+JNvjNYMLfRVz5mVQVRyOg7ShtuULL1I5uKG6n
trYN8BFcH0LLnV9ydupjHpfNo3ByoC1jecD98IICqx+cit4xHd65xeAejc4Q+9EhxtVFfn7bp/hG
aCJaZPhXV0UoUU48ArJN/gCoTB7sMqd7NKhW8TVJSfubvgkqgZoxtQcS1eI4WR01mJGHQlBN68qm
szACyHKT9N1DAXx/M0jxRudriDJFb6BveYSenXQdedgKBlQtpjLBi7nyOPgcJhjAC4H3Y4k4TedA
7+xGGuqeJtc9Fdc2BwWG50bPLpCCSJ4MG29V3GeSMhgklTrTdEew21K26de3aEeXOMDJ04zlyeB0
DtbhUJuGRZ507nYO9GiG0Nm5pVF+Hw80xakpeug0CPxOUbXoSnMjk1mcSVwvdYSTuoraXZ2P14uN
v1Mj18+ooLjV5iNdmDZMMatO9kJit7H8GYqGMazrEe8ppfdcUcBySpFT52JNjLGYrZB9p5uH8wMN
x33gHTVXlCVew2Hl8J5DmzjVVK9htxb5RnGSvdGpIjZbVhuyPsO2qCGiU7KV72GK9zfKVeZhcItj
M/fRjtOKhemrixjkpWs+4mbf0/22M7J+Q+5dXBxY/6CTpbFqU4LyNqaAG1IyxS4UydIhjY4YlZ+T
uftiBgbV0R+AgTb1C+cerN/DLQ9DzvXQTKtdwuJ8SKrP1KKLoIxPcTjKq8HA2nX1zHR6cLlgCiou
bHCP9O4e0n3t5M5pJlfIa+FdFAPk/0HUeSxHim1R9IuIwF+YJiZ9SilfmhBSlYT35gJf/xY9eT3o
6O7oKClJ4B6z99o7Ji4dEkQyZvA8PXBJL2YN5C8B/Ux7BHcpjQB1L0NQO9trZ7QPCVJCRjIdSjZG
4Uo936OISG6TitwpEJ5q+n3iNAAe4E2yvq0JsZJCJJQ1DNlgM31rSXxkHpICZ9FspvicBC6IiUMm
WUvX+F272tAvuZrNXiaF2KPiSK4IkzyzF59GmpmPUhjGY1IYz3je0uMAreoAZvjJGWR/VYls8pOm
XODKLeKGzGzXNIv1ACGU15bmmzlCQlVt9fN///Tf33p6PQKWnP6XWD1CKuAQD02XPfSQT+POcK4d
vZdn6Zp8i9onwtHdfWw1tWcUA0IF+h89Ttxn0Rqe6+42vsc7o9g8GODvBYmp4GBDlu2P26mlrSBa
5siG0ATX94K70YO3uHpzkw23Wr8bpJUcszRRw1JlTLFEsQxpfoZTLFxB+MpygZmH0BMpsy+40byZ
mUJojMvNmPVA7+qfdO3Rzk45PyWFrJ5tegfigbKqG0JVADqwivZMKUy+QRfz8uTdbNbViXGpwzmA
NiNS1eOsrUuAKP8ZdxzaFefIXPkoKvM8YBJk9e+Se8MS86nXQOVOLzxCCiqAYvaHDbvV4CZ228ry
VbcAP68rPtK0kXtJ8BaJ38A97GUUJT40Whkmi36J4/5DqTEluowgPMV6V5b8kmv1bdLs+ACC8YEG
fc8m1fZaK/820a97WWZCMlz+FubOROd3IXHgHYTFqxp/9UtYsuxeq+UBjx1E4FK7jZirjNXYqZ2Y
MFHldHGC/lSx8TD3wOfN+XdKmCQTLc8KAZ0fjlkWAARKomZnstmYaOeyud0ZSQqz1XxQpvEz594D
KMDkvKgayMycxKwYaN2sFjkl+do9h1zFcgj89qXp8muskOTOYHmS4kuvyYmvEGDAi1DdUG+sEy89
aI8Dm/NIraM9BMzvegDbEeF/5sbaqCqO6HxRWW+zopJs16DdnO2QN3q7a1c6W9cRj4o1q1C8V/R1
JQbjSLhFSErGllBVPq1mlXi92dzoI6HoL5hkER2jyOn0lxQTjedWqB77yfoWVuKGqamflU57jSdz
P2OB2c2gAwO1/Deb0QsIlIXN+oKBOLXOjOVvbCNcn/a4CiaBPLwayGpQ4w33ALq8jgvErB39lwMv
Bmsft2/Zob6K1T9MXGdWXuGymuqNsS8bLTx5pFDu4BdNGy9FdV+q1fhMZQspXd/e/dGzqaOLQEi4
hs7o3uekfTaTl8iiToz64i0xaLpBMTxCRDsmfUTcZokSxwQRPJoN8A+87HvShN+RcJxyWSKqQtq5
tDpyZZkGRjK/g0FvQlGRS+pCc7fTCYV/9jiWM5tN2UVX03BIbSDZpdNf9XUprjyrcFWdBZ5xrF6Z
1PSeLVZWGnIOEiSK6D0Ole7jGa53jWg9sRgeriI8ChnSTmu4sBg4TIK4r8kSfs4zvEsqDTMKOe2Y
prxVTTHl8cDuJl5ZDbTneG3+WDPLRQbmOJ+nuINyRzZvWXkjk+uqiMAlVG/yG/gH9+jQJ4Fm5ee2
WL9ZYH84yNxk0hIYrP9zCerllyQALwMlsV2QehjmU699EdFn71Xqy6qwkGlE2odhglywq+jZSoZ/
TOg0Ly6rt3QwX1RsUHX6r6RBprlGVIOEMFQ00okTi8owR0AVL79Lxia5UQm8xElFKvfYcqeOjP1c
e2YmnmteZiahG7cOciRfSXC7F8O7xTp2v84ZYlmmEc4cVDNW4dZlqozb4rHsyoswFzbXUnf3CuIq
KnaN0GnDeMus4sHEyoELfHiYc3T0uKr4YiUCbgWLu5m8UyHdV+ZpbvMlSufMEpW1UM0wxZ2on8oJ
jbqwKN5oEojFJf/xQ4xk9OilfafH/iM6mydd2BRyWnVjJxU2TgLLUy0tlLGskYRAGFT8Jf5u3UWN
/gk39Wip7KbyojzPJgWHpjomkmOSg3rINV3SuReFCfZOL1mMtEQj7lX3IyWC7WqA0ogYPB6XXtun
FiSICVAU21cR5FX+M0NJ2hfMU6fIuRazPNdpUQVDCQKqZaEP11YbfZtDlodueV8MrtSycUqwF4md
Zv3mKixiUwdbj3/iKWPSHliCPU+StkC3ps4fco9od+p/EEc796NxSVlhjFIdR/zduDTI9axyAx7P
nBER6WrhoFoLF3I4QqalhCt5IRTKA5kV7E6oEzWkxFBXa7lLsvYq+0ne9SF+x8C2I1WF7d5a/+0p
nPZ1Sw03jNMdTw+gHB3CVUTUeKsa33ahPoPs4pVQaZ3vflvSrT1LIQPHz6qKT1G8ulAgd73mfmga
B5+9WKaHU/Q5n6bSK/o5O3WS4bdKGecAOx/jaPIXtLN+gR5hNxHKTS72twt3pC7kdE3YkXvkF3HE
ispbUTf5TWgU4os16uSxM6XY7h0oxsYjmUQFjKfiVcsr/ewaS2DUlRM2GAVIToxt3AJkRMMl482E
WL57A0bxCR37Svqo3EXxi7FBehKHBHhH/MN3KF7nGcA3ZG4DnuxyTkQ5e2SnkSU36sbz1VJnxsOD
fDVnzpzYIDRYzvMFXMS7Zdewv1JWawDb/7LgOrGLtd5BsiFIQGra4AoZYyKJK0SLpEqO+rViBWhH
Gvu0Ud0TZrhTF7rmZmCEbSyWja8MXsdsib0eLW7o9vFfxnQWFbYVISq1Jr9ereRpNEl5BB+A8h7k
DRr2kyERTq6cbhhmaL2kzsOaaOyUCxh8S1q3e8A8vsOKZJfxUPsIlctwxSkdILlfts3d+1JPUBCm
+SgXEh0YtSFJI95whL2844mGfs81YTNiedn8bunZ+FxpP2m5T1QDkVfLwdZXZv+kI9o4ILrX1v6w
xHAGSrMeWNJfObKd4xQrx8ROsoDDJsAk+IMzUzmAS+SAqomWchyOJWkQbDAVpNrMFuqTptIjjm7r
XzVO2aW0tTPZ9jzYeBRWJiedNs1hV481rb0cL6Wp7MtKNQ5Yj/DddbLz2DxS0ucre9JvpHfkM3fj
j2mmtg/pb9duzrxudnrSOSsv2QK3pczkHt9ltpv8QfIq+e8x2+79Ken92c0ogbu5DUk7O7ajLTxd
syzfaSDfxXOWefEsf7uRtFd4drtiRQTOdvk3JkkXjCqrJcQjfovOwJsLFIUsx8Fvp1fdBRvdvnIL
pCQoCGW/XsxN6wjG5o3143uCxuQZI4IW9In602XDr22NKjY/B5g0Fu1AjWMt4Flz/aYQ+pGKmWVn
m5unERR23wD3rgDOZgLkRCugTAn7myCRs75kNTDucu/Msxb2mniFA7leO9Y9pt2WB6XhEy3HZWou
Fs5x3yFeQ8vcLXACYV+8jKeBEeoOk3NzxABoB1NjvYFOsN4Td2JBjv6hNoo/8W3E6IGPQbz1tnT2
PblFJ8yigTo1y3nNzN+qwue29KZGekfxNjld/hgV6YOo0VURc1cHUGp/dYc9Y6GSRGNM0jmVTI1t
hBdX+Omz0+1TYmOD3inTQGXbtFsvzGTjU9to84OEI6waLi6dKXpsl/ZZzY2QqInuECloDdl2n+Ju
xNdrTFowl8bsNyZ1n9kuxqGplGJfbE18P/DU6qJeXlneeUVu+MPEgq4c48coEsqDiJxfVZ0RfufU
mRkuoz1hSxYYWqkAnoCAQ+2XJ2+ZOr6paDq90phcP6qNfxhgsue1Ua9Y/fgw0DL2PUOI09yPrwR5
1jeB0H+Xqu5Tk2X08oPUPhajOTBRCKOS4wveKPnoAM2uqgp/bVYrX0nNv7XUskOitPvYBuuvmFuw
ns3sIa1JeiSEIfJ6qOOHunVVvCwmE+qFF3U/00mzXGrYCRwASMakZbQ3V6HFLZ02v1eT9VYgmvYb
3bX2XKnbOJfzfUTms2szcUGe4ZCcbocQGfW90pPpjpA2MEmPuaapehGwBq9aAf/XUG5muqosJceg
cKugMN56k20/XZa7syd2HxkwmkuL8Kg30oWIOZavRnxXkLP2SJkuS0ac3ApA0zTFC0ZcBY6FUppn
1bUJYnR0ll/ZgdxG/RDX7H5q2gCuek3RuGiYfNqUkG1nfshHDA2j1d7wOOGk7XrjgMqY6h9x6KFq
BtqVCCnKjLh5t+oEcnbGT4mjeydFCp0aP5dUundqpFcHFbZHGweyGCIDNWGbBUgEkaJuf2g0Nv9i
2VhB3iI+VV20YI6FfwufAYhKnEL70qXo00eMoNZYcWIxpMjBZA/WFwWvZ0jbvhHhF4E2qwyPiqNO
insvqLbU8quGqxLmzvJPLgOC6rj/KyxBqJar6O+SEV8Eg/PWb7Iqo3mh3wFkUA4XlHku4byiZ4q2
uiFWCxdGOW0Rrq/5ZiFA2eUGFYqimN1ZM8ond+k/jeZUl82GjiRKU67/xkzDvaMeY/hsUam85IP8
iJufbDWDmioAqtelnongqqs/Rmne+o74Jm0y7g4NrS2UF11um7f0YJA7lCI0iAkILjNIeC7cx8i4
r7O9iSkvmvJXF3+2YDpq8RvC4os62ft5UjCzEhNTKwOFcGH5FgeTbM27M2UuIrc6SCv9oOd4W+OE
/8LR+1u48xkr69+K+o6gbPOOKi5lZNN+JEr6TcPlOCzbZ8lRMMwLs9pNii6QE0S8hIr0F4vNKiK8
y415KxGjVznQ1DhCru44L+6cfo03og8wanKJlFG/Fwg5dqqFB1rbfg9RQVQda0JP0F/9oquouL1A
J3FoRfilpJb/8jqHEm1Yd6e3j2aVgtVbs+94k2PoABW77BulxS1hOM4rw/2HWjlMsvSnj0y8EbTB
rsrMC9fldylKmnuD7j33CTLrwzgZuUEjAs/Bunh1u7KWz9srmd6K0G5TmZavs4lKflziB6t21aBr
aFq6DT2CmNKzTXWiUIp/zRYkGPNYX1HxrULK4frK/iOJeWoifD0qMy7JpTVB+XsWFws212lO6kcn
5n9tSq58RRanR2EGZnbgTczsbqyjw9BxYdy1Dke32EaWXXaWs5qdRapqgcOIkyFCVj8ggcX3kmCB
aHXlvsQNYVhpwjgDL/VDKWsXOSjm/IpbGfVrox3bmirOsroIsF+0nvHw8tYEhOravM2TsagvCsKn
i9msX9zu4oRLbPCWzkIsx8Xjcd8SIY30lE4adE8MJudac1mk60XtUyonfobP7eBMi+q3jVVR+eUw
kWuxelbrJs+SpIqgTPLWV2R9te18vuQlxHyQkyCVR4cUik00OI295kmB4GHJi+eWtMoze2d0bZX4
RcTb3bCiPBroGXw3i38GfYz2Qt+CrcZsCopeAlus8DM17jOZ9Ct8C0imUzYE5mSu6P2K5dgt4sWp
DBqoZOCxWRlvtcJm0KdO6pWf1TJ6xe+MZEUSF6o3+4XkmI6oocchwXdH9ibWjkb55eS/MX/Ij2sm
WoDz2BCbIQXYh1kY6JJV0ibFLBhWtByGtoqzW5geJ5RBenmqhS7pTGeoFnzXSfOY4Sc5dYzkp3ZA
IJOmnw0wYbAXVsu3NO4ac3JvTvXMpbjOpN4cOks7ysJcw2L5HaVOvHU/9rtRxmOQxyBDQCc8FLU9
XTTzs8sZu6WLEwIEaiUCHlua7d0xMN+b7uQTCTkEml1cjVZJyeRMoh05mKBK3IweHutA0NKGtDXD
/gInKXy0MhB5xrcplmddwv3rkKoGGWuvE54sEPQLwgy7e4SKsTDjRvDV1Ie2tfUgGxBegYO7t4u9
HHVVbc5uCVWeiuBb1a1j3rwgZ6+CTl1czlKkwcls36WSBcLZCLBZeYn73thtcUgzH6rEIndh24QM
01YZpmRItKJZDd0y/WBkfoZ0opIzmHxZTo2sQmhHmFg69YTOkM7hDtvBqHZ2GEWCtRv/gBzgfGAK
2zqPiIVyT+2nJZzO4yLJ0E3ZiadZbB26zn5AVaPxYqofm/wFjEO1i3Ol22P6QITUEbNS0vVMDNEW
y6urFS824KZdakav+eYyZQB80O0BbgJ/hTRWfY6GN0uY0zQYMGe8OGsSsblEvxhlaojrkJAXO+Xr
k9RY5rvq4OExO2r4viy+1Oo9T7V158x0ZarFEjB7VDGYHzcQurcgWKD1yduAaKZ8L0rMOcXSWoHU
gC0VanKdC/NTd1P++FL9bS04wKW+kj+4rPqbMYwn9FrnKkcunpmYILGIEd3GpBNAqYXVOjswkZbe
PLKPa8yILOB0BsPnAuE1BsB5KmHuZ5ehF6+XP4ujqy+lUb6h7fEVvWq+xuYjyVTznEcatcVQnea5
ecUCtZzYXB4hiuuhOlrM+Rg0HetGBiVr7YeI4W5gDn46FfJi9p+F+z12AkvewlZOKs2zo9+14i5r
fH1rEx9K7KE+mo2ZMQFj8zxqILqqzTfnURvwnqbvRb1at1Aj+lp9NUeLpCq9P/JYh33PG65g50ah
pSK9AM4y2ODXtTNYMXNPfAJ81CYanqztTVVYTBPrnB6rL3ADYV3NQ7UDRqOClcW3VW5pcwSxVsxo
lqp7HBYufNFaKqsm409PEO7BcirXt5cmehzAw3uJM4WJnDPwkNgAMT/QoTEHuKRatFdVVxx6GT3q
VLKHhRTDdHDiJxyshGZS1ABmJIumkrdRmPUT7d9uQF37gLXHvZAquu/oHE/WrOAjrKoXvXQ8maZy
ix+BXtgVD8SWsm1KyF3sdD7bSIirrpojQ4OEM7lOyULRM2S3VgFH0siXME1xsFUNn2kiqdofkpZi
eejrYEZRCw0QNl6yYEucs1kLOopRxNpceH2e9r09bFFpCOy54nzsMJuz8Qdy284wtgXRXNmPQz1k
3jQ1EgyNNe+rtd1KyE47RaWDzNfZXkQ6FXSaTOyoRv1iPuZkjDy6UiQPA4az/7IVk7h8tFuWzOli
s5wG6TJytsa0AimawZ1VUBuulkJdBrfalSPUXqNNvMaY9L01tGB5C3DKVVavD2yZYn4hnbQ0GAlt
v5IAPI73kT3QFS/7G6NxnTtIjjuI+41jJF8x4WF+Wr60ej7vR7tisWpAT2ndfh9nPBXOZEahxjjN
TpHCalHCXXzpJ824Ia0dscA0OkNUzNg2rjxUVcalI6vyNJESgP5UNoee1/6qKB90wf0Htaq7WzfR
5uTiuWh8pgSYeQncQDg5lJvytjwiXqUyjAlCbJYJdAOcUnaQvlK57hEHsH5MM5csc3QlD6mky6tY
CD1ENh2Y3ZxM9WoKkwQ6R7yY8Cl3eoWfLV9g2IyRP44wOJyC1dC6IHjokie7zf6h4U+93CGj2h7/
AmVLj02pDcHaM1CeoY5jbmmn3Whn/2Qz37fXCwlXkraI/wZa1kE84uFwXQWJoFiJTbgU9iUqrA9S
xnerRIZIVBIYkuUTdPCrrk0WHFAShxkMAqc4Uiz8wrcZw8q+ouRKPMJGm7DV8EDrGFR2EcfpFkjC
sgZRWxf0wjrK7oA/51KmtQUPmzWnE5M2CJiLUgFnPyy5vasai9/ztGZuc21F9aZzCzIypnxN9PQf
XWCx/69cTCh560Z/0GJyDl1/ROh1S1iYFqSH23r1x1HchopXezURRkTEHfjss95jYcO7UNTj2M53
uJ2jByjS8KFb2BY1qUqqkoklCqTzkuNMVWIcBC26CSkkq9a/wB15LuxUB6mkje/YequlFR+xmzrH
VuJR+u9fB115hTZfHEUmzA0+Q41kVAh0IFpBzSARLuuSUzs3wq9SIEldzcrUIe48tMcTFGmGhJh5
oKeU+B8+YYr+VoWsvAHFgq8jLr73QwHdu+S11DGLRWIfvw2DeHLL3n2sXFZwrUH11eS+NOiK+h6g
qkuJcqDkxB2uROJcUUK5+sDEgMIlt3TYLEvxG1EHPyoGzl/MX0HmRgA/6uRdpHCfCKxtQUYGpi5f
bUoYheAJDoIh2NhKGKCz5qRkV8KuxHm2a3A0IIfZtijWE0sfrllPBVYOGRLIDBA15zBTfvOzbWWQ
0mo6s5X4dmP+oqwPY7eNDqtCm1PwbuaUT8Y/aXxum/WO/pFoOAyYz4gCDB7eDXJj7q0W1AYpWteS
xESvkab0Fc1sidgGr5am5pEAW0YI6ZiHaYw4lz9Kf8wXFMIy+2dYhTjF21a96jpgl+PEYiS21mOj
Jf0xx/Dt4fkyka9rxmtUCYeF3Xh14N5vGgDjrjgHMALkipZd91R3y9uojF8TAo4D7UcZ9vMQGv36
0tIznKDRYq1dJgKx2V8rANvIdsTxn0zxNcOxs+sUNQ6ruiALobQvGHTipIxDaRUZRrao9Ff3JRnt
JajV9cOI2+rQ53xnVqrd1dK9JawfTh17MCx22b2Z6+K5KjdT0o6OafIba9ukauQXyDQix4sySlJk
7Id+eIgTckg1SM/MTfZ8CxOApMRf00pFOeZcQSEUISV2GbYDjoUlLZi7AJizx7TY24x6vHqiE6rj
zF96pjSdwmwlF3/5FDEsMibYaB7POShgv4RSxT5KyQ8y3yC6UXGqCap4HLQnqKs/Enz1OWmmH4u4
xFKVI/yH9RbrlgFLA1TGMiGmnNvx3I4zcVHLJZ+HH60cYcG2dKAVWQf1nEe3vAf3tszhfxeyI5AG
x5UVFOQyP3b5RsVt68IPU0Pv73oyuH7iusPBzod2J1a12jsjNXonG+P1v3/t6py1HPYZv1Mc46rD
SLiCj8XFnSSHlbkQydoRuV3FnpywY2m04l4QF8VZsleLSZwxZ7XHrirGk+U2Z2dM36N1E68JR54n
Xnr+UqzOBevaXS6SVoHSoK1LZF95KcLcXD9bnFqIe1CoxCil2Cut325j9eGa2gyUVt7oSFvGfZ4o
41kfOr/KX+NxFP/0WJl2SZcqTw5zhP1IW1m1GbmwQyv3ZQ53Kq5xNkmwHEeqnShoKtacDEZdDyIy
0Cqmi2zYmOXprnKNcsALWaf15x5Py4WoRO597VBl/CSsbXsnUsIoJjEtU8VNX2rQdRFbFuI8XA5v
olw1zaQncLnV1KYhcr63OEihsPAD8jDpQA9qjo7zwQQyT4OGPkLogaYMFUiHtPWkbB4F9pRbJTCj
ZiV9IYHEHB+4IUbFlN5Y0SYmEkdHMWnoMPp08Oj21JNwKCmbZgyMStEfFj0CB7Ub9M65TzZzhiZO
4nCo9Z9iS+e1LfMsRG/up3FsrvlYHwGSfY0fozo0x5IehKX+ZZyMf2k0jiH0JYqjFntGkX/jtL1L
HZU2QTrLSabN3ZFaeYT3rfErMfhRbetUygGw+kA7X1mDigc0m28uN06IAa3mvM+ddwgONy0QswHf
hZwBNDfkELUR+qfaYS0srKBM9fFsW1ryRM7i83Y4pFEefZqNG8jRyi8lpD4YGihA5IZmFAoY2xL8
hmYRSs6q9DHNy+r2/79F+Hu7acwPxcILhNHHwuM8phdR8ovhpM13ZUQaAOwcek8NXZOCv1hq8YvZ
JvI2I5HAFkP601JnlNC90u9tiDXI6JN/VQXzvIr76REgbEBKbnkvZfVSyPy1JWz1bIglu68m7RV7
g53RR9Njg3sic3XEpjorDifRkmuaGYdpaM5myQ6sihzjhqF7uZFPo07jceqGp6ocGLgUbLhJK4UN
NJromHhbwjL6MCvmoQAWsJvpNFPJySntOoyS6tfQh4cSddFei0RoraUdzgDiqU71qUv8ihUXY47P
eKnvUH/eFO64o7QY8OOo9AbDKXwYlP2uz2LMQ6SZT2qo5+Oz1s5/pCzy59hs+stSFQ+Armse/ZkF
r0h1NqY+PMFrgtbhkiAbmTQFIkykefOmm7VcNWJ72+x1HSuzScIL9g9GX419r5gJjUugVWiEJqTs
BcSPOko/SiaQsiaDFgUU45pY+y5mq7nyUCPdYhBRxhUNR+MSkR65eNYA+22v1wSBu2+YdwNZ87FS
7YPV4U+gjwRLDfupV9PHxYbxKDNQOak5HJf6Tw8EK0CyQT8jnUe0ZufZoNKI0gEndA4gzGaxini/
yxYdnomefk05SL1kMp6zCGyh7VRereJYjG2h86HaX4HS9kxD87fFtg0r0JjD1OpyWKqNceq6ZfFB
9/dBhJo+mMHTHXKDcYAyxtlzDI5vsK3k2kFhOJml8TjIdHOvsTbjLrFxf2zcy9zEhgVJVMLCLFgl
XzsLEDq2jwUVjP5jOBBR4rGePNuazX0K39OfEKLsUtYX7TSfV716bnW2vTOBrGD5AXjZZfRV63Rc
vaId1N6iJzPZoMZAy1Ff4zPsKerABV4GO+GeJLfVyF9dqlGWb9NhjdyvTVK1Ikpj5jIK8kofhd59
srw/dw0qOLwp9Ngam0HXUNgBcmBbyRghN/S6pRLBUNufHPnfsLvWcybrIAaRqCPjfVoGxpd1e4H8
zZeVPUYj0WWaafqzsH7QbyOey82/vNlOAxHws8rXRaKsPf6Syp4d6GR3zURwaeVUy7XHlJLgzbtj
GrHw0X1PCZTtvCK+vls+0eyaXtw54qDZNVMN4AKLErODboebNbuC47SO766xerm1mOe1QVpSZKMS
1oPaHdEgNmdrKd50kHyMQybxOoF79Qap1u/tFnYQ6WTvkEKFLgMLJTJBgf8Cs0t2oswDfm0QDkLR
qagtwdKWynLVYAsjbZjtdjG6LHf1DQ4fFk4BnX6QT3jQq31Xg6XcUiB3Q8oNBgzgE8xwdSpUVOYx
rC9sJBX1c/aVdvGnY7+3SQ7HMjamo740Pdol2IVE9d7alZ8bkaDlc0tt6qVbrJB4PZg/yjYvnZrk
p6IoZXPAahE5AweDfs/THjklwKUphz43zc4bd5LjAUp6cVYlwoLL6sxqi6CjO8Ga4kzn1Fy+4DBe
h5bwOBEBfl0M40uQeIXypq0PppuA2l8/2m78x0XiG/RYPDA8AxZAzuBrrWR3l/saLSK9N9fRlKrN
80Mutaso3na708sjHJ6GiqeCXHSF58VBbp8kz1FkDA95urzOinKBZebpeUY8fZOae6OUqFQrmCwi
ZRdvTmVYGMjP1udab9SDlgzPjIa/tbH/IDqI74QdlOnyYRFUoiYk2nlXrg+RigsGdBCzBYCbw7DS
Gs2p+txbEq3rNsnHuHrYYBZ/FBnDqUHChTdV9rq8RclV7+wMFUsZ7cFihmJ1XvWO3K156B6SVTtO
s2CkQGTF1AgVdMKGjduI7yz1Ok82KpVqDtSKDVeF+m9TAuM32pFlV8Zati9W2zPbQd4/zIIFU7v2
uT+KWdubhhVaFHYEUsR/V+QWBNgaP6k+PTcKtzte7r/Uk/5S0imCnziDx2EAUnWn3k6uMhXdCQ/h
L0LN4aBV/XRqQcWF1Sj29WCvF0sbgD3Hjo3Wu04v+PYXNDyaEixmvR6syiIbXMvWhyrxE2V5zDG0
X+LOeqw1bIBmGetHp238vMJD0Cu4FA0YEQFBoiTckTkSzrH8ctIUXUSy/MW4mu/0TYupD4PGqGI+
pkmjsLZXH2Z1UO/jGxlIPyxaZ/4IItR6dBKM3+t9C+9y3xuAkhtKXqOenYBw7ydTa4YjgyrjzHOc
BWMKcWjpiPymzfUBWbXU6Jpx6Gnld6rRt366LQ71xb5KTV19fRvvRckpXRkn4PvM9mx7mgcmoJc1
kUcAYdaJedElKjGC5jFlIHdGRyV77heF82HKwrJqSUCvsiPC+mdGMuCFBt6HIAkAX7C4TZAfmKyl
WL4pV3NugaRAV0D71chrjYQ0zqf3Fhz4rktJoZZqB6ifrJWaFFcYYOLY4AXxVVD4M9ZLe8uLzcgn
TxPebhw+I+01T5ZtiD8pU5NwmsCm4mGdWAP6cQXPpdu26cVMlFCuh02pv1MxPa05W6/N86Ykb51Z
sw6ZOFMaTYTJIJHcIjNaaqpaYR5KUnp2JT5EBoJRHLTOUISEuC1asy+L8SVb8YYkFi1GTe2Y5+vz
56pZvjZUr6tYjoSIIPZdsNzk1HSGOox+1iuzR1zyXim6H8VIFV8x3f3SaOQkDHeQMic6P68zk/vy
qWMm9UtDkX7TJucha4owwQKyQ3s3X+JopXGUc3mox6betZb1oHWjOJWZ+MyIUBkTskuW2Tl1ZrEE
qW2ke0jbWWgR5+xrTg0i0Vw1YGWSYw/n0Umty7Nur+LEtXE9MY2Gh4Iv3Vvl+GiUuXWySiIiy6Q5
2mI51x3yiTkZzwXQbNjIQ4BS4RuEiHqvDcli29hbhnNp5vnU8M5iRIjuZSGdx63GwDLnfxlJ6Hqr
vMBofVr0nuTlMv4kz/uJl/ZrBkIE4mHulcq2GoY0l5o20Y5zf3SL5I9Y/VUv3oARvPQqbgrNfKad
OykV/ctagZ1Y3uvOvjTEcSJ/5heI3rFHv6xQwznsuRM4FP6pbXSxLf1NCHR1TU+sZzqnSZiK8rS6
iM97HpEDcEyNvJ94eBqBXR90DeiWzHrGIGZ7tBoiIkfgMQCtxU4t5v9Rdx5LditZlv2VspwjDVoM
anK1DnFDMDiBBSNICId0h0N9fS8wK7vbyqyGPehB0h7fS5LBuID7EXuvDXSjtrZ11+oNPmQ49371
gm/8Nqb87nlp1RsbVrZTzs84vtdgtu9uMD0VIbPuuB82dj49e7Z8b3x5QZfWrHUfMl/0GMqlpCTi
pT8iqHZrkZ9E6v3ytTVQlhIAycjU3lRxCxwP58+V5LGyaljeDGT/ZWymVq7b/tRBew9yTZVrow5h
8hhZw7cZVHeFVDoPvX3A5GmlDELKPLxp9hg+4dhEEHSqbIdcHQP9PiGYAXxmyrkQX4wkCVEAn1l7
xfBA8Up4UPbTddlk8RzsmyA4z2pilUZuaTC6z2OKYxw4JzEWNMsZSWKtDzZxtK2dHqMtitx38J0t
Lc1BmewnyvmoGb8iJSNYIyUVC4CsCarWTLJjYNIHyZ74RhlKZj0onBAiTvXOVeSwZI9ZgShBJIbY
TLGZXzFi5MTPVl9hfMwLm3EOqOUavivvNiLmqnkbu+AIWxoJsl4X8ehu3cWAqip095pi1KZlzlJ/
11QEWnts1irxYGuw8EI/9YgqVsMI+YYdFRC1E+3svneNW5qYn2xgzpauToNzLwfUuFnKuHYsoh3y
0mLjlvHVBol3M2tFRuG4KcPC2Ek5fI5u8CwDRH5SsVXNi7GiQsXUBQdoTSpRccR1fWk75tLJQBTK
lHLITvmt4pf3gUvpMKAxZSaCC9i+1DPI5akmOyzjGUQI9KYyQsj5X5y6ydr8K8AwUODZi7JPZa/I
CbiegTyPvfU7sIAfSt180EBzTyOYdKlsd39R8W3OJ49wdY1G3ccQkKC5jZtt6GJML1IEFeyYmQRH
HZHAivZgN4waRqbVnpIxCQ/1kDxrUVIvxaymbC2JRXZ/w6VClDk5R43IScG524+t+EAczdk8fQOQ
/KXdFKG2SuET5DcTqXpHuTK1xjEpgQ9Wgqw84b20kKaTGP8gCqyiQlpWuS1qcR8sC4/VgEJhHaT5
Rw6jZdf7cE0az9l3HadpUTSvqAwZ6JUMYdVIB+ZH1aceZctIMe23LD6bvegR27PXQ/BHKEWMiIpy
j9NwyOGPdqm1mXvAEn4CK0WzmVx5HTvsrN7UbdEdhxledkqIHp56Kh3jt4tkaF2TgzRUQ3xIDBSP
dVK/y95r95ZJa5LsGh002ziMHGoS/2zXpbFzTdwKEfbyNe+6QZUDsNPDHRnFbzV0lVU34JYi0FLn
vrUp/XSrxrpc2cyL9uUTyRPl2Sn9U9jWWMoz/zC0vo90xGCjuwgyGQrv0GEAo1xEtITgQNU4kUT0
RztlfmBGcXTIwtsoAubDmmwLZvYAycsi2xh1dHRHiOKeV1/zGeHXGL8Ni7WitpEXEO36YJPHgEPV
fTKD7GSSsQ71EtVfRKOTRQ9Y3ZCA0aGuCH6Kdi3PIGMSRM8lpp6qRAw2zgZq5IyxK7mo326aPXVT
9SGc4DsFFV5Hr1XNqiTsGbstYFFnrteR4r3HB5mcQ8P9CduIJtmh9gPqsmoL+csn4GMFd2LXtDzm
cZZ+K3v+QxjGc/mAcqSm8iZisuOb2gyEhwE4uCLf/m68cp3TMCwToFISH13ViBut0ntiKMXHMkXX
sUPs6VnDtYe1FdD9RAn6cA7aTeflZO1KG0E2hBYi0KgIAo7HHnkOjw/NEZG9Pn+LadmYQYfgbiaZ
CX/itGtNvpykJTEzDlgtaU51wfBlJxjKtVSK4FEYhqcV2AXP3zioU+mL2PozZCBKo3iurao/ID2+
VgmgaBRsA/tjc+9biLNbJEyFz0cULmqZGaL6MP9hAvma9whxXavnBjEibxUMfbAOXAhWeiImpe9r
hinIEAkB1OwvFsdbM64RpekV/wqPjP4hpFtubAhELrd6ViNDt6WkRLX0VUgeQC9Gno5Tii7OmIet
CdS+mDy5nmej40meeYsvSTF2GzNEzGQJb4WrAHM1MAUyj+1H0+7fyt77CDo5czd4cLVya4WGXGxV
c/Xb9poF1i93SWYJGsYXrEwffRgoZ1kmr878M+HlHgRcrwmszGEi4gnEh/Fa2SeUt8O6TcyBK5mE
R9a7m1jw9evA/o3DGj6YoY9zAGgUF9Z+4urxKYcIBaGcrNjUiPBq9lGzCduNymR1il+SEn0APRVh
ZRPsFpzECHTDP1YcPTlFCR2nmI9ZZ3MuOxA0S//TN6V6Qoy0M6qCqGBO+BKLxuRxsyPeFDs7zh/d
TlWoyqxyC+NLdfLZM53w0Mj+TD/KoZii0g8MwnYTL98KQ1gb8WIoSdtEBdQG3V02CdrqgAlMli3J
yaGkyugJOUivDVF47BWXNWZJLwqw5ZIPZn8aO1R4gxi6jUSZv3EYStZm8OlPkf9glSXraBpP8EB8
YN5HWXEcwTbDaxv9tpyM4o50nsDtnopfg2F9t12ESYoz0w+NL1SDt9HxSAxq0IYYTvdthlNBdVW8
BJnb7tGan5OMpyLzoG8xy3dXsxd85BAVVmDC423cuN2uYg40196PqUOVadspXx7X3FpkmkWwQxJN
zQgKRJn704ypCWIv+TDpkhNjHA+t+ViX9lGDS3rqXbHTgictL1jA5g0dkcTsjZsHub5sQcZ7Zr+x
FnxzU3pAUKwvwqcR6XfsbEu9yUKkNtNA+ATNU0AGMsP4ZSmIv9UeeB/MzvNXadAboN6c+UjuAIf9
KikoTHQcvdkJsRsRpLl6uKWyeVMJfqWsx+Ge8ELEASVWgBVPJ0xtmrl+jdooIq69IW0TSWqbBj8C
FwZKC9uYRKW1yudH4kJ5ByBj3iJ7ADAze1vlFgSqlfZ2GkasojPAmjHsjjVn57kO7Mci45bUMWRe
NirJFu40wQygeXDdAggMbOR1waccyoiNdHgwZ3o+aGXov33cYMD1d84UAWrx509Z9EcTHvbGtpY3
OOShtCd9rF/yCT1iBlH8UiSEc3ikO1O2Nqt8hrpDtXn1pgoEvI2Lw7a6u0qZiro5XwLNA7JK6ju4
DPOs3S27JNo7ZN18W7E1Fx72Kae8t5kzsk83GKYyxsnTjj8SVxYfArKogCqXvctTFRF5n1TtGTvS
T1DUpEjbNR9Hw3cFpgkLob4F0YTWAMEzeZYmUIZyBI6WjqexVo8RdpeNKHEtpHjSSZyajyJjegYp
fh0lybA1fBGv7QD+ztBPt1lQoxo0g+O3nqOYyURF1RZ5PRJyC9AYnx1iTY1lNgU8R+Wywy+ebqbl
VuLTPhKhxNBNPMXml8wZ1MTKyrZa5D9C7UPtnpzh0LL6vhZVPi35LBz6DJl2Tl1Ydx+Gwli0xU1S
djVod49NESNdqOg3GgTJY9XbR1VYEw9GJ7DXLQTgyoYeRU6C1er2aNXxH882Q5JR17Yx3wtVmvfy
ne3N+Mg4N9/6zczhk887z67cuw7kotWI098BRoQ6e4FxhgmsE/4hksbDUDIFV9BDNiiOk03UJZho
7AyQJAyA11FtLSQALxojCJD28dGy4BNmldAn4Ynfdu2InUpRFijPQpAkWOOjdcK1CEDkeRFhWI4k
ATJ4GCqpdmWS9FsvLT+BFdj4tADIgHC2/Q7j6SDPIh/5kDDOr9swDh7CCFhCCxsiTlX66GnuB43F
Za8z9t8MiZnrB7o9gLX/NnIlFtr9WpGWfm8Kf4XNZG/5iLMl8Rar3Eal4miya5XXHIlinMmkAP7A
Sop0Gp2v5sS1DnHGVq7Xnr0bFN1w6k/mbpL6EsOPYzWICR156Hh2ZVhsB1VerZqRiTNGBoobiyx5
sPh7lu3VWgIkBUeaOV+jOR1KjUGoTm17D2SKWiqJ7DthxOk2njFeI+JhFsvM7FD74IpMV3ZPwTSi
smxbQshx03oo5tjfh8N2RjS74o6GEKaecQlTjCRdf/EYbKxGQyCtdBAawKsyNoNsNyFd6WNmlzmb
gwfdaXMjM+pXCxsuzjNybabpM9URVzSyVtDmvprKNbFssLuL+q476mE5e1/KoJguobuyFN/V9vDG
RJE0K3dxWEPJaMqx2hBQBzKymsk+OxrMPk5tFh5Y2GAtHZbDwCoZkHF3WFVd7qbMzg+j/QJWxcXs
jEbEnuvxMgzkkPcjfSeLmVVqtRnsJNpkN5YbI8j6+8iRR/4osN95ULCoXF1xRrFKnxPOtQIgRBE8
ZYlJH2Xj6IysBxrKYNXMEysGzCJty8XVNDZPX2eReCKqXeo2rzp32rOEH3xiMqAcyzvXdnpIvHHZ
MoXAztx+byvrNe7fbQNtcWwPmE9KeUiHb4v7tDsM5M2siOTDwHIuI+2cSprwjUYQEBEeuvdCFIOM
r9BPlP5X31TU/HiyGdIh72Lt8YrAOT1gdMcVSPQSQgXnGPUmw82yB3FvlFsOGl81zGtDAMMy/LJQ
D6x0dHZjpz3pgYkmtjUG8bRuMbOcWNSoXXaiIq5FkRdHt8jmCpZceDRQ6yHMyHfM54Hi424uW0FG
FPuI9cjKhD3TlWmMOBmW9cL0fNwqlT3hiBM7Xw9gSVS5NVgCUlu1JAU1/SkjCS7jfELDW72rISkO
rrR/ACT7DQuVgh/tJG6T8iyMlDrLK/oNxAm0+oTEJgGzDd5wBbIfT5mIg08AzITy5mpvE0PK3Nw0
iUAc5JHc35j5Bhvl1HB7kv2Kx657bmc3/xq6/EXZ3OuNYyIixilcJf0CUGlXqdHsQMnBqgqtbs++
yzpRH9EdYGjtwOpjgusEEVWGJFTJnc4u1v390BosusYygZjCXNJsB/ea6sxYa1czK/OGTwKVBZAO
GMt1GcTMhAw8HIQXbNvSe40jNb0wI9THylL4/Cc0qg5+VQa4znQybPoeunS5Ur6nzkaTcITAE36K
0nAT1RO6kiXJNap7943u8E4OxAJUNJ8j+J5wBJ0jJYx31ZjW6bN4YjI+cdwThdjahTU+izD5itpb
RtDArXdZtoE8rrY6TkGleCY7CV7UfWOgDnNw5BwzBjn58u3qwwUJO0yKLduI3q6ZcNMs4DKRp3hb
adTWBlOPphpBN9bo7S3ExHeZA15AutcR//Ia9gjo5bI9hhRy6zwNEjck8TeKSdkK6p8c8fLKkHdR
Wh+SoXXY5krGb5olP2GOpbqPKQ3d3AfFjnZs0SV4jCBnf9ojNKg3Rc+AXIVGzbY1L+59kCm2Zdaz
U3gFu3TBqqmxqnOXdvOBtsEPnfGFCvYhjH97MCWOS7bHDTJatefWhHu3/LW9ybk6aBiPVkr/EE3z
QwlpZVNVECWGOYFnyIsTwhW5Dw6WZOip2utNwhuC/jwhut7mS5A5C8Nh56nkoe/QGZWhMsjoaIxT
E6dM4QFZjg7J8SPwXpPgr9GPXmMQiKRaJZQnKSknKvFeRFNfgkwEj4wrmINj903rAuRDBJMDxvhG
W8jEULiP2xIuyjpgd3/Ji560m+3Ia3IyRzc6EZxEfZXGV2uoqWZkH62MIrkYIEqxzNPvJYbMsL8Z
r303tFfavWoDGNhmidy8DLkbn9gobmw2TycbZ7Cz8EpyArgYybIjVzNj+jzUJ6Nlsc8YEZIozViB
zawOEd23ZA0ajWWjuqgAQlUO0Ykif9LmGBzhC9v0IamkSvDjNWXlhlAg0vLqj9aOhk9D7ij18SwD
nDhFLa1O13vGRuYRcRuVmawt5E23maHuOIIGGV3n6DawV3nlTpj1Hnnjin03da9xOOoHU1HrNcOg
iNvTEpQ0Q6wMy94aJ++T7kKx61NsIL01kfdlueiUyTTbJmY6X6rsJa7N+AJOySArGZMmmW3f0+i5
j9pBLxgmlGY9NQOjpBybDmnDgtWiYXovVYNqGZnUppb5N5pA7m4PVn2In23lTb9bhrGpHBki1Whq
4oBbAf3lkfbZZczi7iGY7PN4pMNk2QdLa3xvoyGEE6l+kiVDA2QGjC9Zf/39XTsJX1aZ7EebWNG0
+4DG+5/MgcVGLHJIU3smHiBeaw2NkGPsG//i+ENa4XNG6zy1GDg8NmiVEEQ+hMUh6w3FgAUqT19z
05FuVWNuVmHObihkRlLm+BoQ2xEEEgHv7UnS4UkxWA7SG0Gw7LeTMx1bFPhbzpyV6vJjZqXFzlLE
XZnZ0WYh8dBSgJS2+x7XW0SHNqrKqX3wm+HT8RhKtcxy4rjj16MOCCYf2XtcSfTIXUkNAUcEv9sx
17V5rHsFL9QOzw2pXu9pVXIIKv3CH9zcFATifdRk03mYPtjoj6ehWM40SSqTV2Z3Y6FE4QmvV712
jzmnAfd0AWbINgQivBZ/nVHu+0Jlu9TcNGkFKzqLmbqU8mZKeAim+Qt9HqZ86f8U0Qzhx+LKQHWp
94n89lAX+8ikGh3JtyYAgd/7Zx/R32qwZbEtn1rR1y9JNL7MpB2s2BTLM5ywUyM8/zQbyZuhW3FO
+acVAHBcwTovX2XgnH23Y8cVWGcljegZriWvCMwQ1o36EgQSkkHj1WvXsIFJa3WvOOQ7snwedUpD
y7JK+Gl/IUiEoT+z/qQcHVwLbG7Z6n2WEYVZ6EbRWimcfKDjz3mwHDPdgJc5b29hb1OOIm7ceH5+
dQiovPY6/Z2nSQ84lKjWSrW/ho4vALFreZ1SshGMDPdth3HnhIGWzKzFuuuXTr6juCuuVpJhnSIO
ZR06RXJ0UUOzF06uaNmNC7lCm8bCLVx4yrrlJc5jr1wi3WOv3Cf005dq4GsVjvs0mWP56Ih0j7CZ
ojDovztY4DwObXWHbeTt2TgYh3kAqjf2eMBLJqNjREBSDv/pMiAM7oHRHkH/BmC0UUllqHiPtdls
QfakvwiQiDFqdX+iGUmpVn4MZt1CkxjlFz/6NoAHX3pGH1fd6v/6AffC2hvH8uT1dnCWjHIPdmtf
OF6dUweyNOTFglYlPUBaRvuese02yMNEwFoli0zvKrOtjSn5iz8R4hSufiG87FFElPiavygJVhUC
Lyb1DaKrYKrNs3AapI2SJiyIiWQPmA694O6ueiaZDeDXfThFDiND6aznsBF76yuzXLUzW23+6Mi4
DJpCcDiBDcGprw5Cdh5MLVL4UHQhMKhIhzIp9Iy2CY6cCG+YwT5YRMGxbqEvi3BEsDvp9aSJHDLm
uXuyRwrN3GL7jP6xWU+wg0Mk6hqs60PrBfnWJvB5azew79iW4wVoDhbspCIrFMOlCYv+aN2rrDY5
LeFSxxYYw4jpG9//gDGR4A9NOppBc6Y/DqndDMPs9oR7dWvTX6SezP6suUZWlHcn2aQ50pAiQ8yJ
HAh3DmmGvUa0q5q9U0284OUmE1sEicam70dMWIsZ2snEvvilkRUehJ0jcUhmjlMTEM9qUCwDh5Rz
qbMcuDSkX6+rdpiOPUvBk5neZqx9uxF+/SqAa7bzLG/tduFC62kASBE6/a8fksq1dnGX4pnhWFiX
AoSEWbGDMsKFFhRieZLzd2cTojx20zHiI7oRgFbfKO3ytvBPMeBkxtHw/fxaw4hlGbi2m+cJuswl
AeP25GblCBUzgWQvR9QIM3ahZOH9RM2vuWHKyQFHktA7IUjYgiT+PTOzprOp7XvNgbLGgROv+yT7
rnGqrAPSAI4zxsI1QybzCmQDF6OWr05gvw/atbDFQrzxcJhPrTWfnXiRl6m8etA8vYzF+/7GrDCH
uFa2u0B1w9rVjXj8++/+/hOz2VNW9dVl6hRYnZxgs3IG2W0hIYLTiKcrB4WBsm47OoCbWA0OT5bv
Beu4kxP9HGwsfJbYx5r6PMEk8py2O3dZdyYcwoD7mViMXtli0O+AbNdPM8smW0PAh1uKQaJKigcc
8eJBuPH7YDXML7teXUAtPdbV1B+weQ57Zx6Z6yRUN3PWvKaO9ZryuDz1RfIqK2/Eh0pianjos765
8WJ3H6MKbpP4SVhNcon68ZFOFKVrXWwTAqYQ0k0DtkTPu9h5al4A/r5KiGfPFDHuM4dET3I683qz
W/ZOJYCj1lSo1Uv5FeoKo1uZfdYTjJC0xo9b2WTBaCnTd2V+e22ZXuME80fgNZzJJSZjq38rovA9
dhBn8p14nrGXrXKfKlH2BKhQPP5w9ZCDLcjLLfiXSa4Sf3yUmRc91A2pleARjgzN3fPfH0bd9WsA
z85Z+SpCbIV1cN7QUoOeSuh1vLHWpGxMxU6HEB1AWbMToTN9gNzQHRts4ptCOvfQDLzXwOsv2Phx
dPkkovQe/jeAKTuVDGj5A2YGAPB2zbQt8M8eCMv6wZqNhk4I4FHEmwgyS1qQSqnCI0dzUKU/dN4b
Z787RKLztw2TRmzTOfPOG4HeL0ib0TdyLVQOwEYuyNxWJE4I+4zY7qdfuiFS0uLa5z4CTxjrFpq5
hhiSzD8J6F6fpLjvinE9tw7ifOIu2HWb32BmfpHfQqcXMw2BYF9c1LHMJwZpIbjWbhl5sXUtOY6o
kdNMpA9oyggqZLK9Qo4NgcCuNngLnI3dovyo57jZxKn8oNfOHlVHNwlt51coBvfs9RPXXDecAKaS
7/c3c2fUPEb66Gi/eMsjBs25Gw0/i67+YGpMwnVpnYK4DA796D+nhTt9p4zZZkN3Bzy88XrMuhSr
beugByIUA0H8T6a5wWOeNTdMqfgRalc/8DkIhixFtfHCkQZYhuPGiupx7SIb2I5WvWeiaP2iX2LG
yd34IMu4vXQ2CKiuI94eT5tHoOc+vo16lh8loHdYannGicAWMhXy17yk44wpyX8EnTEomOvn2AGb
nalEbRiwSkBNafNgqCVtZQqrq21gomoz0e4UMszNYKl9E0In9JLxiDiXDqVfQkWq0V87kGo2XC/m
xh1UiNYRMaMvjRN2I3s7qvgyJfN8EL0/n3DlAD/Jg+YwGWF2gY/0EJb1rqPg+dYi+NV5gAmQgXqb
IELV2TOO2/rfaPRSqP3eulSO8Yg67k5Si7OlicJWN2SnlkkCAjG8aQTJsGtuaZrztptJkW8+bRcQ
KnpDXLvWWddVcTfyu4y77KYsMgxjS0xbu8uXuax8KbiiyxGISOYsf/2vYRZExjQtcScebyOBH4DY
S7Iqu88hat8n+CU+xpy6/+O6S/7vVDNtg73B8i1iVVm6z8uJze4T1xhcqGnN9f+3Ew6PALSmzn+K
jME8mwPyqahnH5/Vkf3odJsA1uiTaqLTVDEd7bmLPqxoWgNESy6wzBtKPsSbTZDX5xoXxmpW6Qvf
YP+Bu2HEbqTSAzGi2QaMCH6fttn1UVu+jCXfkyrPLmEHCbaLBBuPuTyEw4xZyt96GqycJTrrPgtG
jdOMxNuKundsqceWgXcyVN2/CjXSvMTFU49hAbUvC70R5WezJHO7myn0hpcs5aORPLPbqIKRyEqQ
YqD24/NUgvrsKpZxRIGNuxRl845BZYttPUF6HQ321s+wg6uqyvZWd1PCgAA7l5ob0c8g6adfYjjZ
tqfWnNkoqn2eqc4HMs+mjd7GRwJpNqeWMWHe8kst03GpDGe9sfw2xBGC+IgMne2ctdBTnOFWyYje
JsHhKvxoZUskM7NK5osExVc+dznaiqbCFlrFiJR71PCjxERpR4TRVjRgTPrIr3TclD6ZI3EU0qDG
x6PHh/FDoN12nQDIRZYGJ6bHr0KF7R1FGIXDFHf7Ug806L1/IrUTXo//MI0OyrDceAIAm+4TbMnU
WhUJsIN9SAmJ3jc5Rh6qCmbT0xifZ6M42xFEhBY52bqL/epgDVF+anOz3KPBgTAhjWMf4G2rKr3z
KpEcPSd5TQuyJNBoVpsGtd5MKX7xbG8GdkPLlnlusrfaiUODfr/x20shy5PRoGGcDLbRfqSfzTDb
TrMTXbI6IEzVqggH7eTRzufx6CoD+RC5lrsu1gSdeo24yATQUyUeweOVTwR/LpQ5Eex0MXx6vfYf
02QKmc3w0snWGLcZj8SL5fWIcVtk8m1WJLgTkmCFfxQXWUYqndMJ64BGGm0LqRRM4RuieJCt8NSQ
wFp6SrJvbkFXJOhaBqMFkVJI87Ppr0lZ3tL8rUtRXinHfJJLWLwZ6GEHR9STW/xO4Wkqf7sluvow
jCYIdYNiITX8HKkNBKJWU1Di1eqdRrU5OqIx1n2o900PLFNhF6sgq5WNnFYtOwEwJkOwGYSejr4X
HcrGKo5m8INBC1foEO2wLLEXLcujaWdfAl2LasgrS7s0v5d85wBx5DeBnq9RwRUKziMRXNXa6Tv7
aAL4aGzLYagN8m9K7fg0tvFNl8w6W3Yv2CVslAsUXSbX6NVL4ZUX6kvniOAJS2BtR8oqCka2fCw3
y0HICxBml+19ZO9q2MeP5LtZEBbadU1zeYgJ+tq4SF48nOzHBrEfynm8BCQ+S/wQMtxGQRvvqlRy
jJj44SMT24EMUMYCnskw/wdVh1RTwmqb8QSSxQfhAaXCR9PFa9bU4TZfYhQST0yPKgjWYRQkj/ZY
NpuUrS/z72xnt9PwEifQKKvQ/nImOBlY86Ft+mJXex5RJ1mZbQI1gcoUyvtRV0N1mlv3DyI1aweU
FV1haJo/IoxRhCsodXTC8UxQUf7MeOseFDjbp5R4Y+yp3SGzikNsxubjrLpP3+jivd9J74izZ9oF
I4PGqhQvprrztluHoEWHCn56PaZx/2PSFrq6xMIA6/SaECUve3fNPYLT+Tio7AcM8oOyyPiCiLTH
mobCLkznTbGIBwU6PHzjactm3eLzWjtl8pyricqCLaPfbX0M/HlktEgrEOSAeU02Hfp+IFW1oHRh
4YMecCiBw4PHY+AsZWSslGZ/kRvW3Qzj7BxF/B0JWV3pgsw82yzO7gSBM3UijDUZ2LhupAZsxM0Z
ytcBCZTkZF3VQ/xDeYmzEUpszeV9MVg3eE7+szcrY+V6GVYP+dXadrgle3Hbt6RV6BzpkIhRIQYA
rMi4Bdo6u3z1gEZel4SZcpqzA4Ar6pGo7h4dL34zU4Kvw7aUj71nE+xlbpn/GDtUHw2hQ96ORLg9
MkUJLD2XEITdex1LHJaJEZzG5QdX5g3zNBzaLafdLWJFt/e1/GNUU3cOJZe3UPZl8smFb3Ns3LNu
94hu3onmhTZVkClvqeo6GOwk7TQ2tprwv3NkTzepfbnjWrpPVYfrseZZH9LpVEg6fHwQl1GVb0aT
Fat+SvZJwWILYguzntR4VUHcMbLDwwL1CO5iZrprDPzNYx04vIpFvEtGx9yWhR1sZSiCh8T0PJKz
UcIzq6CRb7qQ3cyvXIfdY6cYEHT8hsJCvLHCELU1+hiaWnGJZNvt2zhEbTq35SnU7kfhEKENhOwe
NA6a97y/Yyr9qnh/zNGRV56rTLbopk2UJIt3emCbwmQQw5gE64bE2r3NLTDxv/80Zuf/J7m11+wL
n1b9p/sbJ/L173iRv5Eh/+dn/z+l25oWsjKHhI7/Odz29pl8EhXx/Y//Sjk5fv/nP6z//ev+FUkS
ef8k2RYYCdEfkeN4kfvvaNvI+SfbN9f3LebBf1NJ/vEfVS279D//QSZJxL+Mwsi3XdN2XH7RvzNJ
vH9aEb9ViEmdZp+v8R//zmV5rIspARH4337+H5UuH+uMFA++Otcl3oT2b/k/Ll9u6IZRxDow4DcM
ueQCa/nv/1cmiaDhZ/o3AyrvWVQRPehP5GWQRm28O4BiNghZ8U0MTvyO3PU4t561R7/DsCrJXc5O
J96yEj/HwBp52wTHpMGKFELCbzAI0PRM/HRmz9olD78cj6WyTphsWCOY5mUaT7LlF7Iftqf8lk5D
glFb2qehJlC8jSk5p9ybDpHpMgowimCblX53JFj2A9RFtIcaDN6ibj9nU1p7FdEhuZpZFRDnmLk8
mJLi2DJCXTkYk7xoOvPtIbBPkTGOKrpNX4McCr0lj+l8R65nb+McpswI1La3MHMOg3XwHBIHl5Cn
BHVduA0dkMTcCKyGM32DvupBNzaJaSjAvZ6cGAyXCGJmmvUifxYhcEa3IF7NJXuKPUiGUyjvAKGI
7AL6jsm/lRRwxVNjlcRd+ZqKkOAFfDcrVlgGlMzUOvt0kpkjjRUaAmbEvjhGZtCfwGVSbQeROjS9
u2OkxnA+iwxxw7CRnhW+yhR3jCPG4G20OhLBGjJfklJlD6XF3GTsk+8UhVSD1PmO6N/doPeKz3nI
4KIn94MjdqJ9fsDITm5SXPgsoqmucwB4aOGP7oBeqywh5k2Ov1HFH19mOwTLBmokciiFbF+ysrpg
fnCOAsxA1UChHv1bM3aXmA9TmP1b1M75uqnNDpB0+GIUEXGUtk7WUomnyTsELnHyc3cgdYwEsUaf
Rid+cW26dw1dONPnRFwq1EZnoovGVddyN44do9OMn6QTF17hhBhd9HcVM8NjIJWdLeBJK1FqzWJ/
IT53KEpr4cQrES3+9gSFpi6x9Thv9cSTanF5r1B+tAxCH6opto5wMoqt27ofkU/Iiai0eJc1xgoM
ecD5lp+6Yrxl7byvRA9jZTLWVfCZBPDNRHcBvOKcQkeSIs3OM16U7xXOnsaP8g2o0q0RviriPfsK
FVVDTG3hAmUU5t65K9MlHhGVKJ2Q3NVh9j3ZzoI1S+QKTt6zz7FvOeCvipOM3C0i6ue0GcjXMa5m
hvegCl9b0og9vr0oBYZzkDJqkWX2J/cbcfeSEFXN9E5rhdSRsHvMtHL+FXtYayO/usyqOqKio5Ik
bshDhYm2mLWLQBkBtj22rAdlfTCtP40Wr4MwMywFRByggiSrGLnK/2LvPJZkR7Ik+0UoATdg6wzO
3cODxwYS8Qg4YAAM9Ov7ILtEumcWI9P73kRVpkg+4g5yTa/q0b9ZTRVB+xWxetrJHp7mZOx6WVxV
me5LQJubbN63wOfuEBBM1qwNV8jcVfI6FIQmBKNe0GdI586II5xrzhrc8RyyoaxIZzpl+T7UGdIR
S/wt4wEmyg5J3JshAbZjF8wlepbVxZRhT81zZfZ7iS7LL4I7OY7zTTZU+Aip2pzBxnPOJU1t4PIt
oQdISga7s2q48D21mnr+ppm6a0z58Ma88t03xKbP8mAYXvGm0gaQ17u8cX9S+IwEMRhQWI8lO9+M
TtgK04ymAzNunpMTEssXG7w1DWsZgBd8azlyIKhsTQZJNwTqd812eiS30Pbq3kP8mPn+aj/WDpP0
gOADQU6s7GqXUBtY+9Kdex8X0VNymCCjiPpNr5PWb5Z/4YGtLIYGfkjXUcrTQor0n0KH764qg87m
Kw3fnMqhaRFrMFNZUz0x3h7GEY9Y024UumjZbmP6RquJWgg9PRKr0/nedFhreH47jM2u3gd5Pj+V
3p4LVGv5Y/k2PS6V9THrZHRgze9MVp1l+zQuVNV42FLGSsLuSGfQzhQLks/ZatyIKyd6zZqCv5Zf
054qCewzA+bJIY7KTdQNV21O9xPcwtlwn8ZM+ykmwKLZgK3dpLLb77Q9ewAqSHKkuolbv+osym3N
n6TBPikK3isUCtkRWWqKRFeGJUjcACsoqJhpGefChgWGxkEeGwaX9DghfgsHu2Iy4dICY90SDAWn
zW1HM+hH7oC7d612QzaVSyTS0mCaMNFhzRhxtQD+dw7hrNMTFVa3EPOKVVCehWkwoFj2lOYc5Lme
8vVkpm+E0BbL8+TjlhfNFmsIzTVkmcfofci77NwiigZGIr01IVZCbO7FBNue4kYVeFu7hxUH6tDP
9b3hUcH+FpsrxdkBrK+Fhzk4zKTvlgDeSNQg/wbjuOI4qAhat5LXIVacTUMawN8gefFaB81p52fu
rvUKRNW6T1m3azalPw+x1AqwHPsuoq2HJt7erPnRVo+RN78RfsroPIwXkVhQTd8S951NCKv6/FdU
BZ31NKqjpY6ATjyG5AyY52XIDln7Cy/SOoo+aIlY4f7sWbf9KfSviuOUIYk7BDDlm5Yza3vQ3ABP
xZxsdpum2TTnUsUnm07wHzinK8NML20E8GWJiWHNfQUoTE7wWkqYhAMGX3XW2g+LL5rBWnnIx8ZK
mH+rsHrLyudGPIb+MfEU7ornPLqX4aHofskE91FJYhhLR7F2yyD1f2IHYHr4LSLyYeRCrOyrwv7v
E8JJMZ84nnWDCrLVuwdd9wnXarxp9NLdZB3+VrG1nKPe7WNaX+YN+4M2+VvSjSI5BKY3XZ4LYE5W
YHhwY/VyjenUhHhb+PJlRtIJxRVE/yoNbzKJLrgVad6CjsjeCA4mVLiBdWSUPGfNPeUXYDBb7VIb
G7f5m4ZL/KfIh4BWk5xnvi7hXE4Hq3Ve9Fe+rN2cPopG3Tel/02uMjnNpbGqin0qftUuJ9pyI8CY
Z56+TsLphS/Z79iNvEYjvm1VrSdeA8qjKkFb6S51nrVVkIIrYqx/HQVr1svyv96EawCHq9nuNP9i
ywkWvgbeTaYkziK1v8zYm1CVW2PYDkR/AYHvWu8kWujX5OJ4E6bJN9yFleb8mrJ3U3wY+Ep194OF
4bvCfd0Y9405fMfDyaMMIjnV43miYWz4NPWAVc+qPIfl70i+efAY4bX5/qbt34DMxbThzHuNraJ0
fg10ffXPbpcx/z7p7U4Mb0X85Fh/e1rGmwIUrvFpLE3Yf/04utbl+JSN+h9sTH7gQkpb+dPCiE09
cfCpAjwQ4K7XbZE1PBEPvtkNn1O2pGmz19GfvmY5GDfDsf44ZUxpKI0Sv2JZu7xKLP2sx2yWQfD6
e7dTQOnoyKPAQr9UPps5S5Mk/lP9O1FTiqCkiyci585aIALsIx9Ld2/eIje6UYLnBwg32vGfH7ND
ZzaGBHLYFGAAgMvrmy9GohxLFY1oBv5x+dHl4j1Ls+nWWjUdzG6pP/cW/gn8qdk5MesDz1CS+poc
N0gk2vccXp00KX/BGWbb1NkK5A8lgr05P48m2h0H7GiX0J+6sepG29gshZ6S3Bm3lVd/zjM0nIw6
b0pfy3i8xFUzwgbjoeJnbO4WxPhKpaRTGJYLau271t5XWQdfE+pQVmu/tXyk0z1P7GdN0ybGnSwD
azbW1H6gcpu1MR1NXzTcBHXvrodw3vm21f84maARqgz8OlLP5cQoYarJfbQ9AUq7DxGgZZ+SUU+d
28Bw6cr+xkoZZCoUxVVBAelkiH7lYIq4xoopiaVNv+6TivwPOI1lcdR8Fbn+sKqheway0m1YbV7+
mUgB2aRkTfhheq04gjGBbzk+bFpQT0UxBkZkoDgahLaOUMC23K4kyb/ppta3NhTXY+R4Z9s1TeLZ
0MAK2JQktxXUM7dtN77ZyAtJfy4R6seeIsrVdN0Z//qBDTplpYcGI1HXMsLVVNzBZMw6dhKZRmyl
rYtPt9W3XMbpAZfqYZQV8pBvtdsmtY2HwNyK8o2xRNovld66x9jDggbjbfFo1h1pNXzpoGXwKhYu
YpStyulJVu2lHer4nYv4YmNNpPggsS65CzZm1vjaw5T0PE2k4oSrGqG2lBquXGE8FXGt1loLYINC
yaUZvrl4WeMF1JYzOSCznxqg6UHU5QDmbfsUiVhtpLDyTc567al1WWVZvUXxQtn6O7yA6XkuMF6W
jeUweaTtpWD9ynwYg1Qj8V1o4z1RtHcUpqgDq5qCxG4hF4UmvHgFjdGsKWAL7VB/rlpeCGImrMRQ
gmuS5gkMDAayXxr6Dxmy3py5e55ajrw6Vh1yD1V0ds1NUSt6Ony8kmY8s0Cqw5Pu8SvoqIlr5bt7
M6PIrox76p/Kd3eGDkhn3Dm545WQlxx6Uzn3F1NpIZVqTIo6j+ZJNT+E7I5o5ixpqdEEGgQ4F4P9
ugAhS6y4hG5icQD0tWqpu6tPbsdjPPFRLck8rcOW0wcw6NdQrwcaec9kTse1w54T+/8I+133Fkcr
vQTRz+TAWICVSlW1B+gXMkVDNi3+J0TcZs86uRMy6tdCfXd99tk7ZGr5frrCcndNHHH4jYEQueJZ
75P5qCRCZlEs77c4h6BV/k5rqqPnIlQba7Sf5IQF2M40b0MObac3WCY64T8znL5XifVC1nxHR9eR
nQ0p6nQivoSrLJqo8+NN4Vk0T8WesWZlU1xnA1emPcQHqQMdAJi6ik27CDK9A6zcZ6fcbfjvu4GF
lMcet8Y/vZGZyPdR3fzKqIYMzBSXVtIMzvmftqPJMOBjVW67Hc2eCaLpf4s0SAgY/+15GBojmYx6
Cr0NeOnw4siv/5Xo/n9ag22gcv9Pfe7yHX83322smu//LtH9+7/7d2Ww/i9afy1ImrZh6d5/0+eE
+S8XG6DjCNt3DEMY/n/pc+a/oHLrjids17K43+gZ/rc+Zzj/cg0HWLdroftZhmf/T/Q5mw7i/0Of
4zcAHmEjy+FAdnXDFv9XZ7DZQaJSgNG27uK8auaEWp7lx7C8T//50aYpbk7XDuYKdSiT6inyiuJM
/uqVo0N11AjKz569ysPYexhpbmxak3ccmYSL6VRbL2XYcVM2jonTWvgJaHHqp+7OB0DjL2WEKxKf
GcVDOkjvKtavuVOj/OHRKtLsdyiz6SIZHZa0YbSNTdLP9Ph8gct8auvZoUMI7hvjzKn0NHmqdZaP
kzf/OFQGniT44RWTZR/bUDI8MoyG0P2tYiKADs9mD7bgG8yE9tZIfRs57TXkYHVM9XE4W73/ZmSz
d3AHY7o7LBqZBeQGrnC1F2nxPtsNW8+uKznTxzRQ8SHvRTFSHmXTNdzhoVoS1f3FojuxbESySwkI
79nvzGD/5A23rnbqWxvdaeHTLnxBuzVw5PgvpKTbPcYRHvvqHnU2MbGQbRSRrlqgI2iz5z4Pqd4+
Ou13boCS1/ClSQsGXlnTZeJ0F5xu/mUBFP/nDzZTydYN536NjzQHE52YO6z+f4rRqQKJtHhO0wQ7
KiPAWvV8o0VOy2tM+YXLyzB0WydgMzxt4gkkLaAQNlF54gDdcfs1qWn2jrpB3ZXMX9PFHVAshk7o
Ga+URncsjrv2aBZNte6FFl0ii+aoWVb1F7ZugmVD/k671R/TwgJtqOR5tPtb7BeczaHBfYZp98Cs
VX50kR00ORANit+JnGGjDnIYKjsgjvKJTShWKJCPJ0rWvTXX1bLijfadGCrwClN+NHT1h8FmwMr8
ldpA7j3Dw9PRzTQOMVGVlAAlWHj++GiaQ+k86ZZRXXjYjht34JhX6IEcoFkjKe7wxV6sEm6Aar3o
UF0IlFZbR3PEpaIxfP/lwQrbclXLs62mT5f295OXOneH8+eB37WAspuX6NnZewhduEkspmAuwcOS
OgxigLwPoP84F2AX/x7U2alplyokcmhSdSbMTpECTB1qiEtaF4yVc6XVp7uMWHx346IqmoTpz/4Q
mQiXhEqtqTzocXvEP6LxkqBsaQrFomfWmIGGtD6KNsaRwtnIHcVJX34087zJqAGpEBfjjbDH9IoI
5gfCjVg/U3x7pIP4iemZ67YaLHjmbbhlQthntXSuyi1+1aEWnrmQuGdCg247uQhB+J2IY0607Rb3
fuyKtziXG1Ki7brAJvglvPimrFQD9822c8pDbCZMPDv+z63BCLXxRiEOQ4FwicEL0wEuxLNFs0iP
2NZpeAO9QfyFI3gCg1ZtAaCz4/8pTNWd4K5Mp05vrK2jKn3BD4pbaI4HJ5P7aM6HD4tHBzvjnkdH
KtUua3J4cfQhAR1/yfoIjqVboGbBBiG37/3QR0291rWnru8TvypL3E7vT/WStGacIo7huMbaidPu
0gP2nv2Bf58NFMFoIN98m0AQLwvc0ThrG4NYJN4nY2XOyJ7KX0y/gkp23Gf4+vMJQ95krZRuj4sL
vBxAu85Y+EGP7YwMYDmDUhZYLdTyoQx3eSfjwBmWYbZytHPrqNtUbWfV92tVCGdHrnBY+Q0O6bpv
JhphbqTX7ItLK+jgc42VWTusZRH/YfF4MTSTnlDPVYiHzsqU/Qfw0gB6ZAMFGLffHOq/J6c9z6gp
eaXFRwqNVgo9y/R854Qhfj9H7h37N/2WXRL4WQgpo37ok1EGpVs8me5wdi1i37ICn6gTg0v04jBq
DT0dFHI5xKz/6RggvXzVmfyx9KA7jR7tdrmz94xxOFkwLoy5fVER/tfEmV7ZExBIahd4SHpIG7ha
JmXJwENJes3jl5n4SWBSgUY13bBJZPICpjWwrLSlIAnfJXxZ6ZrXyXJ6Yl3Dp5WUP4aGL5js5x/B
4d+MGOj7fv47EWODP6qRDVUCKgd5tp4Akw9fduXpzi1v8191QktYSsS/6Yd9T2YWlOIbkcj3Ga6E
6wMGacLEwqyefPXxuO9zYFkFPM81qzQiuvnvprf58GAdstUydqRkeeamlEoX2ttAvFqFEIGAKXLz
LtEM41oncXrMvewiwAzY3XLJxO5fA/DUcTLLZPUMAdf3USITVkcADfWdN9X4v2PEZR8w4WlonA/g
Kt1aJJ690eChGrwZIPUMBAIIa+OAn//2M2WxSWHil6l/atz+BJcSahn5EGNJzRQWkWsdyWkngc3y
nx3zVL8Pfv8yCvdR+Vi2RuJJaXPuDcmbDzdICOF/CBsJc4hlid2AMQxJtOjuk6hb1C2Fbgh176Wr
5jsuhZ3lo9s6KUw6L8KcYTzNKiIwjLQQqZIMdA4jTxQHqzCd08Q6B79lfnQb5KqpdFKcl4626xjr
11OPSGxRprlhfWU/ojBDArL7dp/mrDpkab8Vo72pqPl7c9n+WXbkb+PW4+Dqmgfiy/aOX/RL1IuW
ZNe4ogU9Dph1S6qH8uxCnpSaPuOMK7076UIdccPmVlXfsn6EDpzQhG5gMcNFnu1dk0JErNebSjRJ
kBBw4Rg/hydeYl+YIOIAVjBYAlQ6gGy4iTdpagYVlxtVEGV3Db3hVZv1LLBxcy/nTvXAobycv3F4
+83DIRi6FI8QfV2gC1ldwl9eFP3CmHcTV90+ywia5ASc6PdRV9q8050+HovOkG+dcx8nWdJ0XfeB
HkYGQRONexam+llaxY/Ze2QYlpycMbYvnfdREUDElkTZV1oQQe4brB7DQJgoWaRdu/qeRUvPA86r
Y2qJb70r3IufETDpljnS0Ya7XrjNmnnxAys1wTEkmIzTDRsXxcuTA88qHiTSs5NWWBSwURHnofRT
5whO34kTRAkIe9fhsk286gq3RZAJ9dRRqBFit71yY1c9JYnUn7gwDJKystc+Wj156GK4VhqkMjWO
HiZeD1Y1vUwY2DGR6PUXLQXEFwZAClahedvMVv4pjrLFWkbpTT5529Lurk5rJ7fRHTIOoVN6JBcC
rY0sp+tE6LFWc/PItbc6O0OTr/zkY//wS++oQG1tRe4vzxnlgBEHYdJ7SguMXiBKa/LdGiPYBCyx
Uq2Rdw8fFq9UZ9u3GPtLE6RRK9iu8/kgIRho40YY4gGLMPYzMTnit6ukgXqhmQjAbX/w7QpOeZqc
Ct180TovOxgJAkaBvICY2G6T1mxug40OpnXdY6xBBfhuvZkySHw9zBbInt6uJL+5FsMkn0O2Owvk
14Rh+DI5imLcij3TRO7B1iL91beW80MRngmdITLD3jDjSece69ZDCpitgh54inTJsO9Hx0oQg63K
FHcfTr6NNtcu+yaYSpQYNUd7GUTSWqfONLSI9IUdq7yO3WvcajUW+bbbzY23Lzz23EVZgZU23lH4
SPpLMv9RRv1qAqLzkqC4gsAZ01XD57IRXkSZk14/Jr2o943mws5LjqbjDi8D+eprOTon7AmrwRgI
Mriv/6RUfP5Q0lTWKTe9X0OhqSMAwo5FgnUfdKWROHXBgEaJevHh/O5Kz8nWTje+ixlyuFtV1b2U
wHdzfsud9H0Qw4l5VrRNWlx5Qptunc7AAwZnj1rrb2fIYV5mDPfScXCjtSy10c0vPtHFx6jQcVN5
syQU07b60yirveGjw1v3xnHJuoJgPKo6E5cpYhK3AFDAiCdPZDbk8GhIYXiV0fQSsayogVZPU0MO
vSiJSDqddh6pMT2JMC02HCV2qcNVNUYNuLaGw1xacdaKO8JlpC1fLRPMlJ9jfBwAPK6SiDtoFLgE
+rOgwO/WawujnZY4qDXDFAdxbA2H4q/eSm1Vo90NQvSkiVMT7dT5q9l/ZxpJz+TnUYu96ncUf+h6
9qbACB6ceJooQhzFNjKtd4IzL6amzCDl83mE9GbhGCtqwWjuzKw/cTKkWvastOE9K3xqlUKqh4aU
SrpUqL00Cuqt1Bj4ORmnxdOQGU+jUf9JXRiGNtuGKRGf0uLpy/VDDjUz91i68q1v1OfYJ3K+2DYT
s+yvE5RzyAcZ1CEm1n1Hde12mB37ailvAp8FStmsBwpHZ++txHPyDp8lvRuIw5veAZEmU6C8Xm5T
nqpffAAT97KPypXG97jhNuePW7BTKLJXRw3FBRjH0RjTfI8FKNtp1I0FegzhT3r+G31o1lMdLrvD
sdj2HUxwI64ZtkbHW8eG+w0PPb65ivHSHsMzqDZ2sywzniKKMhCztoQXrbPZ1ga8jgpSYJ6dQa8A
LF2uyU75h4Ze5b0LQTBRc36oMBEfyYVtolGwqU6xC2tlQWhC08CElRxzvaGn4KmDbWknFxWBbMms
/EQ0EqteDOCyEvUdQFagjZI6buLAxeL7K1xAwllSXZErS8L61ExYPjLqUDxjGbYeOZWyKx41VLoP
tX8bHTgVlkeXnRRSu1atdiKCQt9MWNWnuMElbWaUzRSOyE96L5gckhZAqaFda1vWx9zXycPDxl7l
yJJF9MJlWVw5MPc8YTkXTpK2pIEoojEhbJsmba+4P3jmm7AGfMv+NPrGuJRG3N1lMWx5J0eHwfFO
lYz9sxe7H44o5yNvu3XOCTeTR2Gicvpe763JqeV7fare+duOZ0cHIq1LdS8jyjedGOh/EvawZyRH
ltaem6AEx30eC9c4RKnKAMWwROzaZBsmdvk8RDzqLUImmJni9GJ4tbOvDfUHlgunVA4brtNvgZgR
1xFJfSi1OOh9Xxx7zBmxbI1VJ9hZ+0o7uPx5K0+eDScpNlYTny1E0YANeb4ypgzuLy1lcWQd+qQ4
y+4HovMzWfSzzge36gzxJ5NWhxozPM2cLOec2qh2IEWHHQveFUg10e+nnHAdcus9DxGcNdd4zYlP
BLntXl1LJStYdc/ZIMW922eDx+G89vCMLEJsrONzGbx5JyLv4ghX32lGZdBld6zzvt1y0EX37j+x
deNjtuY9C7hoybwzv+ewjc5D6X1OZp6sZByx6yHjkoHXg2kPz6HHr8CQTTVgdFJGu9EK3T+QGApi
cxSrAWrEOoGt65gTvjRstyQ+gc5lqBFehjrkZgAXTCsNGhfIIf2Z14TpcjPbVrwuaY4Wqf4lIsMj
mz++pekU6C5Zmk5utY6dMxLFc1iwIE4a+8cb5VOvNv0sP2rD6jakcN/6vn81pz36nok3Ci4f4sCJ
hOlfGM+7KKWHsp2VuWGKvBh6XARhaf3VYnVzRrkyPEBvfRf5e8SPv4CmZtrC2bAWMPS2IqqJGTh2
QLyTYLHWXsas9/Zhof9UaqRgUxN0qhhIz5Iu8q0d+3ivpnZiE6H8td07CScMHjZdJ9SF7PkBnTD/
LPPMW2kpJqWIyhZcAHN7pBOeOlzOkHl2s1R1pQi+vaSOfiPHZK89Sie37Hn8jUFi9QpWtCE5Bz/U
w4S3mkwMMBl7Hc6CTn8S+ujs7J6D2gCZhvNm/cfV7WKlse+4gdG1t9qnJQpgHCI5G8P4XLeVd2Ll
WOxSrxE04jICSYUNzQ9riGvkrIgQ9Yq9rWnvWN0Yd4jCUaR1t4yDewc3BJ1NzWu2MmpbZJNNgMRX
ODbwB1Zd8kAd/bayvDyrUAd4lLaEvyCNc+5vWPZya9R66L8kXXJnxj2JIu0/R48KU2/Q3DUvJ0mQ
tCJfuMDmCyHVCy+SDb9AvfUMmB4dGtHRHoF1dhAmu4SPHwDrS6KsnWxt8RGp+GE22iM2OYqzNWr2
DQU9G4O6J7aPn+nSFMFZgPUrT8DZ44PB2g0QItvXc0OLjBx2VhLqmOzGOaArDve2xmN24vzDAAh5
qVH1xCVUEBU/0s342Roeb3kdiJgfY87XKrw8WoiuZ0pnYzrqJ0rkHVOSuLgpN9H82xt50do85NY5
yT6jjX/1jhg2Xmh9ZriRZeRZa0xO/iqP81NJo/nWG2255/uQGyJfPsMUGZBysqNn6gg/CjBgkCnS
D6d3HjXlP6tySGlGt27OYBfXplUzfhUNbamGMyXaYl3x3n4M7dqNoBdwJe16PcKzUlZPhXTcW+K1
4wbge6UPNhFM9wluGh4ExyG75bU0lbjeqW+Y7724PjA8F+tcNWDm4vwFOAQNbViU2Pz/mC4xF2wY
Kzb8yQuYBYq8s5o0ZGLfxCT0O7jdfVOoOBAT37UaDjmnIoA/Cn54ae8ylw0uT9w5qD335N1garnv
OPZ5J4yEpOcwy4mxtPGn5jg7YVlng9wLt14JIQvVBsnZp1cbH+ScrDQ1p7c4BuZiWgG1sdvMaqFW
VKa3aaaFa2a58GE4vq4q38DAFqF8Vi9xAlegzJIVXJXh3GNNWcFjKvdc3jxUmQJXca5hBGqMcTdg
0eIxAiIEB8VfC9ltp1T+NUbSO2RTefVCIu5V5fn7ar5CXbg2UTNts4rGtDoK5VFq4F+IWkcXqKkT
ZGQ6sip1LSSUD5zGH6rprZVrZ+9M73Azcg3kKAjORP8l0qjbKlx+ncXnGjEHU69ZxqFLuIlLpoo8
vr0Bakc5QAToCCQDQWFfjc4TOkch53NPFm7X1/6004riOBbMcDRgnnJa04IIJCyD8y50JNUHNTUJ
2EXJR3iApPv+OYassKsXaLW/qZDsKFl0Fr8hIbRlqW+UBMUG5WL8wajSYdYB9cRDMDOwDIkWKw+m
yyGuX6YJVQal4o13Aq5Ng868JnYeE3T+yJ1Rpn2JGxCPSIqVjQkC4Ykz+YThlESn+mnC1DphfHnl
AF5tQtIEY0cjRLqzISFv4dLdG8o8IEOvW3IzW3YSXTA1NJq1XCNlpB8nDfpbobxhh2s7GrfcbR7v
PR4E/lKNlhl/XQEMRotmGlbDlpJTk8yXm2g0bkz9O+cjbUc8FVDwRGQv9X8XRNJOzIVuhlIk7Ryx
cG7ddV8U9cYAlLMhzw1gwaHgEgxMLyFRdTMWWeXy1PURrlJvZ9hy3hrIdFPnftlule2E+3u0nf00
y7fGpoc2Yh1VdPKU9NRt8zbovWgvdKiVBPmxGs+YZ9way2+B52tSEGaLPGjpOoUWvTRN69+ND1wz
pk/JVVNFfix/yYYQ27oW75PZa/cJcxVuJ3xAYXVCov3VGEz5uXybO6zgBsbc1KYq1nCyIGUV9Ihj
nazMzJfDat3f5XOZnNmC3EVHV5bJKMMlUf2tk7nc2hk6Be+TD31Mj27BR183u46o/c0adKy4rXHJ
APchdycZtKH0K257c99brNyqxS2E7yFbYW5MyIMY51rIBGJ0ro66yi/UEVrIr3XP0SFhvkvZG7mP
oegnWgt+xqkgedbuhcfGS08o4cgGbDKEjeHZu+apidsrp7hNheTV3iOtxSs/QbEBjnCpjQrp3m6Y
udJqj/0AJrGD6y10Dg19UZDkOdZi94Hgb5HO8c1L2BAoTwpS4XFmBUsNlKF7xkZE2lsZ0YtsYPia
c73et6bzHsr8U1Xyr5Fo0U6zwXA47BJha4LyHeiRnX+xfWpQL6DrWRHUp0oL7/6z1aq/ix7wkuBh
HGiUOScReuhMs6FrqlPaR8/S8gn1GG3DbJvxkjDpgdB7NO7OwGxCpiGwnLnkYAV9WnPrcmMV+Wdt
0f4xsuwK4nb+AD9SHMH8PFomwv2ANJ9GhX/gjn8MieovHgEwow6j++zl+a50FiA2fRhrox2zM8ew
Y40DARkPwl3ld/a6xivyltkssSqqhaPibZBteOSl32wiAsXbuJxxKCxbNqXNy69eB0XIOVIZcQMA
QnRb6TrTtiniLWNqT2tsk5E2KB+9pdmnWvQXLSFN3ND9AdcbcI+rtaB8qW3fp8V0R/Sg91unhQ+O
3Qlxfn6tlc7TLC8CTxujnaXC5l0jbbqOQg10gEzFJhYhhgoEZc/GgFa47XziMgJfvuwBWwpzutEa
bhBp5AXv1kx2d/A3JmbBDaHsP1VpJUTkXaw7ufrGl7Lpi9YO/sFEFV4sblbTPM3+2POqFILRRRmX
OnSzfai010m/lAtaJgfdhYGYzG1ev4ygWWi+/HAb2icZftDfM571YZGduCP0Q6s5rHHnceeNEY5J
SQU1Ph9QW3lPcpnUCGsftoTLIqMxKNj2McBOtMNEVGFttZpvzz/kdpp/Qay5RCgdGUezXeqztS2I
zNrMNRCFAbzryRDoIBVZm8JM7LArd0Q2//lBwPt9do1+7yROcpMGuwBeIOkOm256szgaN6xhMd5F
xFgA0TNlHUmLLln4VD7ZfrwFytdsZUazdTEUNAp4fARKY8WVLY/pKdPQykC4AqqkKDSDvkgfQ73D
/GtRNp16ByOPjH3ss1FlyxMMs2nd8m549NSdrJHCi32SkQDokfW4GxkZlAFPRWXakzdX6gAK4Qhm
nAiK8qsAK2JEw4UyzlUdveMmSP5MI8dqVF0g6Lj4GrT6u/QoJp678cijGnabboxBMc/o2DKB5FwX
F2EYyUWmlGL4tOzwDABWnbcj2TcvPSfOk2c6xGmU+8dUtGfSgtZtgEHR5hW788XO5EPOHVo7HtC5
1Fc0OyXXsTRRoF3trErOBvbwmHIVENweVs1yIDIlzYRO3YmL3zAbGGn7NFdmclSm/OEpap080yTA
nPpUgiJ/A4NEPi+tV7ugN6RBd6CbJyiE7Z1aLdfXPYBEePaad4ZG0T27cJ27sLkRjeJ4Tb392uKq
u/zzI7QrbcUeZd1rxP5yUx9uJdEfy9W7C2ZCDT5dj1kSbSGqUz6CbqRWHBfYuRLjR5252j62SJhU
dssrk9SrlVcXiO8AvxGowrDlUGOxMFukXWUnNLZE9tWXhc6lxm0i9cre2GWkjqOGasuNHRTsh/cd
IgnXSvfiNs7R5mjBuRb2J82JtKg1P3pr7ZypUc+FktPGs1N/2wAtSJLc5GZD3a8SQ99xJDE/MEes
y9kMMF307yK1km3eGKjkIE9OKWHFLXg2E06CB5Qkzr09lW3m2uLKPNmGWHqx7O/Jnw+aNL8w8DOu
eySkQ2s5aiNiaFyKJo0ZIpp3kVle8bsLgMTcc70QnzQEPEEIIfgEaFzRKkR94ta3xQ1I/QJfRXup
ePj0I856Tjunpm+/OfAKF6iJHb9HCT0P/8HemexGrqRZ+lUKuWfCOBiHAmrjs7vkcpfkoWlDKKQI
zvNgJJ++PlMWqgq96t53LgJ5cRFxQ+6k2T+c8x24xaajpcwZIRhZS6vsY5HNZH4ZbfsF+wm8kwzy
aKGsYD8aA/tRM7uP0uoKHYqrdeICKV21jWr2eiBq3GxCsZX3/Oni6FGPRQ0uZSfeeabOBgpcljo4
m6ESo+otf8g0vtgsaTCs4/kv3leC4gipXkesKa0scHcFZ/KWBGA+jeSbUXDaOzdnrF8Ck17Bjftv
rwyfHca5eyM03yp8AisTg3IZl+6+Nz/rvp9ONr3kauzFS6A3t1NnbP1Ofk9xswnwYnm1eGsm9duS
2V3Yd/HWN1zAC79995c3291udMEfYIVr5plyI2q3nNvGKk9AH8RL/d4QGcNODA5vBSdKsOcE18gF
Z7D4Ls27fMINo6QH7oPOgXnsoZf9/QwCs1A8AP6MoAT29sJHyj2/QbN5SEJEtYWatp633BbYUWsQ
ymfG1hOTQBSyXKz5OUvFr8qCDMgQZmzgN1IL421Lr3Bv1aEKbCiCmJC7HjKGZw6vrDkSEl7E04Jt
XGS4ommnTqasX/1CLfshwrI0pT1TcYTb5gweKTZB5lvdNbHreWV0+Qvaj5ih3I191zNux0eHAJhd
1A3wO+dnS5ufkp7hZ5qYH2bn3ZTAThCQ6qSQJpkMm7g5l8URkAl2g4E2IyreQ0D+q75qAIv0dHeL
ipiRW1GjT5ed0A7IpVmS9TL2PbxiXTlqXbUIiodi4NQSM918Sek1O+Gts79I1uvJrkYBGXOKR535
KwVd7Ms42MGG/B2WLoQxW5K62lo3aCwDn39krkyzBrzjsH2n5wRNWqDualMQpKT+1gVZl3W2RNgH
JvL4iKpsF048ArwAKU7ubm54hkxnvpWB9ZJaVrtxojpiOQwhStkQphIHIljBlDriSVoFVrXaWrZ9
4mULdiliYv0T8HMGzmci7mLdNTdtdia0ijk0C+i6d4k/7zYMb95EBNNWRgz2Y3xhjgQFk00RgzM1
fHjOhayNdhWnGmPLcmltlNid4Skk22CKK/rK+s1DLbZWcbJC7fK3hp7G5AWnOmlMq2jMrr6IFLHW
YGly98soAIfFSKXsTFyGwT1ncpeNn3WHo71ZXqXI3HseGmP+ylIC1KQLTLiV2W+HyJl1rdN4jfay
gKE/+C5i0YBuwH0NG2RiUNpnxqfdWzKz/gFiuZtC8KlCoh1fope5kATmsKppIhSjArShdGO5cWqG
nENQIb/AYl8DaF2J8Uag89p7WgoaysY/DTPYWb+kAoy4OSb3iBjjvoqK59kkLjTUmQ0Lto7al/6O
6vqUJ4FP4d9GO1ARa1RVDZTeek8+TL9DpiDWyqv3eROCiEB9Ey+ds0NI/icdCadd1ENfKdbLFo+v
VOCIJ/T5K6kUiiiL+zK2eqglSHtofhS7YRdRlb8kR6d5zEOHFZvTLHoVuCbfHJo+EqGttdCNjG0u
7tLYNjeJY8RQgAkeTypEfQgGnNcYmZ/CFIAI8xk913mpc+eAc6Rax6kMEN8/OZapXhoXWk9EW3vu
2JFOZqTLLfKm89A8TNRKQvY8wFEwsCbVv5DaAwVS/z973JAySKfdl/IS9iMexdl7SGqqL7NBGBf0
qjv7tnoCtmAfLGy2xyS3nyfmMFcHQOJVdqyg2Dc1QRqfM9Zbe/LDJoYTtnVfMz0dF8t8mhSipHYp
CC2uKLtGVyawDKJjkLi/LQ8NAuqLs+AjXCsFuw7lzAKwpjatR/q0be0YOoTdeUib5THx1L3XEmOc
ANRE30JcjkfS5DL36OqRPFiwStdo9NaY/9o14LF7L4ouC93RGsFDe5+HLKmRTF/t0J63ZRrKe7kf
8uqEbmqLsxiasGLsPrbLsB5BkB5gCtgbpD8SSOCu8z4zbVqGuHuoyhJZ4Nrx1CV0cef5YfNqZgpN
xxAd82X4Kszy7AlirM0gXc/QBw6shbIHGYP38meedvT6HH5DYV6XmMUuW/ND2zntMaDO9MoiYVdR
WHpMyuVdlXeMTMQpr5rxIcz8gicLHAxMerX3u7TBH2ufgtEOHmwx6OdUjLygd2SzTygFUrXJrEis
Y/y9d0YghtVk+95mgo+ytqzZ3jpmySQQEeQcFfa2mwwCLmepttK38OQRJ1OKNDv63HWV9MyV6zbJ
fRAwGeONDg+GGD5dqz10qAUv5mCxJFjMc+vZYjdifSe5hEG1xqpmCslSaXrH1g2ojVNNwOiGQ4kb
A5Ovak8kAIhuqu8z4jkbOV4BfreXPKsFRiAfcVMH/YomiyhvAqPWsZ3Y98HiPeHcqB9qpiObxfPu
Z37qXwlzINsWHcm/XrBe3IyhXoEABnxRkLxGmO0fXN5hTno332JvZJmHKKh2/Pg62uZ7WXbmjmXf
c5z280PtROyqQ/qG3i6ClVtiI+dzuDPn/hQ3ZrGp4BI8ZBYBWiOsRVmXDa+pb5/aqX4G6Q+EJ/B2
hdPxRtnpQo2IjTMJSxLb8FVGo2Ee/Up5d4Efow4KHx2kDfAVvVc/n+qT5ZbnKq07TCOCV9ZbXp15
4NRA4bgdzIURmuZ/xQXLsyjGYz1QXeLgalf+4gaHyQ6+hBT2ryJYLsGYtL+TjmVhKja+Z+uMudQ5
Q0Zm/ZMrgrVVHW2rqHyfuclsMhUDpuKLLN5YOL9ldlbtRF3s4nKG+j+QkQDiKdb1z1+vZU7px9G1
t4nyWpLhCraaGZKnxB75RbiBEgpzvG1OAKo97AlxBvFnoMfygB7htl51C6v5bCpeKG7kEYX6AP4a
Z3KvDPEExKxg+OQNQIwAx43rymdAmMzxvZPO8x50+6jN8LUxn/DOT1uW3fPBocXKO+K/uwTlle3s
aoMsYhA/qqQ+VIm9aYz96JrXaG6G+9YhfKOcRlxi44tyUmetrM1YZRxuOa7vhpt47PLP2LXFnXWM
Z9wrbKAQJKAibRhU+TW85CL/bFP51XaTfwhiWGTixTbzTZwtzqF2UvfsG8UdorPyfdtBg3jl1SWd
9zOXQ/bhk6w+1fwUs6WsZ5l6ztZqCcopZoxhKqnDqyHY27UWp2lpms6h5/UdQhvuA+64IxXELcK/
hWxlyO9b7F736VJWtFh5t0/TiLTiacZHm7+ZyYvByDNmt/JkifZ31BKiBv/K5dF3sE37Iz5Zx91S
QKR7p8QWLV2oRGUBsb6bY8il+tYiIoYapqdOTJkU0kSV9f0wePTtVUf6MiKztY0IKFOB9UAC2daO
h/nURsseyLpa9xUmOCRJJAZHJ1nB6STn9SoyAmPYiBnZcImWIX4C/A6koMY0Owc+ir+EvQTwFr3x
evj5f74GutCjpoRVd8AqgL2wGPtAbJns7ZmxR9+ePaTFBXwYsjfHZx9ijA85ptAIGcZT7yRPFKdW
42VCDZoJIc5EKnwgj2yLJQAgUe1hXnMtWt2pHK699TuuAdeEGmGTaJhNrLE2nQbclBp1E2voTVSQ
Xa0xOKyM6isTGroEDclpNS6n1+CcIjZ+sWOXG2Cn7UFB11kAYKyCJNP6vOk+5kOUDhpIbTlbNJwn
h9LTaVxPCLdn1AAfW6N8IqMGKeEk5dnB2An9kpANSe2gymaP0alZA937TLT6BpDOa1QBDPIgB4Ua
IdRqmJCtsUJOSVJfnlneCcu9d1IBFn2idZ8XUHQPoB3ahzj09x3cDBY/9c5UFrnWcIwUPKNAg41M
jThyYB2lQdVfA40/KjUIqUcmJ6vsl80YZlVoWJL/g03SACXQyvQAGqpkQlfCxO9vLXhLEu6S0gAm
oj4/XI1k6iL2hZTpfuNZmyjx3zqNb5oo/j3+6Ayu0zAR2apBTwliSpYqdLZWnGEI1OxvDYYKsWqz
2oQjIJfnXsOjxhaL+gLQS8CVmmKSQRJEW6R2D8wSYSkvHHqgqMIcD20p+Nsno/a5dlueKyPjtCV7
+IncxfjTnFiksQnOIV0BH4YmrOFXo8ZgCRRCwrDbA+f6YYKUheIdZBZR3hqh1WmYVqaxWox5BIlC
oLY4ctZ+A3xLaQyX2T3TaGU3Hz7X8APq0sguZLsoYaB4GRrnleKkGAwAX4tGfTE1G6/06s8sZNIn
Bx4YB0B3DDUiDG2TeAPRRd6mBoiNyvxbibI8ZaH1ZiA68FdAZpNNlBJAEyQi24UN9107NZhNrS9D
g8psjSyjfk12CRQzGxnWBl0F575HG6lRZ6zOUeVr/FkDB63RQLSorK5CI9Kk8BJQGxn8QI1JVozT
K3ZETjJWsA2qpyrGXR/yUZFuguwwNfyWxARObJC49c61ALXJkT1fDLqt1hA3blpeW7BugNfMK/tt
C6Ys0LdS498SDYKLUpBw2Q8dLrgbNSyu9r5yO5wgx87NmbECzwyl3grTOQIhaHMz1LlF4+cYKHD4
aySdiRPB0ZA6VQCy4CC7VjUAO/zgoVZGlZDtQKOmz72G3eU6zTGOvpSTHYsR7EFf+7uGvKyt378N
RZ8f3c6nbs3no6UabzM3kFoxi8w4oBcWglBHA2MiYbfnSMiMNbKc+kho0GsXwBKAzBcI48Na+o+x
bjqKNVwsUQSvIrG/HYMM3oB9PMmrZcWOW6tYMmt+HDQeMElfYmiBzXg2NTyQPR9edw0UrLOS5VEb
t4+1SWeSu7jWUU89cjKpY2azF+o/W6q8lWWEBC5ouKVGJQM7QU4aIa9V1A1EzIwMY4kPJoPct0R/
k4sCDxw54x3PZU+CBIFReGubHUEcygkGDbX8kDaLETvz2pPAaaEh3rJzaTyCQS+goCqUY3bIXcig
ZF0Tb7JRDN23czPZmzzBu8xJi8zRgsHI35pkIAD2cZZ/gMvn9cXib48KLIV7dVDeFbOBoKCFx9Ef
W2prqzyx2HyRznRrphFN9cCQlWTfEuA3GHUQDOLWhjkCi/E7y4NTVqTocyO49RYB9YwQ+c+FxkeS
9HdTKC5Zix2hKJCPdXjj1qApbmpgwcfevtguS0OwWe27l7YEeMrSaisQdDIiQ5qut3EHyDCkx5Fu
TnNTYFszVcJ21B6Pd3OevBme3KvyLMLaRZItTsDZLCwvZN1Ndo8sk+ExNGwIkvzIFjSMQcW/sMA0
c3KdvHEHzu+U5tUj7nak8obNRm/2nkllOVWIp4H0q40xSvu+88kod8Qyb+ie5UONRyxx/PqpcTrm
clEc/bY6PHSp4+xBeNr7JSPTFluTs5ZaPGs57XAJ0FsVVPHTUE7HbIRAnDfxg4dwh30DWibfNqOH
Cf5lBQb8LlYePxaB1aTTLUffmmktJnGzFeck1x6kaCdJVmajVmoYjG3rxgeknx2C1lycXNs5FkAx
H1yr2nSuHb77vbmKiw1RKBIRjFHd7BHPNPmfUDqge5Du2p2Xoe3OZcDCJZvN30iMKDU70v4Ge3wP
knhYNV6UnHyz/gi7AJrLQK2XI3fFjKJyUMANMSvjTdBC3lUMOY6VW3xGgCqZW6h39E9M1Ouq3TRI
glcsMd8TlFv3UJGAwjgjO7koevz5he+fv1YmvwP+B9OKREnOoyNYVPehDO6hLrE4yCNjkzb1cugX
yj2UXluahvk1Xap3roHdVFTTi5TyFFCV3ak8phUUDmGu1XNtoQWJJ/MSskLMELYCukpAEsjKPgcW
A3J/UayPowBVmUpPQx4VF7BMyY67+TD3ox4zQGjHcK4DUSNytBpZUUVAQ5RbT0bZynFqZkoR1gwk
kCbDV3SSi99O+6mLbsEgnA1LWePZkgP4m2ls9wp3w9Ujd5jJbYjyX1rVQXYZlja9qreWZqsyDggk
fe/gxOAKdWazaioxA+qqvPspN9z7qWdyly1kMhuqH+7dBSfQOCXBLlCnGNOe56v+kuf29zhb7jkX
mKCZ7pUbg/RBwZKLAb5BWtuQvRdN2z1qh7xrL8XVytnOQPICbxlklxlijXvEc+Z9mjAmVg5xgy6F
25FM5uSpKM+5FNMlm/xtOKfhMc+Iwx2tIrovO48xrNRuDvBrnCFMB4JQC+5UPGxHiEx3RL4iRkGs
yYp5eegXY4HUlTz7Q1nvXSgAO+HmYjMldbAanQ4yTo5WxG7tfZskuwqT6jEaV3AOCA5IzJsVVh6p
Ray9/DLud1Ye/2HPc/XLyD3mpkd8cL385uTkkQdww0fFSHW0uYxhLFoWQF3Gtmj1UzIoysOIJe0G
Qtfj2+g2UivLupqPMfBcFDpeK+59EZAb6sqjifPs+vML2rp3NyNEcbHiadNiK2GSzD8mUrmHxsiY
o6fLqZRJfElUd0EeNN/RszOiCr6spUYKYXdUX2ImV8RBLVSRVjLnzuNUs2ReIMHno/9VDL0BK7l9
6T08pTRoF8cuPNCb44QqycFcngYfiiChz3z4HTvNltiA/LXH/Yaan9fHgkH+NiGviR17/jBzrIsC
hlsmY5bBDnVtN+b3WQdzWQZYMll0y5KhuxlTssRuMT3kfuOctCtpadP8wYjsapsUtL8i75N7NAm7
zOGrNiYq37R19rVPReTJ5DxTNa+NtoW9ajKrG65yAD2EueVYeu+F1eEMjIZzPInveFjQipYJPUF5
7J2cwD1KRvxnHgtmsBzJpexQXZBbFa44wzfkmvR7I2Gk5XiGthb2e5xoxXrK/vaxubcAc2yombpt
zRlYoWa3aarrrkq37N0/ncYjcLAQf+t53BvqFqvoGio0TK720Iyghow6ja5D6xgXZUTxeZJgEwhU
o9eLhlU+BExAJZz1VByk4X60wjGwJFr6c433g19//ExpEHqN5zhrrqgM5gOhqy4FpXmBAZMQjfJq
iA6ZakByTyX795CaEnRgseEtKEnObbC4xTgSshS46eQ/uqHx7heMlBes5tiffW5r03LQ+XW4YUiY
JBysTQGdujcQYdGJlRylby6Zeduh/+BAfWeEBTK/Z7vlpLtqScDU9wUzUbb1bdiKTYFPbFdFTnmO
KuJREkvzFTF4920L4EJx9qAum+l88zMp44R+5ll8NKdY2yNtwlXCMj/WDSupJhPRNq/VGUx2uHY1
aQkV2rWuoeM1BPzWBZgKownflhDJWRNJ2INJqY2h29FgUW+V+F/C7sXLkm+S6FBtxs6pSGl1ERLo
7oOAgrhz7+FC6wwikhwHz35iMNBtU2I2gNv+HW31NrRHw/SfIedwldvzMzFbkMTj8Eui3fUmJixM
MuuNyPj3RK2eVbcc83y8M9FcR5fecEgf0QGpyp+RhizP1QXVvtoHCdth1BncBBFl2GCL96jmR6zB
DDFKITcnjKdV5QDxkXw2M7rsVQI8g4KaVKg5SJ9NxcKDoPR+DOQ2TyeESdoBWCgmlW3XPap0Nw7T
UxLA5xjcP0WqXiMPHUKcoKfvyV4C4LnSwGC/uCQCgsfsWybcDzKtyHAglZjzyFy+SSDdpzXxvimp
24gfXgU6t8ogtL4b7wPhmZw+ydMYLtm2UaXaK8IISIjghanIqw8JlfT6BjMKhaWDbWqvPwMx8mNV
nkJN7MJh80IiFdNW/xjxX7PWxCZ2Iq0a1V1UkhJjIPMM8vBBLYm77XvqJFWBbvJmw8NlshIRv91D
eb+pwFYzneqrozE329Rqtl4yGACTWdZVk/etMkl/US8nY8k9BNmZuyVm6q500l+Bo0om2GyFfCMv
Tz0ZUwOkUS6QRmxsj6a09aLimFkwzUCJv7XQ3gUglT5tou0UpoS2mctbxSyCLBR6ujSuN5yRRDVY
O48Q6Xp6Tq27KcAuZc/wP/ooQ5iYGZRflE+FT7JvVg/nzvzrlHhsURuJjVmAAeQMuRRZ9O06xAnm
sfzqKw/9io8N1C34jkaHQXyA6k7F87OIUsnjZj/3bYlAmVvQqogmpZMg3RniIDdGdan8W9HmLzLh
KbP0WzC4ybcyQ1RnFkJiRiUT7w9TRqZRGsLG+Qhx+9uZkxsyWuwvQALXw1Qii20ubOR+F5K/bNcM
xXrmlWLuBIzReUYRXBzDnwDMMv/Aa/Xkt4E4ZN070w8C/xA1kziRTejj0nqTAPajGxRkZ5YXi3ii
GKrywY6IpbaxUiDHNV8BZOCAXmioorK7Ggx1N9hzMff6ZrqyIiYwvjQusVAPtQ7186iOtrPBeNli
qR3Qiaz5bkF+c6FOQhx6AjLn6G3G77sOQj2/GSe2V7FHuv3irVgA7oc44rvMUPOxWrlnMLitAwll
LCFyRHJxrBlvsaBaydD55afp19SUvGRlc/IVNS/v5CU0+i8jLG+e/vqqCaDlNHSX3v0bYv3YNpNf
bH10jrFcYO6YWIYKkkSauGVoFXKSOUQb17aEUMa6UngA7btSbLzmMZq6+uYo97wQ6bIEhfeRBrD9
w3cDNPB90zB8Rh0Q7FUbn43C9e5MpmOF3XiPVXEaiyqlaMMWWGTpJa+jE0pAuRFmRXCPmddbGiPM
KfUutHk8pHDEAaXcWnjsb3FDdFs66a2Rxoj3KYo8VFtmYKyLQe6btoq20usRJEKeKDPcvtjuQWuE
zrIhfvabSRpLnL+Da9GfTs2uH3wkIbX7VOIuWHsMRFZO7+2gkvZbR/B01G2xnSP2Xrwn5Q77zqqh
7NVIRSQwLXDVwe1Wk6qRplvJG/LdmIgI+nwRuY9qBpbJn7LOploPJ4AwTuC9iyRFsVozJyhbdmMJ
b/gQIAoLu/4uqtmWzJ0vDiboMST1KByXnjRIWKfxDE4cy8jGXrhnGRmuB0vIA+ZEQI4WSfehW4TI
KxFzlL0Ogkur3eSTpmv3xsvQcNazdsz28BnNHRdhc3LLp4Q90S5pU/RdIv3F7luLRLD2QDKfVo0Z
APjJEgeRo/s0BuUBeQ9jfI+bzyZeHucdNvT4O5aGw6gsuqop/uKjEGATZ06kAHlrlJJx1IRMUGsX
5Yd+adpi+G1Waj+SkFkiJDbTWcv2w4VxXvzYRFyRS0OCiw0vZbL8bL+oARBTZUOFYOram+02Du6c
IXYfBQ+vTqFfZRWgV+kaMzVX0278PpXsvkF4Nh+9O9hXytXdXElJJQwBc8FXXLs1qm6s6Xu/6vZe
YNzwhbChnpL7fLTeIULhOaIoBbYF6g231wzIDj3Js3LZEQ8pL8xM5jzAiZpyx/ZPmXBeiNr9MGro
pHky8ug0n34cAkqV9tE27c9BBteJpPa1r1/3n8dZP9eEg8VrR7bjbnB1fRvNK3bbHYll+5RWSje3
jDsxqq2x+r5Sgr7HCXBykX4vEzd7ATRsk/5aguGsJ5kUU2CZvIFEt3jhDpUDv8CbbQJcix1SRmZN
1NcEtnR86h6xrtC51lOj3ibTR9JFRlSolMNkJpKoF8Uz/Sh4RbPcIOWNtsHAlw8f6sRs6t0ouX+d
mM1dME0+GqOlBMy8vAZj/16F09sU47ho6vCPFQ4YLmy2DVHNX7lh/7YammbPYwJ8z7nUczxvU6z2
3kK2yaywJMGFgB7gUPUOwBEiiwpKJjzWfYOGP8+AZk54D+H8YLub/fGqsOc23EP9hKq4HRKeN34L
IRn+WjTi9lMTsKWFu61b1zbgWqGnpmiT/FG55P3zejy5qC5Mn3TsiPENQFUuDMN4mkzK3gAJeF+6
057hPSjVFt3o4pJ07AuXayHn04pYzIGbxXqwHf+QBir23eBEyDTm/c+tXMUzec0tZIwZKcdShnsM
p+narOyb4VfwQ4lzbgAK68q3ZqnzcztGxciM26XYZ8gtt6bVfnR+zPfK8VBQ6AHiOM0TmdQCgU6S
FN9JGHMNUiqOCYeR2YkPiAh7E91FMNiY/FiF/HwYdhh+05T+3MtG2nq85JsAMMw28i0W25RoIApJ
xiznY2Ym+zjTMuRpadeGnN4sQ53FQN5oKvLNIEfjnDmcR0uHvVfXugbHR9zMyKg4l9pUvLkTl/wQ
W+we6NDrw+TijwndyNj9dOTW2If3fW5efv4JKRE8AApd0hRxgkzdjnQyuSIAsc/FzrZ0AHrfr4e5
OYUNwc2GyX8zlOo2E7z6rzpvJholkEt9ZGSLKtNDkSirnd/UfCkhdaxZD0/ZUl5VFX2juga2UhjH
IWaiAhOIS4eVNLb4DFd1TScsiALHBLdqlXnSFWY6L29LK1gmtNWdoojcyIhpR1IeGx/Xd2LzSnRV
VO0GeYRJCoKTZ1CnA9P4g2V2XT4eR1d1eM9hYjsATacKIaHwjAvZcd+GyeFEKDLTUJNls4F7DDsn
LiCv8dBecsatf0q8TIgjwTZY/xF7k3OGTsTOWAK26PXskrSFUsC0zdaUvujqcDjACNiUOsez8ffE
X8kI0nLI95nV+E1w229Hhze1dx79AJD0hFiUftXYdILuoacjKNuIOHQYzAhCvh3ZeOvglxstb1FM
GVKEHFRzFDxhd73EsEeGoZpB4vLoWtTZg63L/pC9KsGCBGO9pCCbMp9pQYBP0Tee7Ya63ZCULjLm
s5GZf2dik+wVNS7Mp3iNTpsxov3E2/HQg3TZWpiRuJlBRDPMR3G36QBHILdC7E9RuBOVX22MtGDB
F3hPjcwd3fxOHIxpcCXO1C/d/Fhk2UdkDieWzm8V0Ec0WmB8KhnvIiMhZ2kiPZ3T0Zc8CH17zRSh
ViMT+E1rv7eGH7PRWo3zyPS0pSA3/PTbiLA8e7wFIUXtz/tlcTAw6bgjewobAg4fJmxb/UpI6kZg
n9OvLkVX7vj7uADXG6U8J8HAl9zzuY0Wl2mSKC0nZCbRjocidr+6jMp6Uf1VKD1Oinlo8zr5/rlh
G4NPgc07VAmp6+qpgZMyLl9eTTwqZyiiQspDLHKEpz0HxUidXvPxoiOk3Ss5FOFufTOoASGAFb4e
uS5LaI7rsUIQMztcZz5Pw3qqOGlGQlNW+NwNllpr7l0+P0ERhm5v5yYjjrbC547QnWabARQgVglt
t2lTZHpoLWxZcllCf8qSh6ohwkD1xd+COSuCT9IAydHjQgtwgvgA6FbsMApnfqsD7y50nIfGojxv
PQjXPZsj0h4pPPjX4+KAkvaTWyJLTArDGxiK+3BgC636+U8Z5A9tzW+UI8vDIppOKU8bfcOI3pTi
ClRLt3WKYmfEgGgQWwGOY4y8rSAlOaQ7r5TLdkCoksE8jrp5XAAuj/k58c5ZUXzKXjAxL1llosyb
boF8SEYpdoqDcKui+NMLeBrhuyMmxUB1kFm25SH6KkkCXrUZEaQlPjPQ+84qUPJu6PPnxeGxGhN4
UMQuu/9qWTNaSeYwPvpslT000/KrgCy3Whou5zqccRXDnFhzVwAqIQMoxDpmZyMRk7gft9MgyNmb
bOuCFZtbk46Yl/W1kBXDXQUgMnbkeDDiUTxETQyCf3nxpRVsWrZc2CFpp0Ud3/FW/av+8Hw+d/SP
hIT/be07Tr8M6S3y/3Q1SX5Yu84pJKyjT+Meg9mHrIoLiPxWFIldbGxy0fKPwuv2c8KXoEL/BY3B
xAUwP0tSIAZ39nbLko6Ee96EorstfAjuSdfDMRrhTTX238aPMkgUnE2J9RtAHy8XNj6mZ8ckIZLQ
qocbBpTgKaTAcnh5fi4pBgd8pcNcMnT1WBQzlnKQAbTg0Tz11fmeOEyg//HCen8Qep15nYcdsJFV
Zg+MwhKDAHbVbpD3UUU4tEwEGLKmIWh2jyX4V50YJucIqNqOpmudeP50hMjOM1fX6D5Nx3wmiJSG
0yR4KsIqlIiGpSv3UjsU/t4wiuFuIHWbsMb2EpmcZKi09lPbJmcvnDntLS59z3OcLWO3gDhVMll9
xTWf99TlBs/7rm8Z9SjZshJPMVZOExhs7JTmlnVv9mDRERKHvv//bM7/Gzbnf8XgeD+f1tf079Gf
avPZf/5XUM7DZ/HnP/5x/iyTemj/N5rzf37bv+icgfNPj6pa2L4jLVOTMP/xb+pP1//HPwLrnzA2
vUC6bFkD1/fk/9A55T9dZl1WwENj2Rya1n/TOS37nz4eDcmfaEudx+P+v9A5qcP5o/6P9BzXZBJu
WoLmwPM8n3//v9JzZNPBKBZZcBiY5HKTtG9D6h071b+QaP6wCUiDn/WDFa2ddPhdzb/MkFzGbsr/
MlSKD6M1yAPBnbfe+1McpsZ4z4rM3qUtBxs5GWYHoUgU0yZif0kRTi1gOPVzkqKysk1cuuVraNQ3
yyeYzfW0uCo5eqXlM64T/d7qzH3cEJqG9GZDVsjFXHLWen2ykaP5zOKaAYLAVEayPbq7LDnFznfe
6gkgVG6wCMg1Dwsl4p3Xm9+QS1ByCvDMAW4aQkbzhemanV/xHB27NkSIJu0991lMxE1yahO1na1i
682TOMzBXJ7KKT+NJkTKdIp/Sx2P45TNhRJ1XfbiFBLHtxN4njapQ25gmnfX9H2xIa0sPgs2urNP
hIH1luy8YV4ekAKdoF9dyoZsyZhAH9ZAc9kAIMmYNdUUr53p0Y5XnfksySsszbOsk8exNDf5nLT3
dBvruIbVQaJ4vuEJXJMbiQQVyVg7AKebG+tv5iLlZrPTb0xqSvzzOImhbWGan9hWU5869LTkRPf0
jYR0d4O5G5yGmMR6+qqLnhiFUby47Bq3mBqiNzvYL+3ND4f4SgVTIHhmbZZz2DOCugVIGesIdozH
0bqbSGJe6Zx6qDgNIxgjeW7wMjC6aXcqaabN4A/URhkaw16OPiUGiszlntbIvOtbFhjuEKHYC27j
pQmDt8RKfy/UyNa5cFIE2NmukNPF1N9bzE1N6ZBYyZl7AiEoS3d7T0b5Z1B17Amr7ylngbLxp2Xn
1uVWQsFddbbTbUpn/itZFdnWH3bK4SnoaLNgwBAfaAIBZFmG1gxQFp9+2lSnjO3kqoXDvUpqmyp4
lExVkuCeivXQFMYvFA14R0xs4gkpL2qof4FIeHXc1oSynXQbZWSvKuQVqyQzTyC0QPkO0iqAzOSv
daJexkkdDT3o8aJf3ErnqAzRc9lHC7fIYv8ne2eyJDmWJdd/4R7ZAB5GEZILGGDz7LNvID5inmd8
PQ+ikt3NEiGFte+Sqijx8HDPSDcDcN9V1aPV1YiwhljZOcdsNJaPWDIHRw6Vmaei/5XQIeuUkGJg
5QQ8gzKnszDHp8LQGF1DWOxJedKo6CbzIQRCEb21Cjl8nJ5Knt9IxMYFvELJ99FG1JJAyazF5EPz
xTuW7CWB9yzEJITDt8/e8N1cLA6iw9Pgl+pB1VR/k3chFKiBxhKV/cO64FVDIqY0ehMpMW4Ak2NK
PzBq422OzeEhCCVxmMz+BvAPGyXRqvXUp24LT3NdMIKW2vCQUMQNF8NZKDaUz2Rnsjq4YI1mQ+MP
qP92SaOykIMKKBG9SZhOBoOnLNvPHV+/DYywhy1EjGmRIHRqZ1CdySRa4tBVB1OplJ0pwhdVfpdl
xdgmtUyNebL8rcv4pojguwJR4EYC7TXvRm0z2hyg9e4ljQVG76G7zDWHB6HIxDoXfkS2NcrnqgYR
h0F1o9OkRDNq8hL0lCs1S81SunzoG9iCIRBjGKCMqVhqmRr5ok/czMKBtTUNejgPB/3ZB0lnYsiy
Qjz9QYwT3sKbyTqhJZiXyvQS+z10kKUYqlgqotJw/B40y6IUSAUXro5L4Y+1xWntYkCg/BhL4wHi
a6X2hxRooU4X1UQnFRrV3sfIytDcbi1aq2Z92zTJrRCQDcyAQti69B9bmWTT2Il4RRXDMxeb0+b9
0aATq6AbK6UjKzYpy6Le4GglxSM/R1YltuSD9AnXsvJTaToLDo7gRc3838uWtSNjobAvxfRg6HcL
pybp6Utkx9M+7/FAJxZTI1jOQ6mG7DKKcHiwQeECM/3y/4T74Elf4gAfLKpfeZzt2Hy2cXli9zoB
SQnxnirJmabySXbsQtAIq2K2lukewyzT70HpJLuYTrLuTzsZXll5qSsjjCixjVwqzDLZIFkQErvR
F2zqYCW8gpAYwqX+rKAHTVoK0fSlGk1fStIIG+onwU95dtKlRI0CG24iVC7uSbire1ULl21Q0ZyL
mQI2myHTgfZIL1uzFLTZFnjqRN7WFjDUpK7pPBKsgxtJYY3/oNDyZsTxCX/mU0L7m0YLXEgq0JSy
mfA8ygQnDvTIlIaNHAISp3TYPaQnWUkjSeIByz/6EGSNIHmzoYXjrZLGdkfQhVAHwVSnqjBpR0al
emSdfidZ3mPKQm1lud3puPE1ejy/Gj3eljzTfEHpzryYTrLY+mpl5nZ0HKp7acyrS+OnRMBbQB2T
C2IcPmA9HgJAVtifLeERFKcqL5jo4avKHUqR/zIBrtjVaY/OtxT14R2rVyH3oyYQJ6N8VxbsPHhQ
jgCQB7Ff519xCJzeIigPq35Sgdbb3Be8eQHZ/8ldxjVwe2i/6SZdgPd6muab0SqezLhVPLWUzFWt
zmRjlo4EyaZ1tA6yg6hiflKC61mOebZq9MU/SBArfAmQSLB0G2StuuxEfDIeSme72mD5B0kBpZnU
Ce+ksIa7mimPpAhpUgAm5shtt5dKbd4CMmQUKln1yxaohcFSuEZB07mjgmr3h4GVYDuajWvaWB1l
Bkt969zehBzsuB+xdjPxTqom8A6DnXFWmD/pk6kBprYXzKEwvnFDsbgCExRaVrbPzf5MqQI6aOmF
5AAwsrMAyMkr9s17LI1bMnf4wegNtw0weiFFMShGyy5LgTmjhVhApc+QF6gauRZCoj6J1PWrMFKu
I94up64g747rpU4hirgbBpdaor2DWIfXw2yWq/Tia9LL8hLroj4MCq9bqT3mxDc8M6R6EbzStwqS
mpMgEfvdLEdEqrJdC5Ia7xub0wLy+Bx7MvoGPKYPaqtPrBTXUlR8S7V+E7hHdYNrhXg3S+FSeWtx
wOFY8iTMlPB+e95lI1imskOsCpqeGghrhMDc9WfmJLoIfUTTRAp/5GA6jE3zWtctLkTuTjNONm4/
OEERxmgXsyxxxB6N2UPDFcas45a1fpXH9pWR5asNqgp9rdtFmL7OrSJlFKYhXfjEjPDaNMeWOKCu
5L+5Lr6xSXpxzxNFBVsUhJjJWLSG5OBolVi1VhzAfRpXmjIdlRhMJQW/DIyylbHjI2oSSyfw69Oq
DBj2RqM4ZvlNC1Qv7Eb5FJrtZQ5MCN0kkFO5//BlumVw+h3yAscdmwyGjT7cpstyKMvrk2Yw6aCx
AYm5GjG70rjo7rCde4bt8DoXh66jvalFLFJT0n52CCkz4GepxzzwzYTbcCLQHdgkkSGlyBztxGsk
VhmGau4QB9+w9pnrQu8/I5vZIQ2OSxTfTfCtl3P5yEKbBdCMhm1ZqIrSnhiRV5T9p5HS4tnG3F3G
alqX58ySOfULWF9addFotdkCz3vOSxkHId+hR2NjioEQZbLhqVtg+lV56BSuVEVhOlZGqghb/Tr3
yujKgkvJSFYqTXcFCBiHyAJ6P49cGZ+HGwe/oKqVygw9UMXZWl8yBbNIz1mDTFirrPSNaPhqy/Ax
95k+Mmm+muqa3bYgt6DSvGnF1iXu0JjRONR7qexyUY4nW2EqqpiU3EKYilfGkrxpo3yjj/6wD2z+
CoU0Z3s8GSTftH7R3yzkQxZyqZ0TFhmonx/gDzPbcX+G6zOrc/UJWuLQjTHLzqoHWm8xg859qjwU
to7zG+ZjbDanpJj1e5Lv7DQhtkfx+qVJCe6wMcJYI62aPtj1usaToD8TAUmIQ/ekvhuUgXYwdz5F
9CMW9ZFxwjagjBFXM1lvG/C5ItIx+mvsb7PunAzPcXyup7MKCzY4VNlLJ25mfVub7caYmlOZdCSq
cNAzXx5g2ffToRfNOxB8+W7T2z5Bue3uGjZf82rqT5q2T1SOWvPkoNLu+JuC1jr36n1A/yCpy8j+
FhbrKn0IgwMmTJyH9jE3Toq5T2kTl1B8mhQqHPYT9a2XX2b++ha3Ttp3kB4fJ7oJmnMyHv2fQONW
vodXCzYKfE3L7YQSuP7RCt/S6RGkhW0faZIREwlAcCQ/in+pAbD53OnXsn6w2rNl3mRzHbX30d4p
7TZvYe7eCYTXaE6afh3icxbsRAuwPMM5tmmYxGfAdteBTvVygz9nl1KrYB14HA/lPTToloOityHV
J7gd2rfR8FS+dKoZK5ifsuq+1uWzoLxAPxjqpVZf5PLcPC8sDAYUxl78kvbjXN8ixoUz3xhOVy5f
beEqJVejx3/DGSuK47NWg+rtkReHXBxyS+b+VwDfWyOBYeJngjgXvYfrkAunDLeFf4gwrfDISF9H
io1wI9a3Dtc3yY1yk0lrnj2+jk/+pg8bEeyn9tzKh0C5TfImr06ZvNPg7nUkO9ZJuDE09u6w0LZ8
845pT+L9dugMt1bWPEmctgef71Uyt9sVZTRgNTroTDVIgvWfY7RLv0DS4GpBLVFpbzpEGBunTZSc
oozJ66jp67DkcXPrsHE+lV2OJf991cVrDLECg1u3F627oqArJxZjXNFLGn2vjA9h7caYJuz2FPTs
Bp6xqOjJkfsnvi6t3Fvpa+MfKpDvKzGcMnudj2uBBCYzYzv6Rzx4Br7NzkmM1znYuMw8lenAKeV2
g1EkhJFWemkChPcCiFEkVz2mgeNqcbFJjjG4QQUL5/BYvCf3BbVI41J9MIqdWuyEdm3LU4hBSlqx
bF6lmbMCEVlyYg73U3fu1Ccl/0hjN4zOotoqitvXr6V0scsTTnZoaWRMS3uvBFsagkZInOUmztbd
uFsP0pnizBqKWvNqE7QAqNciHdJw5jAWEIoHM+XK4bpPNka5xYWZ6iudePAFHBT+UhepyqbWsz40
8R5zAdgQSkkrwa8berEqoH3JHnZrPXhxusemzwq77Il5uryywC0MhldSjGJDxL4dGUDcqThk5Rly
b1RtUv3qsrjhjxKvkEFuEFSiJoqfh7JuKxfBGjyL1/nrjJVTyVtjP7ZeGx7VdMvpyU3VQwqlsEda
2abBilhRCDuP22SOdWtxUHiomkS4Ib4BheA78ZZi/OM0CqamzY/4OvGpw60DpCgeE16+lEfWikB8
HZDPd7N2pXDcn10b4ssHSY+C9xnjmO2UmAU2FtNeBO3aiTn0I7tzfbEuMlbw2oZb3qLTrKzUdTnK
i+KjfvJRYzsvax2MdLxVoMgwcUUtUSWnfddNL4M6A44dp5O/koRDO60hrTjs18FjHf2O7TuamJPe
5pSAAzLtyWhWiDEUCaT4rHvPJKczruA7JRFXD6ZvzhurQvXwT1NZRVX2YDkA+B3tYULFQrhXHeUj
fw9j1/8A/Bg1I48lV8Ek5CCe2r944UcIvFjLUs+/SD8IKQCBWAshVxF5jzFzclz/Nj+q7JE5MR4o
Mdylw4dmb+BO0mC3MrJ3yEVS2xVOgdiIhq2vxjr/hupVuIM27zF83bvMZwgNfgNukz37qaxXr2ob
SeRDrVuQBBs5G5AKY8x7aui/xFg++njcmUScAmoLqVwsP8V8y5hrCsW/yS3PACzc7U+mv+uy5E0J
GBBfcn0ucivOJ/QD/5Jn2U/LdGOQwKJ2BP01q/cN+3xvGLsXnRgxmzBQs4W8NzUYb2PiEuqKqAFP
J2aVIlshf35rxIpruO06mAWn1UH6ChE8WFRi6xHCLPhpRfCUP40zP7KiKK9JxxENoxGq4gTbZX5I
6fDoRPjYpAYDhFRHDjSdt2z5V+ioG7AzaVgNlX4xIsUzjGxyOik9yXILzfwwbSZL15xu4uDeFJc0
xyvSDkHplNgi4qGFLqNATaM322vIwUsDHgqZriOwcYT+4KxxYVlnRcXekFEZ4nO7gQr8nhXpk29z
i9PNd5yTK9YuJtADJvbZS82qWxO6KTYD6wIZ/8EpiwGblWqS4YwoEmL+0PoqRXthrUyXycKvLh2r
HXjIiohWN/W1omyJk0p8BwuFN7bQIK5HL7Rels8SEX4WmfHakDAVVkWxkoGvAQ35soJuDXHectII
v7NvMaqaNnlG9CJDRmdNGYKiTtsATQSHGehModiDIMNeRn7imSSh98K303hq2tEbe5WYC1wxazQj
6467YRuOj7X8qkIqgj1PrCc7AtXkB6e/sid5EeKrzXRPJBAMO5KQYzZ1bOaqK3yf77Y4NpXAL8BA
E8vzxhbqOTVRt/IOVBA2mUK7BIl/ESG0SLYOaK7QP8dK/eB/L1ldwhHk0Tov2eIYHoeNWdcOHoJF
/VLH9zSTNgM4MhWgzEEClmMmFqCilCvQz7b/JQf9C3IQ3Wb/9j//+/9NDvpB8E0/pv+jq+1vQYgv
/FsQUv8ydZnjOI1sqpA1g8/8QxCy7L8sOKVoMTZh/398Ji9gqf+P/6Yaf8mGScebbVqGQDlBK2JR
/edTOk1uHIFtGgJo8TFt818RhEztn9racDfJGkcpGUVK45tp/6QHdZjxLT0zje2o2o91GsWMeb1C
CInMIPKOvlOTiGdxW/2WfQcgxmqD61QqYPPgR/hwrNSejh2tqGean4ldKWRhybNQya5abbgWuMZO
XRJZp7kX79TDArkHckQH2TGKJlJWzfTYzal+rmYGQp+oAYI7oRF+lJxDouGN6Ab+yDQw91KsGyur
hM+WFC3AlzjOdubc80huH4ckD+6aHOmXvqNUySgI2Nkz7EcYiUUBgrXTx/oy1JQz+wTEmTfVR8tI
85WtGdqhnHPjpfHzVd61rcvNpyR0XT3YshpuzaYB2RrTrwBHEkDwCGZNsj7g7o0XTVb0q2IFxjXI
eWLMRvhMaLM5RKOUbFpSDCd5Bn+yF9gn4Epig5EXkIZBZnZt0q1+lskDwqyLGufPhxVSMY1dOTmW
BdjRdqNnBGNAurvv7pAwEz+DYcxmmkxBY1+1UHxFllenhfZVdKybJ8L/6AbTRqEv1JW1KKPQAwdK
xnO+T0f5VyuoVuswGFlycqQQxqNx5ExPQbyrOqrJZqF9yqXxqfvz91SfkNOFA3aAYELyIoVwXcgz
vwITu7fAWXZmKH9FE2cPU1DVrlbnqqyDHVxWqPejuuUkTn43t+7DPKarOXmx27s/x24MKteEIsJ+
StqmLd2/GLRphBpDUkCk3VZa09DkZcUXVgwhgZy9nhFBnOPIuPGHnqJ6CmnyqKyz3nYkSxog/5qx
ypM49tS+sQ+TEYL+jhPskQHSjFVyqCakPRGs5AGBZGeu/eb+Wsej+ZyE84uOaEMie9gT4FisS5Ct
pHr8NZcKIboxIL1gmqmHFynH8SwZ8g6i35NV8wnraxLURE1yWK/NBfbY2ICwSinf+YJWsUrI+CzL
9thCqQQxlDe7jJEwMLygl2YIm360Guw63dPxylEUzFJR9/OulVhOtDYKXgsThB3GQdZRAXqK2VhC
KXHcMSDjgRwoRF88RjzWJFqN8OZEYqdPI8ypbvavFfUGpH4aC4JZseZhZV7HVRtl2b0GKUMIV9mq
kTrvtX//5T8+JPeX7HBrrhC0KQGcWPQ4QUUAoKwEJwIoaXd1UOjE64hA+xMj+u8cStpblQbyVhtt
y5Orm9r2+q3vl7xTCCl7GCHORI2sHkWeZru6849irnKqH8WHEg3o8W27TiMhv9tJyExaqsNqbmbJ
CUcO6DRF4h/yqd2uU0N+SuoK54jZvmf+IM6Vzm2Lrd/4OPTL1mY2m49RzqgvaIG3+tlDI5BIpXKQ
aR8I07Oi0YXTM9QmXftCOw4Vt8KOHLpy+p3GKpfNdP2eQkp5lyrti7qs+tIBazMNvbnHKUcknafA
XswQbEa9nbZVbd3C3q4eIPN+xdLUbNHlfw1h5IJdEstCX2I6aNBrHgcLSpVdrEvWVbu+FP0ebhhY
lldAbmiDbdrr4B8AWYxl/EMLlH4ocnIXdTvs/3ykw13mgDgtCSTfAGxp0jjepTUVXhujEuq1VCbF
SXPw74NNu3lvsz4qxQuBQLyiSj5tWjbGLGH078JQsmVZOkM6rZDTaHbYQ3SmTViCf7X/8/F//PLn
94hcMYcWZoBC3prXP8t0Wa0ZfwKKlmH4Bo+UtXCQADXgRhA3Ilxw5z8UCxQQFuxx0MJnz0H8dgXv
YrVhK0wKsdKMdZfbT100cssyoZQEivroG8PKLMx0Q48UZ8EpzLbSjNdcy6fuMOkq1luG4HbKhpUu
gg49nUCvXRliUxFp8zjL1mtiiC7Osv4NmgVUpaz8qEQxeKMZh3soA+NjZxtX+v1YVfSRtvHr4ljl
UUWbMESJbMy++7beCFi7BzlXh92oqmScpvFYBxIsrOesqG9N2Jtn2+5+pCkz93mbRS7wOgktRh+3
qGLTS98nJPhhWCiM5sjSFOHpgaelncKBBQU6e1PNSH3CLyD2YRusg9R8mNqB9oBMPDUtx188xk4G
n38tDGIIJcC19ZjW+GtLsfNJ/Ev4GelYUXaVumBz7Qb5P2c7qlsc1RRm/JinW6gRtJy0Ll0J7Uub
SuDkFQ/dvAQymiaFv4dCYmFkPSIjTuskHulsWJoFzE4GUgBds5stYH7EhHOqWFeWwXlEhRCy1RU9
dEOphfzNE34Dut2BRNCwQspwvtrg8ivLz0681QjSm9UFoptyj9LZrVoIEg13dU+igpOiBhmMwD9+
mQaow3NjPmS5/hCXxnhqimE8TblJRrTGwwAIHfqgARDHlGUJLhzMqJ4QESGQ1pnaqr3iXHBQMSM3
96fjhHmCiXroj75VjNSY4Az5UzbBiwZKQpqOHb3TyGjY2kJu19NU/QK4JYWlL0tku6aVsi/Qm+WC
sGr8KgUlxuqIpx+u3T4Ko7XdVrtWnjWvr63LUFg9tRNsXdODlarClSZ9Ga3Kj7jTHxPqyjlws1XI
EGfanO7tkfqdlhw20K78GhCUYlHRYP4FU2ePIGzzJQejX8xGfg4LhZq4mKCULuyc8xou/URw1CuJ
yzc5slgAb3vHkanHP65h2DDwtCnCvMZJQsFIzM0k9v14FSdD4woOmnubtkClqjBzV0dVTW+2X6xg
0Ge4G8CvqJ2CuXQKPAkhi0N4vMHmHm9KNmHQEx1FmsmQ0cU4Lcl+v6bUY/Jx+uLd25BRw6WCGMLJ
JdbWrTkpJ3T/D8m2G3gVIGQUvyeJWvqnEuYPPbPEpo2JzV+a/UBC+MDAYgDzFs1KGy3DaWhnoJYA
JTlOWozDuTYctJjuVZ6VeF9n+SotNE6dIKQ79MG+la0/cgsP6JxNS8ICJlZ6SEqcAbNJXUmynh36
pnhpetWH+Q4srQilGkGabH5unSc9nFkNkcYL59LNTZiKYYRjSGgni2r7jaEqHumrdwrHB9TyBJWd
fWOVF7zsJWLboAzHbtYgYCnhrU3MmfjfoVbNDlr/iD+B/QLhZRTKCn+fxdKAM64bh3zXlP6zjYwD
Ni2raJeGdgn7Ay4WktGzIMKsjoDQcHNeirBd8PLmS82O4TZ2nmTXz+rQnI1JbyjaYAlREWjBrWmv
RWNEBy6/tzIAU4Exe1eEobSXqDlym7IC9DozqcRTsNMbMa9GCDerGYbaqbCSLSgK/ALBUDNSzzBE
a/9JahY2ex8G+E1ZBgk64LWm3EAJRjptLJu7tgdZbFgt1uRqaQLWq0pl1WyCtUq1nxDW1E7u5vha
zVPJ/Y5UsP1mpP1lSHto/5x2WXhmhg5IfNrGyVx6itU/s93tyFn3D4y4g6eoDfxI+taiHMtvo4Sh
pzXKu64HyEOTSNlDUJbFlmNeCUln3gZik+cc+U0JmovsH42CVfZo7ssBpm8T1tsQloVTzhlkHxqj
kpLgqE0c1SDv1Q0cB8piAQVpe5RbNKL6rQph7hYNLY5Sqh2rOX2uddmzkKbw9ObPoRbX9F56aRFP
D5FqvFIP0S6c0cL9r9P6/+dpfbFP/r+71aO5qD+yfzJv/v1lf5/VxV+aMNW/j9xCUTl2/7t5Exam
JbTFMSnwTtKf/r/P6hpfRNkh/xGcy02dE3Tz91ld+YvzI8d0zC0KX2v8S+ZNA6fEP5k3DZ3fwwxq
CB2Wmmwvn/9P5k1h4zMG3dFvOZk9l4b8rMhxhCEZ6Pebb5yT6iil6OU0r7s2AcfwREZpedebETt5
dDBsy2yqnPxXN5wY8hP7v4T9MO14Xq09Ixgo/abG/N2/kqBfLoiMMC/li1tRP1bBY6TeJmI5B6zS
77ZKbJK79OOUOJJ8rint6bwGMpJXsrJ8Kik5hS8HkWdBUngl5RdM8rmTC49OEYP5/7XVnv3MMyy3
pD6rkz2wHZ6P+D4jBWHawtPijQ1taYch2zQ0buP/x1IAkG7YlaTiG3cdUCcC5XWB5ziy7jY2HMMQ
oSI9q5Bdur1e7qRX/RXRtwOt73RfpIsIW8DS4Ta7Uj6XI9YV+FTHZUpXJCxAymIpAhWO/KQ2ax2a
ubVlLymxrbbcEy5whZsJhBvgaG/KRXwvUk++goOhNCDX3dmltCQeNlQ/FJnTPFvv0pYAhvbS33yg
07knnmQ8T290ngcr/wy4Oru3ttYQaIn2kQUVwW8tt9rAWpJP48E4pr9oZ44jVw5LjYEFaOrwmr+U
ildx2BU0gLnj5NCdsO4Fm8m1MjyMSI3lJSecT+BiUPdZdEL2WXpcylXXrw3Fs7rfdLwxn1rU8pHa
W0Wql0Ii/kpVh/1nhiOG7iQ4TYUbMg28aFK1Sdj0hiDvgQ0cfBv7fhGzHF/1vI/8mZn/lEtwfbY6
h0v/hMwdt65r6Kd62Bk9ZYKnmqKoWTMfCrlbj4ybI2YYYgWiNL02Wfh3BNXUB2V8BKVUlt/ytpso
NU7UNy4Cz4pPpXY1+h9D280aQR2L3gfRfFdD9huOqykTvzTA7nVwfhq8E0rs9AM6gpfM5i9TPbrW
kKI5LJmOiqlDLdfkxyw26rNJ/VsyGb9SLb1NY/iu5t03ZsXv5f8Jxny+63H2nXfZpzJmn0X02jTl
owA0yVMYyW2kUoeDQbAEmQOSnzGJPiw9pfrgdmDWdQ6Z+aKWkm1CNEI6GL9agDrYZ94rEm2bLFLc
QRinoTvqQGJ9PcClwa4BY7/kQ+TLC1qP6ZGufgRsA5gQRkpaggXyKRp2leQMhFCanVkSw3azbKvW
5lbAuY1RK0kMyGAuiM14kETQ72GAmjqygPWulRkJ2sQR+OzIv/pcGItwHaIo6mcTFH+K4Sm9hh1o
ZxwaMCL3QfrkFOUp6T1JP8UoXj14yQiyC3pEdDSqw2xujexBYj+3hvdQNvtc+SnkXVZ4aPl5/TAt
PEAKE5RbGG9xyLYKh5jiNVQ+A/rKyLyMn35wCMurZK/W0bRvyViZtbrlJ9cUG0jtnGGBtzaUjH8A
1XFhEMGpgTpZAGmf8VAfos6CnfkqDVf8V/Fik+w6oIWJ103vMAmd1vwFZ1jiwJOmZ2VgZJf2c0BO
dy8NjeN0T0O55lF+jpDUNfVdHbcoGLxlh30xWZsgA1dmgqGnwUooT6O2rW2Wktwd9XfQWBKGBGB0
A7YYOtSforF0m/q5zt8lbTvrl3D6UlGVi9MwpnAt7ma5XevNrpFejPFiGY9L9tkMD3P9qtASUM6H
uXto2wekK0t+9wvOtd99tUuDsx5x765vLufavn9kowvIs3NkWsim64A5oyhnBjgShdvuU9ev9USw
LMOS8qBWXwrM42y+mCBNbWyErCB3kkq7DH5C1+BhMXUJR+n0s0j779APPyer+46k6NOumu/l9/LE
+JX1yxyW9HTKV13u3KLHEXan1Om37ZpvWKEwa/nDQOSaOMYCFPW8sPzjZHEQs43K/lmVGY+V+dAq
cFmGehf76iVH8GpI0YXlViPLGSF+DNaGYnocULwtuSla1LONU7ir5XtDZ2EPnr/vuddr6MRtYtyI
yEli9noiU9BqgsILhQs3mCGZeJUzKvDOHcS35W2gppsxJRBKPXdIi1evr0p0UYAa8nQzqt8KSwUW
GRHraIzzigzVWl5SeM0DZrxvG2HYeI24+2Lk2qgteFZzpeO+jNmAJb0FfLOFU0kWSYXvi7uTbBGJ
K0O9SrHModz2SAt6TaBcszFwM7/wQFEdAwh83Uhn7PO6Uy6g3w0lejO7aG/OX9XQeD4mHS3hzqf2
dDTiVG97j04XOuGtjSahxfYChYw4mbzg/ynoHHi4Qg3oqs4BWXmXm8ErKEDVDR6j1UGtnvEpKArO
4V1emZ6Vf3UawYD4LtPVLF3auLsqSvPAFguaEm1cVgpKHw5LwnQLJhdJWyleOXZDprJfWXN6AgpX
DZgRwhSJsXtTlOsyG7fxYi7RKMbjnnzQ2DOYDWeGUN1iIHOqaW8rEB4y4E/tplCLDRtyA0W+4KlF
4n8NPhSPBwkxXrE8/RjmD9Y/rsajQyHn6Q8nB7ui1+aDo2fddumYmygfWRbBEuDjlgJhxTfvqjdN
+0ZY7rjDGZEImqVw8MkombJHLBMn5YtOpDwu31QBODt7yX14GNMIwblgQdXKfbQZDPVIDlahRAxX
d6LdfGCFm75+CCfU14ENIiXpe6GlP1F/jOqnfOo9TaWBE9uFmfO2l5EoWJFJCKZ95EEbxyQ0ok8O
K38aiM20QCcfOf85ISr/NF9K/WmoOY5NzbdS8VWqLm8Bg3MuNVaEw7doGisaOKSBNhPd4L2obJqO
CGSAqK4vKw+jvBkBZaI9JLww2s9tgx5troyY7u8R5xEsPdOfLyesifB8rhxbr3YfOIgWpAV6RyLZ
bWMDDX3HMK/W+IZHmDgnqf0AOhh4waCj4zSo6HNbwPjtCseEtjIQjQPsV7F8VbEy2FhCGjhInRFe
EzPfajSujhMR9yBut5S2wH+VLwEOP2pDdLfVsUnoMwdiK7y2zJAQ95wcTb2GSpJKRCA/dbbPIyv5
HHKHxnRF1GO4SeS0xTnwxxcjrLwFfiRLv5JcPChz6K01uHU3UHQoM1CN8JZq9HlR8qIGP2OJQNNf
DaT6jhZBmQRSS1rYkourlAOVrRFcVWLkEZe4BF44+pT45rS+OlVy1eALrJu2pfbdWAUK/9DuS06/
lUJb5w+oZS7Fi1ssnFvs7ZjGMkG537K6mwZnjmKXUu0XiZdaw6s80Uoe2a/00WjloTZheY67tOW7
EuMU8QeGHCqcMrV7sewQd290qgPYkBOxbfFcJ+q5yrUNEj1lfnKHemacQ2vYxNYehx2n884ihvOV
6+zfcBr3mAtIU1e3cijWRRSj2JvsExO3qGVYjyuSnNTIaMFLrVXrsH1sPxdPuzEj0EyY6bPxYqoN
AWegNXWzMZqWVZD8pvgGRI6g3MKV9oIq/PLtfq3P0YYLkEhrXCsnQhlqCC7FlI8ZBcdVq2P6D3Zj
Yr/nSbWLOnbRibIjQ3ErEsuLnHclTE7TaoTSlNpbu8GMLY+8B5tdVZ2pPd0OenZU8ugjITTp0jq2
9C1eKZDE0pV4hTlarlLHd+omdmSAmPPAg2pBwjYtCF8l/MsnyTbBGq+yYvosh59k8vdWdA5kaQee
b0Pe1iti7RaKpHIw5aTvRq9d84l7O15R1Uh3UyTOEmFekD7se/zburXJ9+bFyS/6ExMn/QgbLdyO
pJC42DMv7/N7vMQihnfq6e9pnnuxxkEjvmmT8ZwplAhdoV6ep4z5UI2pMGena1XBq08feGNoroHR
NESkRU9blRgt8jl21hHLrLVtXYzuiUbxvh63ZqlQ0IDVW4oOkYz5j8omCwBEm0ZQ/78pDt8rFfQo
MTlZ3jkYYDy1zvaxgbTnG8eBtqY6wjCsp/wb8UrVeP6PXRK8y5J96XTWJRHbT5MayiR0GZwdcFyO
qUKVHmgCp2p96t7iQewzbghW/6vI7XrmFSzq9IeC700B8paTqwf/4I/jYZIKT66XCPALSdZbbs7r
dmGcVPLd+l+Uncdy7Ep2Rf9Fc7RgEm6gHpRBeUcW7QRBC28SHvh6LdzuaHVLEQppcuPdd0lWEQVk
5jln77Wb5Mms58JEYU0kiEGhYYfVV5HvtJYXVHeOZ9sg01E59emR5kzCVGsCwIk4f63abzlbpOmC
dja7Gd221h0IyUyyAzKsmdnRpl/aCE79STxX2ZduoBvPdEhq04DN3Fq/GR0pQ2Fe3yj5umDOMR0A
xTrwedCftDWO7hLtY7voUZIE2qfCmgDNADOAOuuVGFrdKvCqlckTk1e7wodY25onvDAHovkeAkFq
TCee1DmvgT1yRZuShjAORqFsyCXcCnyDEn1yU9VQud+r5NzN4Z1UGVQEIDPcghFKtm5LCyjPhS7E
OvJf1fK7VccLyZ/rKX2gQbXOygoSS7qKCTccBNIl65u23QHR/L4yFd5Cu5/C7johLgs5StpFcwGJ
wCoEqIBeGvy9tV5gkVPzNZ4SAexisAdcF2R+cJI2vxPcW+WkrKJ8LwGDFM5rUX2GeeLpJnEmzIVL
Caud4tyGvfgW9rD6GDEIaDSckZbla05nolBI0GMVBVbFSqqtGaRywmXPam4VVeV05XeNo2cfVxnj
40lnF1Q6eKl0+RN7WZcPQ3soPRoIee6xuRTaqTdfLQAUrvrcODtr9l34T3FyDKsd0R0Zm4hJT5kY
5EXcrK0uIqACqb9Rw8j6nfIDzixAvJtCPCARx4pxJMA6kgd2+oWsUSCTOMBlE4IxNuzg4pOAY+xg
HJqurNi8YB/qC8COCzv6gEo0AdXTzZmKe3eivaPfAJcuwruVwzQCuHTUGpwoCANwm0Gc5uOwmFFH
8Myd2V7vaZwgM/Nuk3GUjSfTJQyY82b+LqY7MGlNv44ARsggQR32kKkYgbTzSI4Hs/o4ulvNqeal
c58mzTfd3cV7BmDMuHEhpItdifn38CAxJRQZBYuz58PwHVTb7wzXVswetxlDw3SyL5o+YX0JN5X+
gy1vOYavjnwK6Zqq5CYx/wXxSjhJZnl23y1rdOqLlrdpgXlPXEh6dH8cxHo5DAwjOyghIJKsrQ46
eOxMfyy6nVeS/DnOkXpR7On4PPxJbkkp2fsl4gdlwa4ggi/Deh91ANklhZiyr1nPJcA9reNz2DtS
LCGQjoY45OGV+dvadfy1iBskX+AJ6vjgNs9qRibEUzXGWyKzTxamYbA1B5eF3UC4ktSsmw8D/eKe
IWNlxmc3+OR4xoXHvOV+AQRYUKdGEpnBG4MEtPArHRrUIsJzVMcrWUWruv2MlLkn7HKvfthII01k
i4W2GJXg5sOQ6OKV9i0cuQ6E/37HpIfTGvDXZwnaKjj2Wry00J+2LrCsyd8pOKx+HcZOabWHTbxs
2fjWYPlm82mjV8tCIV/bP5gYfWv/3TLfOuEcq/ljzBgChTuHzPhM3CFzLuwe3KibfAYknW3VwvcK
jhgmPjDsuDJ6dqZkqYbfuOYSd003SXgCz8CqMLm5rKPNFoiGOqdUHjMLxgtJezPhhdTbFcocCxFI
xPjikwHwyiIGy3DKTa3uSVjYoX1aYKLkQDlaZ/Y1eAyTtQF1U7NOIrxnCBhEHJKsRxU8SGsydllG
9PooCcbo7CNmkfa4TDhCASLE62IoLQ5XybbG8RTxe62+xnDnzDBfl+pX4pD/FPbUgsNGEORE4iqM
zSfbUb6JF1iFIKFnk0MBGMhMHsqqQnCrQhx69iaGSyZrk6Z9CdNZ+rZBjPFvkl79/GWmT/byOup3
PKjRmv4sVZ3FquaA5/bYt46EyQc8ULO5e/A9+9HXywedADK/IQ4BH9ZgDSulGnnXIVfwMKivToSx
A3w2S6rFhKYIOeuBoku0vXUK2AyM+MsE46XZR7UvV/RtMxekmmGsTBy2yU+m73goiK/0g33dQ+ur
eSJokpoGfTWb3h8yWPz4roCVZVtsn9dxVm5Tc0b+i9B8LyA7Dg6V6/ntlwt+SbRflHg0EsWXlI8N
qL30bqcPlv+iWA9hdVEZtwsHANB4CDqbQ5Z6CYffCZRyqeCqGt9k8NhGhwqrn+IepvoxVz4Fzelw
/CmbCmpHdpnQZ+c25029h5hqkNP4kir3xJ4Tl9OGNR5J/bMG62aYNSx0qwTq11U5p7sw0q04kdLy
6YIrptpNGNL8wjCGsHSlIO6QIzxYwB3WSu0jPEqvdG4V62KW/aFJ8UYABH6npMWBWHi6wuvu0Mhs
e9qctrUzuRB6d9Lp3iDeqs6T+A0awhmRX84h6FgrURXAOOEyw/0Xz7q2r6r3wd6Z7SYKdyNVRN1f
ZHeE2EgzLzY/uvx1rM6RPKcC2iYwhUruiuJA37qmVz2wxofJB0+VSMeXPmBDCRc1Nekw/JAKze8O
6KksCPh7iEq0UywjRvvqa4xiqYl8bu/qMaphISSHRQSTqp7eSKEfaL0Jbdeb3WYKzyQeLMAWIUKC
KyOQ2Qs2/xODNC32nIZcLEqcPjzJdG2M3079PSaoUEWxPqFSWg1yJxEIB+obheXKr7yqnS/3L4Nz
y6SK0T91A6wn2qnyhK5tWVKm+gDmw+jBjxgignZiyr4wVW2Vj49KbB+w0DwYkmS0fS/2bOuDI3cj
wVtxDMDA+jX1rxJIYMM2oARMTf1n1Xph1r/InJfc+c4GWqk9ezZCMPKAlsF0a65WcE/SQ15uCxLo
4ptO+AXynfjQZTfRQ2LxtMmL4Q9nm6RfTRKLggY8emdg7sDdImluY9N9T6ZXV9+68uBQPmdUD8MW
ji6TBlHQVDwSk0hRmxjbTn5kcEvhHBdvDb1M2JAmCzSn6dFhGbDPGhfcVWGHMun7injuCHJa28PG
zZkpMCSvsFrvk4KR58kpfWonHSotnSuOR3L8aOxvoMcws8gWGAxWIbH2eufsSK9UvAkjNUYqyqE+
etQBcJpbwSABw2wCrVzxPNPFOvFguLfc2ZjI4G28WnuOs6AnNiHRx0rG8ZiX9UjbG5lRzDRkOe0Q
o2hi5wi6ocOzoi1TlsLwAedM6rwXRBTVd3O+C9tdjGQ7hdRqPU4mbXXmFyr+7lvL4MRJDgWkKXW8
K6i4MyQ/dB1T5J7iKfCPabPG0dloBy1Y9cm+etUNuaHNLJbe3IUekCuMd6yNukEC4hfooFasOGDa
Ymfb3y7gc38jxo9cHLn3sY5io0E4+dC7r6wy5jc1Ap0Seg0bVSzmTBnlEOC2lJymj07M8rpauOYm
Mm59BYPPOAVyk4cPNW1mcw1EwnEfKHsbOhW45gtIFeptYthT8RR5wlijdKcRFDSrEqMEAyQMfYFy
dPk4oqMy9DB48QdtwpNSXmrrkcMnopSWBB626QjTG7f9pe9vjKZD56mN95jOSnKnzYdYOyTPLKNl
7kmQfOkavCpJPFVHKvdrWFwwMtnIMsRDSTqrsSdt3Ti2zrGpNyPRKClySa8iVEN9nMuoSLuo4Ylw
04Xunm1Qeqk3n9IbrFrEwtZbNs+VRoSfiX+Pdr0Vrxz1oEHrN9dRcCup782V0V4HfRnl68n+UKeT
ulSfsmHPiXKlU++OlLCYSLjj6c6N+5aN5V1da1GIF+Qa+/ARPJs4Cv0piA8IGWB3uXRFEzwq83zR
sFkFlvaT9VWanoGgQdk5P+pv8TD+ON/GWScqftn+CH2D24G920GW/+ajA1gZJv4JuvgLbkq6fh4g
0Mfqan/l4RrbAI+2QM4Db+yp4UW449E/0axkXcXQ96LHq7w+EOErS8ahiJAPzbSaaGulN7+95Moy
GZYzdgx/3m26mSd9V5wKGsDL0fJgF3bX9qcTW5OcQRaEgM7UqglXur08lP3zmqHUIYioDnuyMRfu
KXqqf9JH3nzzqTywMB96sllDsdW//YS8zXWarWGhUIixj6RyTcMlsvEmLqkSFR6cX0zU9JIGmxkF
Mkcy7Uk/oQJblG9w45x4h8oqs7ZZ4qF1TlsvYHRI+YwTK1yxuYxMBZcJ56IXZjLEKTf6ssMmS6we
rv3kkCQrEa+xeNPeo5AGOlZ9ZlrTYJq/Zrb+0kkshF34PM7lrpLh6lPpwlaBvhni7Klw4rcqR2hG
16k1/DnYkcoiJ4ueuJEzurIA0fd0URv3NTe2HEicAsfDQxAvA/kh0Br6hyFk8td6SYtYDePVeoRB
ECGwxYjN/eENsE3jVRZsQsBjAwActhefVuNw1XPcQMXI2Z/QDt8buh9UPxxsOXcnn6Qfrg3zYaCt
pzPQhq5+9nxUzMEJYQhZWSv6DjzWhTzQ36+7dNNiitLLfFVj6SpbrEXWKphNsTLcmEq7bPynjKF5
UzaU5/YithmCc+4IcNpb3GgB9bA13ckgorAhQJLPE2fuKPiCD62aFx4CgIlyj+81E0WDvnXP0Sf2
WR4wh4UKyVo8EYvVqPHYNU+D9glcfjgU4Us7uXA0od/ZX5P9rbQEuuYAUF4vFoqchLyP/jfqSQEx
1kKee2TOtIvJNuVndUetNl5L9c2iIxDT0mOH8Ax3F9d7fXjIQ3XV1MeaOlqz3oYek9H0UdTePGSs
tNbbEV1yaibqA/xQHIEDk0zk8pmziO7sUiI+B/02NEdytRNSnLoVVbdIVvm1OWZIjrfmtaBx8cKh
dbjwu6ff1BzyhueVasKeVvS1aeJfbAvYdof1n6TBMt+2ytbAcw7SLN+gNXjl5fcdZM+ePsV0ELzH
ph5pVW7zh8FZjq+ogJk1kmxINjgi/KLeTgmgkjW6ZJOEh/6Za9FrHvcWWvdF982OitgBu3ftr6uZ
Xukh/swB5pHl1m9S8eviQe7x2CnPjKQsBafcCOpmN/cC5Uqa6znOikzEytMH+l/IBgEHz8+/1mFx
wru79cOdyW/LGfuNrRfJ42LUltTGBRF3oC9tai5vluxO24nKzFA+RO0RzpMZLpShVREdxovFSiuI
JKSdtuK6tgwyXa8r97Fxrcnkox2SsXGBK14mpftBMpi9MfUb+a7UKnDjkQEoW1L5Wt7JbP6GqYnR
ecDvTm0BYpaXX4bNdSyOrQv7kxEh/g1ywGas33kkE5yB6bPyxWeGd3+INzUpvzkix3U0PuHh7jm0
tidoEJ49Ayu1/LmX1q9rrXp7QzkVJpSFj9FZcdxNSCk342viqth6yuAudCaQeSkxRh8dGm/Ikx9S
5+4NyhPjOFoASqeeYonyvEQQOCd4uy1HKBobTnsKWEkQuDnNsFOrD1NFlP8VciCzYf6p/TbiwRu+
bMyPTv/p1eI1m7K1dI/gq+iQK0uaizRFwAo/Vs2vWr4P5nM1fLeSTAUcmbR+oaDazK1mMjXE/1Zb
GMQ6x8i5DBog1qPXmWsV/DZCeq26lLppnMkASWcjfTFb6lO89aDbr+psth9n2304G/C72YqPLOjQ
uYn8FGplsoxzznEdRL6E52azlT/EfqDN5n5ntvnHs+G/nK3/AR1WZjVavx+sdCNnQEA5owIqHWiA
P+MDCgOQgObuxNjrD0rPfEINMY05E3ORbq/RYtU9UFTTNQa3XnbxXYrxy/DZp/UIeQ6BiWdrxhkM
M9ggDEOmqFgzgl9tBh84cbIAk842M0MR5vlEOQpl21p9vB77m9XZ6VcgJsp1k9WpT7BP66mzdIRP
d8nU0qOs6vT457/iSY92TREu80nsWjueXkDWV55K2pOny2Hn5o28O0AGyMvs3a3d82C79TTtEyeF
bFxSjQyi7BZu3J/dkWCSij3nAOjJBfOgDDu8LQe/iIa97AiYkzE21TLdNSTNrkZCQZ8HG256hxd3
kHV2NrG4cMbdaQHmDUfqhC1PzHKbfnxrE3U6F7VhPzXKeI/qMtzA2ISV2WkAuyhAVvJ1YvR6suFb
0FknBTi5DvCxrqQIk4U36c3RUJmuIXTd5omfM/5qOTNLloYpJIkLpexdmmW5aQt3IiAmDR9Dn0J3
HlhFjRM8VK2MbobOgNZuDn/+MGtBcZFZDs1IrDopnPSVTl1QyfEgtco+tLShq/pGFilM0ZpDmXzp
O9ji7Ixx+GxBKWa8xZ7dklHLdw+I7ymFjVXmMKLrdaSsFfGnwO8oCoZp1uz0Z/LMWTUY0oxDHa2E
398N2EMbUOQ/pmDoFQhmRqZfs3orOv16wLZ176KH5pfMZ95XKRGB8qx4QoacGX/aFg5AKZR3DFy4
O42sXkU0kdFF5QIhMkDqVH8No7TZoaRGRmHdoYRB1FA2MSr1jBCyTZIyCVBabDtIvGeYjrpXa/uz
juyK9mrCWEuOLQdhuz0qbdodC9pxwvqFHHfqkGeoWoANhRah9BXPmFr2Epwnjhb9jiMDRLT5TIxp
oRkyAaQFbsV020OYO9c+Qw6KwDxcF6pERlpvGt29SZoaMmPDdSMKuKKJnqUK9MzikKVPVuMRSrYM
BLX1YFQnrXPRPExi49BEJw1+UWgJ3F9G2UxZ2G/z9BflHtQzoXpCm7Zpq958YtDbajgWI9ULsusF
moinkjQxo9ZPhFohpoIABYgaN7kWHplFbXUnDTcpkj+mFCjMJppZOuOUlZwm59j3Z6P0O8Bv6rZD
sZe02r2OXM4m9gCuDJlaRLKOMMV3xeFZdcVW1Ye1iSdw2dcyRzIIvd3OKDMgW8fEVtNJ6GHA6mXy
2OmUgYALRl6scsM3v4ajKzt/B1T3BWLOO6mUJJsdIp82gai4pdSaW9kfD5kEymdMyXOgR5toymF5
2CdLOLAcaX6YIGCtoboXOSxWWYXbqTa+rJk6ZOTKkwQCY3XhgS4Qh5gkeWa1vVfaHMlU0pUFPsa4
ns5qbl/VEgVLbDOpnDgwFMqjVDOieBHm+SYRFDAi1XVmXHsDdzz9wAfHyV8r9pqIdnROPEUDBHkz
QQfsVCsGfkmGMYN0S0fR4MvYWtZud0eN/2Il+pflDz9o1hjlunN9UtFfF6VBNojPkWBk7C7LdZLV
GY4DGut2vlcKghBxYBurOIKEULbEIPfWU4SeFW03HMrE0AQOGhMAH1MCxpkoT6RfLsvsCzjRJlCp
iqbWXGL6W8iQwYvVT+DJopyFiwqvmq5TQL/fsO6dSB+HRnkbNEqMaugRhyBOU81uV0JgX2qCY1pE
VFk7Jd/4LcXsazv4YXVPWDlX1ZTD3SYwmKhCZr76axE84feJ6/Gp0JG4zFfamqJrr+GbN82vUCt+
hOAzTIC1Q+rHXtG9xrWo9m5AXp2ZJRG9/+KkOLa+VjV7q+YDRCIuGsF8io5AAIDOyhXM2QssI9zY
LOFE17tp/WYVU0VjPbEQLTYRKIIsBJTBkDuQ6aczIKdUxafQlWNnxnuNRhKCOuwnSuBpLAZd4Y2I
VTtB9dRa5APk8VcdYJNwjem1SwCM8slGTu0vBlXSfB2UY2DDPrYGQPJaBWgbp2BHPIFdVwjtna3l
F6+m1Z27qT5qpdEzDuzpB9vFSaj+zq05lxlCEwQyVnT0LbrgGoUKIaN3LZz6lTlQkTanKYsuSemY
uL9MriQONAIheVgS5yiSyD6NClaXNEWYi/ttqaoFOaXUsbqdLtXaWsrWbw6IGHZTzuW1J7OmDMw9
wy4vVQoPxaSGciy5Q6pQ0D+OyBin8YT1BnQmgzxSRi2DTysdW0bPrf9poFZfBTpT+pbeVRyOxk7T
X7t03AKnj3ZBoH9IVgyc/24QIU8h9dvTxpx2pYSKYdoHxBTWopVz8MjohT3RyeDAfa1qvDCzz+gS
3pJ6OFuOPJpB+6NX+g3zpgBz0F6NyDCIDe4YtlYmCDaq7hxoRRj4jIMronWi+s4GxXmKqt5nD9TL
OvI0G4UDv0fcA6WB5I5IckLwrPsNCLP8e55Ncmm3iU7+GO9w7hwzh4TEtrJnVcXI8BfRp/Zpfs3a
UGz12Lv831ntWe4YkX6pYfvAAWqBqOGa+P3K0Fo62P3w2dPMyFESqIb95ncIZQKl+baI8R7rZzac
HweGLkbMYE00SUvJWBDAQUQ8pkmirAP0eXS6or0RO8fapOFnFiygdJJmr0hpEjGEwA6DI1dlUXL+
5aYLpyk9GOkE6MzJVFp/w6pnvOfam0aqW6VAjqr6HLWNYzinP83KvT8iPGpSqG6XWJMRZZB+sCsg
Rrbzaw/1d18nX+41Vfk5cURYXF57JFD8UffNKPKQlksB+SmZGwlD8mkpFkAum7Qd2X3LCmiPivKU
n+Xys8iOvnccIf+8kBzEWzluROz+1gZXqSut3zkiS0uKJ6fpvv98UeeGlxH+yCzXnX/fWViIumvR
d+IbTS2dov4tcEb80gmjsJIA4+Q37bTDkCNldYzaXWazGqpHnclBnpUQYU6awOcqakXyBe6qru2D
bKiGXRUNWKyLVyWNacVY8uIO2mGamBbicPdI9ImYBPwEzJ7IVtbXTMMcOrd5/fRvMw7g3//GA7gW
6Rhgzf3DB/gqyrGKsID/t7/+9V6wZGd/vucfX/Ov3/HXE2kvRV38Nv/rV21+iplCXf/3L5rfzT9+
Mq/+93c3w6v/5S/rP0aKW/tTjQ8/NePxf+Ya/F//8e847PtYgsP++M5m33LdVNFX88++Cp1Fwfhz
qf52pf4HSPvyHdXhv2AT/v4tf/NhOPZfhEX95+jQEfDQW0Cs/85M0P4iVMFTJmyToCNyef7Lh6H/
BYU3MQKWraLA4rv+4cPQbEgLugbpwNVcYRim+/9hJugYOPBZ/O3T3n3/x7/ZwiKMW5u53AaWENXS
Zsj2P/kwos6SjiiaiTMwiCK7Y57Tw25c1Jn+pODEmprqGOCFq8Dli56lXOTNjiplM0T1z+S4DG5R
IrN15BgRcxrPjBmyKCw30BL3o920uybRuZ/7U/qqdjCJWxOssKMcyoazUB3CyBUKuY4SaFFQRfYm
d/ttUEzuoga6p7Q+KVpm/qC1ikCh4EDg9eNDU+SnWgZPddYi9B/8R8NikbBKax9RhFOdz6kC01sb
iLceYaonEQQe885muDoo/rUN4q8xdVEZE3nIt4D/Eb9+CeVoeFTNFiBawPzPzsxy0cc71PTIEoHs
b3tAVtnEmgR+29Q6+uIig37mc17r612g2chUJTKCCYT1Oo7ri3ALH/HTc1h1/mrwIqCrN99xPyG9
Skd5Gqsi8woT+UddDnRUGS4GAnl7EHOhY1oEamI460wSm9vGr/ZQeECO9YVTEFoBahzFu8R2iPzw
WUv6J4OTey6rl8bK72bVf5updsolbU3ilztklVuEBQhuzEbfmE5KUZhxYM5rq3+dynqNwnrjtHr/
FQfRRVVF51WDUm5dAUQ1SLvhLFUSp8U07Ah/zXYjulPEJrg1oRw/xG39o1Fu76OkalaG5RvXMnHg
n4WOdYxqCBo16DfKc3lqHHVvhHFyCl0SrcvScZYGKkIK+VctxYBbmWaxbguUOplNuE4j8r0/TNrO
8Zm0yIQWWq1q74Wbx/cRKWCTdECjtVa9FhJopipEfQ6G4RL5EwDRjmZvkwiHPtUUePrIQm9b4W0q
zR2xaRNyCBHtAyFWaUyOY2XQg5ElBv8gnxghDEVxrGTtb238IrQwsnXSNMrFcENMNrJxtn47WbfO
X/jDR4kfkvmaxELZoHCfHOBzgwpgY+g+/ayFE9mKozF0pteH1lUDK9QKs2IeOWEE8mnDOQowrjoz
DmVgvepudqiMYEOh/NnGIUMkqu+KhEyHnnUg9EvLYGIq+8dKN0yvmGHMhvU42jJHF42mzp8gMtsK
/VhYLoxaLdteaxq9niJoQJrgJmQMbG6nzihA+yTuarTMd4vEIk/vqJq0EQiPps+9JcV9V2rzXc34
qYqs/AW8320rUYY1NC60zPf8QrkGhLEYaVV4CtIbEDIrUdqfsIA39Wi8y8B4b22VucGKwFqw7jbI
RYM7IJ9s8gvDH9OI3vLG3ruzzVtVuRht6d+wjvgUImkcx09l/N1nMbNdO7mWLa58x23XplIzyx8h
fuiD3W9D5LvulDV7jZhlmNWG9KrioVVIZGRoyfuDYbEA6tQvu8QPvgL/keizZ7y5yg6Q51GDWeDp
anOkvZ3QgLRK2IKIK8IsKh6qqvqmbvILA6KmDWhOak5EMADi+8Yy8kMaiAfRksARtXpF4CmBu31Q
jMeeZm1c0KsmZThe6UrkbtEyfgeyFVelxc6NohpU3uA7x64s3OOf/0r0oiRJSGHwO9R70x/cTZsd
Ej3KfoKqvRfQoiaMKLkSbHwbCA33w8uQ3KGiTL/Z7IATyTkqmBdYpo7kug9xUgCFPbZoJOecrtyr
ndLxpOV++mlSn6cu+xgEQ2aUkUR2dxaLk81YQOhw11QZlAi5JqqY0Ti1UQ/yYhwgH9PpgpYSnm2/
Rzya2ckenBd85DZ4b+yEBGg83VrdKGd9ZNrZ+haDxBG+pI3FrzfM6moU6GDLOcUvmEZ3QWgPSar+
q0mILV5gTo+6TUkUdeqhTbWNrE36aKP6VjZt8lTP6JlbEEjt0+8HAbFQDlcC0ksY4SVof81BODqW
n2yg2bYldn6pJPT/2Wg/69qcGHJKRhyqX6L0Yb0eKn6byOhNLDame3AV7aqXQ3fsG+ueVBoxugaq
OcKfuDEL1WstGpysLQdbjQGamCT04kWBE8B43RAAkMuCgK86oSAonTOlSbdLHYuGaRV8I/ZkRAz1
maEWVvqAJuQmysqXxDG+aswa2waxtajU72yyIH71iGNtI6+hXHT+tjFHENRMoI06f+1aLlQ4jgws
TTjNkTgEXErT39ud8ZpOOcYDvtqPDXkGzhqSx5wlAwLMiblgASKxJSbguU5g/9GpYEI2UBEaj3Ud
5Cel79jSs3jbuLlkFsynqHZy29VGdLGlD6kmS+11SVcbRKBfesRx0jTqWG6cxoHHjzqOG4A/ah3p
xTDUzrYckPBEpflhcfBEJkHcjD9F0y6rLNDOzRh5cU8FEdCrVsnsuvc02qreVZ5zwOyib+B9hnnp
uVXUPXVTbHj9JIf1n7+GCUl4jd0QgdsioueHiUM12S+tnqTMyf2BQB2mbZGhASFENtE7e2A6/SHS
mdardjitJz6Fle7qb1nCUWAy86PNlAqb/IcltlL97LLEJKuoLlfSRRHZdTMIjRIvUckyw6hCgzFN
PktfR8LvBuyUJqhRB/8coaK3RPVviadO0WtscR0IiiIFKCcCVLlRGTGLbFaTjcYi0upLx3K4kp19
hSi9Sg2lWzUT9Rarh0JwHOVIQymGmMEC5N6fuE74AUi0XOF8f46yAHtp8hRvyL/e1o1/SSe69IZs
XQbo0UNVLHMDN6JVH0xFnTGL4ffggqkbkpEJEv8M9OjR0cLY016rFPSz6T9N4OekT0z6H9ivG/QD
BCiDo54hCdvQp/gog9j3WInPacmIQtEdfQmYUGzb0N1ElnIAK65dNbVQF+P8MAa6mBUUw07PHeem
K4lzGwcUClYe4PlxStbYsxZK46Pyu3nCitFGZSx5lLBgcHvJCDggGurSB75qcrzwqLdxs7v9qq0U
e0O45hyDGKRn6TbYM6ffZEyTXVfhlXXIYV4XhcU2Tg8Wz//knuyse0Y2S9oGJy7RA/Z33PJYOfFt
EhAMeCn3tTMe3WZmAzAUWeotvAKkz9GaiL3hEMVdfXX7ifwNFrzV4GAr4EZRGFaHm9jo3lKHQXbR
o6uU5Noz/CQ3Dme2OET1tOpDVfnK2x7QdUOqS0gHZKzEV0QHXabEbUZwGo+uNG56Gyv7qMTjSqQW
Gd3uhGwhc8e1Hg75XoP7YvD/+BTpkFnU6lmcqzdkks4xDMGbKGFrvwfZ9LT1Qo5Xn3rbvNUWh3zb
RFw5lW9daY4f75PO8UzXyrfaj1hE40q5K4R6MV/nJ4fBrSd/mrF9EL+oLrI22ZbKSas6PEE5NezQ
+z+Q6j8gV+jPGEaxUpsVU4sRmw8JnG+hSzOiYeRgY84cyrE9NSrCL9I9Cgb6sXLsq/ABsscnK+Sz
YhrJJaTqX9ZtvIsn1b5xrzIUjdLy26D/7Phl8RlYmY1UFgihVbPlkMSB7QB6SJbHykcVtSdCpmfB
ioutqkZaw4qr4jvolHXvPupN0z/XgTuRPkVGsC0n80VETAxAAbXL1lGvjZo1T44d5l4gbGVdOUjy
8rCuNoM0SGPILX+ZqI1xD5tJP5YWxqg0Co07vzvI7cA+5F14VBl2PE1jblznv2mdpT+prOJXOY7b
sNknqdMfqzZ+nyMkbnHmozpRSm2V9dqI9s9HYWF1iJ3+/LPrp9PBLPq7YuOxZRLDUBe+yGVyc+cy
5hglkia7xHX2TCqxthtGLbmYogCfZldIC51WnkXhwr2oi091TOT5zx8mCvi+9C8ExlJUkXLTyam4
NvMfJJcV1wCjgCsQD4CM2E/aYBBXYJBpTxjHkAHOF2haq9Hr0li7uX3BVpRi9UNhAdF2FjaD0Mp3
+N+abZYiPUQdKr1WR7HI7E916V4MMESAbDJcJgl8SRXKlicQMjB9ae72mOreOPguRhQ4oBbcWHXk
kDPH9HwTntmT2fxTJDlnPQa4lRisk1062rXB+lTq6nPlWyOOpoWW5mdTVu1PYdf7IsIQ0jXFi9W4
LmHH1rvd96anz59V2PWfZq8nZ3Y0fH03s8xVAOP7TmHz9plmQeWDNp0Ada4ttKYzg80c8Egblk0p
K6JLLSmLnCrPaRglTziQKnpTCsqVKkk/9O4jDidjn3T9tI7CTuzdMry0jWXvRbGM/pO9M9mNHEm7
7Ks0es8EaSSN5KI3Lp8HuWsMSRtCioHzbMbp6fswMxvIzOqu6n//A4VAVigUIbnoZt9w77lpdDB0
Mq89L/V2QZAgR11ixXVV37WiYoGiA6Rctn7U1ewdQ6d8GLOy2WC67BwWWmqClD3BNFsnITZFmaG9
aSRCXCdfzQGI7nE8F1LiOo4fuVSYIenCYteILkUk3jkhV+lunH1vX0wqY3kl9n4V51cFD/bcEuJ4
J+vXsc6L99gkX5sfwWPLTJhrHn+4ifbiA7DUN1fU3qNs2vIsa15eFuzmh47qlyIBX0Y6Z3AyW8mo
ePnzfhKgZmiqH0urVJfw39xIvAG34ijfVTlzRICL9KYYOAy79C82ZcrYpukeZiFjNmxqWQPKeMZt
vB6619DDGzIS7liwTUKWkntooIhhjfSypYt2gI4QOahR7vMiSikpFEaAxuHl8rpyq7Q9P+baz+EI
Nucu242RtxScBRgCilzHQ4gX59n0lpBggwSta+6lF9uP9TzvJ9DdGpS5mPV9wvhja4cOkk/Vq3vV
oq2SFSKJIGMB2Afz+FwnifMAiGGZu6aNtr51lRInP4nItMKY9Mgt/JAPCbznMR0etMF6H9MMJxu5
9qdGhsUJErCzYxDJe2Iek01vlfXGTvt53Zci3Tdhi7eDcMQXUUyvwrOyJ4L60NUST4RDRG+AJE6o
CCygXAUy5apGGNK6ujkUysZnD9MpJcqIRFKVP9VtSh82mzipKDZWytDNbip949LGk3GxJa2CP3jE
nDFJxoufd1fGXax6nX7ENMO2RfdgMF3NC2JR/SZ2FDxpE/sa1v44e0u4rB6tDuhEUoTrwqX35OSN
dyNDaIAPudgV4/jeo+D1YgbMXQq5y7GCc63cF24I4AOtuBBE7GNpLjT6SRj0Rew/tO2kjimpFCGj
GDCG/Q1kMKbQLJMsexN82m07OsdUYY0zrbJ6CiavfMpxL7r6vsS28SuBWF8waQ0skkFGDamOb5n8
1HSI1daDg0Dw68/MLfdp4wVby8VWU+bPwhCkOs7v0wAsHbLP+zUPxSfTpJ3lYI/P+FlmLMZWbDNH
TixkPnbwDoOHBWLh4qUss1+tD8E3UddcRZ+DLNQ9TNKRVORoZoNQ2RidSLYPm/g15WCui2KHRqdZ
JwLYVKcxZ8z2zkydD2mEDsP6+3Aas2PgVsu+FJMT+kTGdYrlZQ/pTpXuKbXY3YQK46mydfE8OdmH
5c5Yjh0citjavDMkELcNrhkCuxuxd6s5U9WxB953MqPrAFb5aWJrR3HGncDCsuR0b27OTJBzJ7rx
W2aXrxPTDSRYaKtdP8nP3vLLoAHU//5/gfDtE39oN1ll6204SgcbYX6oGS+dan866JRLOmmEPI0D
nHsnHsFJCRNdcG023JdVvlOpuYU+kd77EeI0F4PxIniXu6yBm6yyh1YF6kloUhdaNyzw71hrLdLg
h2OzE/GD19YhJt2M010/sTuYZ2I9Yr9Jn+q0e3NTczx3HUENhSuf654hinZfelFcdQHrO2/t5DiZ
9hpXeH62Wv3CmGDe5tEQQUqLeZdVfYHxYoq2TYabpciXsf6YD9+KYrZxgdnhQymdgh0Vs5Ua/N3W
0T63autIuGxoV+omPgbh4FAu+85DIY0DWFmBqpjfSry8uoYmf0+/T/K8hxeQp1fY1UevAsKvfIxA
5ogkyNXzJTZS+2mqzzIVl8EX7pfbJx+WQtSNuGgkEgpIoAwx8kKL22iWpgMydbr4OgbzF/B4JyAi
aqIXYkDoaQjQRYjse9S/OXn4vNycaw8fpteYWEbq5M2N46PiLuqj4EcjkDAiKcLqYQig4fE7qLHq
Tis0vmGA5Y5pJlPYJZCeoZ4X/+giCJB1DqB7yf24CH/YdiZiN5epoYOvVDD0gIfQDDzQ1dv8ahc1
s+a6g4BjMSHLlIRSkTRQdLvus8LUXni4FaWNlNcqmDz7WYeA3D5EuWID0xdwviNol1b6mDHW3klV
YsBcuhEveIoTt8a8CAqARMMtPfn8EBYRutyyyta99TEqOZ66zrx4cfRRlW55Xy853bHCu12TMb2t
MxKTeojk5BupT3dCJAF3AKqRD4otT9l+TpKInL7+2TFbBMzl/hqxa1Wjx4jIsdX9HE28AYfmWxtj
lpfQaQAukNV6MuMR6M5i/8vNAs2dKNk9NT64IVN9Knq7ZSJiv9vYhZwE905p3Ea7yc++/+Zaanjy
KpLYsyyLXsSM6aXSzcjSeWqvYfpadGS5F1/dGJ91g24RpCTvw1nsU96ZpPgl2AdZSzvCeIg8oENx
YXx0CVy9flk8q85He9i2a/7KpUaZb06Rfw+j2lslEVlDc/Yrmu49wWUF8zZtoXjSCwPUbesAvQJ9
bijs/bisemsEG7346IYFOm5xsSuPs2fG6lF2R8/1MB4iPiXyNjiykI0I+h7J+JQZ6pCaByju/e6e
eQzQoiq0TlNUbPit9ILG4M0VQwpmRSa7EIVpUy7yGJuUk75JT1Y9zcd+RBnrTp1xlSn1RNBpjuQQ
Wa5TLvsJyp+12/PkDxEkIRXjDE8TlORm2gyPMrLAstXIldrW5mUbYQFnFvGRLCcLNgT4sWz6HLPK
UKXEyWdSy28IQnrqOM/bWYOXvwSWfiEcOPpuLXAhI/zO3H84M+0IXlRqPSkiH8phmsk1zotrAj1Q
B8q/Eh6+qcuoOI7d7byYQGQK6z0Zr7ipPvNevSiNdCDo8nRbs6Y+ZwmRwaFBZdOV1bPqg63UbXYx
aJbXAG3fVeoX27wOUpAbRXxO3PQ9JQLocV4oB9KBSdgo1g02Vchh8oT95BvoUhoWJyA5fLFmRFPs
TMs5da1X3RysXi91g93J6i1cbB6WYHJtEkmIT+dk1bHzoIUY5DguD3VwHnV0qoka3XuefCndRelZ
ANNPzBLzcoCTxFx6K5YzS+y0hGLR2ZtAl/3N2+Ua+HOUsRLxoksnEcL6jMNA7TQYdAfKOQlnxOkP
qVvQio9VcrTqJ4JUcdIXEUo4U5xKnt7aRPX5+y/2tDectHsIgtk4Zl6IYDM8DHiwahFfcsrIXamC
p6njioS2/X9+iQTfVIMOS4b5SHyFEBc9YEmyv9Pz4HLKY/SxmlSOsnUh0xBEplIOtpFuwYXesUbY
FZ0pAr/xXYHRQLomR2PAiUHUT9LRoWALb/uJ1kxOD3FFPIyXzQNKuc7di6WE8wISmBTP8yHJO8ls
n2S1OSP/O7fa5hjXeLEFEPVV7Vk0BS1T10ng8I0it3sqiDNf9a7HRx3Tw+dh33K2ZMSq0r5Ili2c
TJs+QwU+FfFtHMf4plG1jpWLwSxVl3jozWcjddIHV2drxs4zzpzcIG2UAiDtXDLLAvE5jUF2aAq+
mrFCOh/OIByn2XFhb+KqM4CVUFju/KRw35sR4xHICTdJLkC11SFGEXmXli2Vu13izMvSiDqUYATr
1+hUE84Eesd8ZrFXdbTZmp5s3cdMBQKFK3UmLfkQGUQfobAiwqrxPgXho6vMK+Q5Y4i0CcdSgDNj
C1WZQ/6tDanjptFyblZtfGhRpkuIFU9U4+GZHCraTde/IQIh9yYaqDgidTWj1iO0hGwKL0e2F2XQ
LvwJeKkqhkufRhX/kj5lWKeVg3y5HUhNiJJ0vNTVhDqZ3olRK9slbu37qJMMXibZb7r0PVzkmT50
liFHJ2TaGKBQOtgrOpFpVUZVzPFUH3kDtifDRxYGAjDfA66AjNsOx9wYCTtsxv1s4eLwo14/B+Xg
rbki5ata5v9mbXwB3sHiQeG6bVshNyEiQYwP5OaYNvFFREpmB61x5zZY+ZLMds+IFb8xD8l3jGne
raQYn1MBUDiDQYl+MevISu3yw+DIJeuENcgiSdVeQUEBxl2CNmnIu1f4WTQHipck+dabFMgTh1vI
J/mZTGZ9D6OeeyMoF3G7X28EfUeX5mTjDv0uiFhTT6O6d9NxPhJp44gYQfesL7w9420WSW9xs6Zv
yip2hGDujbDw90PsvI05QkNy4zZ9aXz4Qf/KHFDisbG2REW+Ng20D2RqfWU/o4LF/WUF01Y2nXXB
925F+rWW6ZcjEVNHSXl1yR7YMv+/WDEUaMNyyr3SqKysgmQjm6C9td1PAz8AUh8LgPgBKsdzkrEz
zIIUBbdfXb1APpPbRKQVrWYVMqmKTW7XgCz1VW2jYevE+CUtq350ll+kkeCpccSxIr0APugoT3b3
K3Jg04czaq9GGeEdJeQ1LPt+GT7gGneifIfILDoamSA9skKHNfaAGUxGcA6SxHA4TRkpVz4Amm3i
4j0I6jQCw8ub2BlkD/43Wpx4cXP1lXAIjrRg9QVAGUfUc9sgdPF+hGb7nI6B2jW+r3Earwsn4yKc
e0mzCjeHc4PBI63Q3m0SRf+dPCQGLpymc6g1u6n8VmJIy53Cfq8aOeNRs9dS6g+fELUghHvu4bVu
PZPdAl5VT0Y72x6eWE49w8A6wrZ6JuEAST/acem9tY5NVkpTPFah2MxqQBeGkQllGsLLJn1reH4w
m4FFCRK1CaE+dzF2qK5pOHD0hSlEua1i60UkrJpRn/diJnEmpAnqWjwcMVgR05wOFkwM2eFY7nsk
ZgtxCaRrT+uL4Hyl/JTEFzeJzggfk+Tm5fFbMXQM3ZmJeZYRoW9k9sE7CI9qQ02khbNrCUK4i0v7
e2b04tgAe/B8FghZMZ4HT78WEcCNsFK/qGPOTeqslIgjaqd6q1gahMWMDI0IxU3shT9qnNiGrD51
UJATyCHj5DmMd5RsSDlbcVfA3z7VHSWL367Hsche7ci+hOa4G/LyxSwnnFP+LUjAXhoemQI28MbQ
Vk92bb8GBXndUqCQFDklRJxOpNKBAKkgNEoRvtc9sK60814SA0CLqmwcqnDxaE1PRc3+2orfROYy
ylmjUhOMXzhc2imBrOASgeQzWV/Xdv3TRBnF0GQ0MMNY9yIfHkPytuO40WuJjpwPv1TFSExew7Im
I5j3FXWYi5JZYjPNquauGGn/StuTG3qG5mHBrKd+SjtSjT8m7r5LgNf+oolFv4xTejYUWTpdlX+l
LXV02DvYQQOBP3aZ/8SND0+ox/46dtN8BzOeRV9r6isPR3dGNnNxoqp/nhPznrHucR5t9xb14ZNk
G7Lx2Q/f5UWj9w0olk3Vk2xuqSLcFGGXI5IU+CtTq3hwTXvvi+A9YEVxmzziHhzRfSipXlrs82g3
jKfIxnuXIUfYzhbyQbzz3bG3bdxIUj4Sth3e1zNsYQ7lp7xq7Lss7SMGKiZtiWfeaM64lDTKSLtj
xWQ506YlW+U22aD2JuaLMDOxELZRymcSmMwcE2RJ/TOZa7UZ8QjpgYcXYFRh2W8sq96J39p3lnFX
+Z9ByDxodF+zKL3Q+27LqXrscv2QmGx7PeerYcYxhqSjmClwEbsXGzeKtqk5AMD2mVHGsmcZzOtt
y/NYF9EVB0iJ5ci++SyM7xMTdV/hEaHUBdHa9nV1astZI2c3v3QwzSerrbM7qTO0F2ZzVmGFTYVh
5067LKu6lEOo5Z9ZlUQZcB5iAJN5IDadPQUYpwrwa4a7jkUNZCOFaUR5w0QGPFrmwqWwrPbNJFHQ
kRrSfRyALwKHrUYGx4k+xlEM5l7jEuwmZm8yMK5G2j+1NRofa2IjbzEJxFZJ9hzAtU+ca+8h8vpb
gsz2wjpqmwFLX6FdiB5tlV9aH02jVTBR79WwUxo9h9cyi5minJDGOymM4ok6qTaLr1lENubR5tYx
L+nTIKUlqBkGKX3yafKsZEaQAcyRcLMesfSFueCw4gIy9n1M/Z0qPrs0f/qTGZwcQ9wsvZjM+05t
ywIspMA2NA+D3rNbHYglDOazsLz05LvAGSoLOWaZTdh0XXsnR5PTsK0k+zlAPVP8M5ms8jm2zS/U
PoSSVmxcM5T2WyW5bYWbd68GjEuOL1fumwbV+djnAZDREh9imdOOlgBVeoFd3snpHBqMoh5FGY1O
CF6OMnfoGbroDpY4M8LnuXxzFE7LJnTulwTee2LSSewJXGYOGJJllPa7wgaEFAYMDaO5RqWKlno/
wiS8aZI4u8Sxj5aBk5lzbhsw9VrzlZ4EVJSf5ME/8o8wBhgQUWinynGgk9ib3leMJeY0eh+XoXue
evbrkEFudyLgh2Mz/nCRKCgnOekUymhX+izbG/uShjaai8CHPVqCUoHhaN6j6MLdGyRraTQBUYfj
KW9AqqRMuDuZAUQIuIrY3aNYhUIQsu4xLf2aosRYNaF+dIv5bExst03pvxBBAZmiAp8fZDy2Pm9n
NekDW1xcuW1GXnkLBAaAaTvQbXii4X00mo+Dlb928XDIpPqFiHFcwQ/jdvoxYxAlxJdmH18Zkit9
IFoda3I1+qi7yRaQHPjVxLmQzuJnnMU/iZ6jMxvTY+3FQP6oGJQ1wY+w8d+HbfStDTxxWGKMhbOI
uHTu4y2ZibRPFcilUg0H+szs1I36go6jPjk56YRWyjipJyYcvXEJ6H5Gnu3ro5y/MWQO70RXA9Bz
s+/1xRqzS9P3PzxRfJit+QiU4zs/46MTIk3rjc5ZJxF+KQ8c+wDgJXOJVLXlNmK5h9KnW8y84myY
w8Y06dRyBxXEnIU87/EPiu6FuYUiRGKa62LGljWBG4kK3j3TfQnRC86e/D7G0zmcQ9JTHWw2+CBm
zIxMrlL8K8TJkqaCM4lDDZKAfirJ8T2VefRomAS7RGwmeY5ZIxMAguu3nveGN53ssZCYnlHG6C47
ccca90Pgfhd+C/JsOGJg0NcWfvtEVGofDI8IWuD1YFpPw2ofzCGDTywA5wYUl5l03rFmCLAPMv0a
skIflRfvBsxzK4b2l0IeJmLdLWRUYzQx5fJlfDdDnUWdhwvckvDCcLckyYBfO7Ov7FSPYZmfy4pK
jZKXe8kcwPfBLWqNTz9uYOmAmMqkfx7SM4ozvCJe2J6knNO9wI0B7S1On3OJub58S8Lgye7M8Zpi
0TsFjkl5PyBYV3P+4VWMV+NAv3kz5AGeqzcAHSj66Gfvxo7tpvaCI1gkDM0C+kRO17srfexhhkde
YNbC/hBYjbWbnnEQLR1wf6JCPlYSA6cNlGCOmmcvxoAZI8pXbJYGn4ZqGZh1+yCgOhvZpBlj2ME3
4k9rtecG28Q+/77hhGDY/HId+/QUrh+c+bLvo7L6FaB8c0nVIf8bomtC0bOFJ/7d9DAVFJfBYcOT
BISK50Aq8GcOonzNF62YqlgYx34PHwirz7zAL7XhVcc2d6e9qmTInLPqcbv18QNCXAXIJnowPdGf
SttFZZYkhCFngDdQPBZr16kppTSR456jJ8gmvCFjN/2q7Tyjje3FronglugodB7n5nN2UZpZVXI3
Icn8yvTzhELgADXwGd0HD3T4aUVWfUctAtrcrz5gBRmorUwEyccydm8BrfPjVADhU0bZvjC+P0xV
95xmUn+Jxj1jN1GbwewtroVFwq3gIg828wnXzC8W9pS4Ms0jI6KDduy3qSmDA7dcugl70XH80eNC
jiLspILRTX+T4VdO3owCoNFMgGyhMGbkDp5bwVXhp+JmDr/sOQS6qIgJJ9/cTzuMJ1P8WboM/nr5
YTUBYepJCTSuIqReWNkul/Y2LoWHBhJRqWNBIJ0NkxWzz2ybPKdiNNDINTFBKaZ4qWYb3HPDtEdn
1Ta2BfQUGKNbM/bhaCO80yJel3LalDb+iiATVwJ6Y3DKhLmRxsiQmqeX2WdRPTONe+p7ZExOxLnE
+rK9Q4QsNmMf/igBT3Ra7KgVfhkDxZ7JCNl3kOX1XJd34UlP5km1PRGVRoZfuU4+4x7ZdWPXrLEa
VBkEwI1k72BdjUNGHz4/1qp8KZoo3LX5zmSAt7diFBJsbfG/j7g++59V3T7PAWJsi5VwT+UU0Lae
eFimVefvEcASxS3ard+2r4GlIAYHzRpN5nqgocxG8uv9aiS1GIUFhsMLyTsYz3I32yWu9Q1nKR7D
8F39MkL7va0w2uCJYeRcyYcEdxX9y7ZMjA+RIFZtzGnptZsdbhvs5qH/+wL3ZQroUv3vhWMO7O4x
vSCW3+QsOPp7Q/FCRqyz86qrV06HMQ3x6evgTse01XtbNbiOutJloQPez070wVD9i5loh2QA/UlQ
DfEETOZU1b2jHLTXZNYj68MqReTxXywGf5ox/gcw9luVlKr7X//TwoLwd9V+IEnpcD1JqEdAGMOi
6v+Lap9Bb1Pwc5rZw0IRmEQs1vno+VuYXGPAksWJAUn1bcBm0jR2Mlu4rX31LSSxXSpcUv/hy/H+
5cvxTJutiR/40hOWvXy5f/lyRGJVc+hl465ymIqlaHeGoSJWbu7VJmIsD/Eh+8nii8vCSj4cZVzq
xq92Rid/ehgm13lZ86MbXyRAR9UK648skb95V/72cuGX+MfL5S3WBut3t0XAXfD3r6/GPuXlRTfv
xrIBMeIhA6rJt9375NWvBjza25hp30rW6U0ttKwJ6tbkfYm05qrpcbTifN+UAzHQMuaJ/G9rzf9P
0omQtkX2yP87lPSmf+jv8U/29H9z5PzxaX/aa8RvAlflYqRxhWc7i4nmD3uN5/7mOrbpIb+1XPHH
R/6MObHkb54jiCQVCH5x5jh4Xrrq90hSy/zNF0SZBjbHrufagfVfsdf8i7dG8pbA/uPZPHL85z/e
Fm4dTKaudbMxfPc9JHMD3TLY6EiT6Tv0nA6NHgkY9c41w5y/vFL/lxPiX574f/zTzt+feJFaXpah
r9sETkZ4d8zRFqfzvs7CrwHx+n84AOzlr/uri8gTpmfZvm8DDHQcIf4RvZqGfSqxarCwNkhwGGqg
pFZkX22mFAlLlzanMkMcmYHsqmmR03RnCs5nu2KNg+JmYwE5wfyWQgoh/aSX+s3S1ntivDXxFevG
azInFyybk/IuDHPvbM1tDkKnmKpXajrSF41bM6gj9eY+qVjasZ7d/PsXlLrvX77HILBg3XsODxRP
3T/OXOjCnSf7BsILQVAYBHcZZn24R5m+OQCFcdazaI3m6KWxNLGnCtr0UE/+usPVYMX1m1RueyCw
3s4NYxeCVANU7F7F2CA/GvQXt9xdjcYmjj8Y8JIvfZxGD8eCSL8Mp8Q17+yYjH5Ju1/wV+GzaghT
j+kcIoK+RIExJvXxyEZuvHdN3zsWcdkfSieadv4E6NyNEd+yX1wTCn2cwFUQy51jBydeZjR+Vdhn
J8oWAzW8mAgZhbARYpcafbyQbrrPYZ4bUQ6uxV1lQ7zpdbEuUdQXbOb8yjmGWFowV0HjcVglc+ns
qkhc3W7vND866yyYAYPgX330Q+wi/+32uJ6gTUTw4ANqDpUuapJp6g5WTVpnMZLyxzZDxBJDS7eM
YH1epbG0X53WsndEvR4GeBhXmCAPZPy+powG88CNH6eY3byTWT9EzzCWFN+YmB0AF/2QPc0oO5xl
od81+UEvtMoKCY8RtfkHL6GkCqgPebFsWNlQ6fYnfoYKHjzyMkL6IAwGzN9G1zp4sI69LNq23gh2
W4U71wgDtm8SUlCNGcH3Cd4hEGVkmUkIgxmsI4KOtlziGia8bNZDkUD7mbPhZDod1PYgPEdlAi0N
LY8JZr/ug/xIH5keSik/xgxphDFF0DdZc15qBayuxSPVtZOmMbtnIRQeMJfKJJnviqCpNgOKdBQJ
YsKyMD2Zfkf+j8Zs93uKmNVn9c4X9Rn05EwZzmK45zVjORytfSJ9V3lXEG6a4LYZ2R4WKbg7czLI
i3DfoFRWtJxWvzo60npAEXTtBIUl0QWwH45VHO5yu9gmPoGUClBHVKzVgJg8y7f2YsoPbQJO8heL
NLW7Og2T/VCAdeRibi6WT9WqKzidPOv//p3rEHX1t8PJd7F9LRYX3ruC+mT5+F+qkyCqrAZXgLVJ
M5qtknCFscvRhP7+n3/8YsCJzyz94ZmzxihI7xbBFin9qN6x++dsyoiPtsePJBEM2UdXIFh3RrZS
dPuRAy0sp4w51n4DVb/SJ14wRrSe/TJSac89/WneFghS7bw88WR+xqVyLzlKoTp9TYCwda7a4qYm
PUn6P6pQ61OfuSzDPeQ3XaNZNgwlRQgy8ruoJDWQmc319xfpv/29/8nfSwXNtfzvipAy/fz6ewHy
+6f8UYB48rcAZS/XAcXMUmdwM/5ZgNi/cVnYgc9qz6MICPjInwWIjb/XEp7jezzW0vIsrpI/CxAR
ULZQqPKZVPdYhsV/pQDxrH8++xRAki8L84rj8r9/ZqIDr8hkglV0F7KaA09jEn4Y+XZ4i9pwOJT+
BG3dBTNdYtw4Tj29mucAeC8s0PQYM0N/5fZm+dzGI3NcvJnhsQcjss48kjuIukn2Bc3t3scVsdN1
1pPKZrrI0FvjJjFEErrcxl8q74ZdzLYfbao9w3u0QOzzFiR3y6+rW2wk433YOFC6ylJ3X6Dt7T2C
RH87t6W4RmSJYEbogo8aft0rksJ452dk865M3wz2tnaCbWMBjpidwvw5BSDyVpEXtT8mH0i174zx
EoyF1j61JmQeXZM+D7BsCJJxoZN23XIJoF4iAXEY54uRyfJUsVl+THRlM4AfMIdUwPgPUx5XLyKz
nHvDnkifEEg7STiqCAJAINcuKhIkvX1HHI4e80vhWkgAlgjhVVsTcSK8elugPthAL5lYPDXugREG
ojrkvhm5jPh6xy6CINdG5DRHFSpGEnpXYWcjrOWsv28S1sycs5H75OD9ulg1wcS5iZ6t07J5Iyud
rC2icL/LOfzl4TD8HGL9Abu2aAFfMgggsQi8O9Ks7IZfOXhDtlXD2gFjZVbRdNFk1//wRYEUnMfg
tXOHBCFwkF0bqzFu5Vz77OYcRok1MmEu0kXHigPXvFeZO+66DCWzDp3oEkxBiOzXZI6dtlxpZAaE
B8Zp41oEVnduO7COre8gKUxJhk0qwYapbo14Uxg148+JJOdbJKvsPg5HtvCN08zfoN34+F6r5puh
zekyqybfJcw9EMFaCyhBITYkbwKTcsUfhQWOSbVWvYOauIOV2Ygm2LYWaZ0De45DZOJbzB3F0lmL
gbuOxrnjjn8OWKhukbfnnzIGxCC7BTDDXiiEehZ4T3NpGHfjhOvNmNCc1oa/pANTGu/NweAvC1T+
6DjZfLVqB5TRULbH2JS3plquRtTXLg6kdY0BFFac8J5r9sQ7N6+CnbRaybI7bY5IWNvPLBmXuKtk
9h+Mhii3fgkq4bkA89aX8jaHGT4yoyU4F//tqU7SpZSJM3vbeEgR6yj1V0WODxvxQnqE1E5yKunI
vD9DsZcK27iBnr6+axIneEypNYnBdsRWlBb0jqm0TpDwFeVjNu/DWaEIwRdcXuqU6BLmCMEWN5GP
1x9JpM33DiAI45nTudMdrsd5y1NUwqqaaHTSngXaKhg83FY2OZAbRqdiN/tjeWYUKd8IvA0unT+D
tJRZ9oByQa97bcRbpPoQvmoXi23Li1/UI1NnrwWLV2RVcXEGHf5slkCzuoiTp8LxBIzDcMSPBx3U
JP75m51jm8smm+1NMPRHs8EmVeaDzx7HYaPViURtRTIgUpJNjTGRXfiqMmdei4HCsL4zizjEbTfl
9SaScwE2hr3OZ0j+zd4LNNQNAmD9a+50mmJ0qo+ZzKuDNhOy4c2whx7dg/BBjAV7DBp7+tbivto0
sZM9EZgCxtMKkR6EBfI6US7iBzW5MNqtZMewRP5qZwCYwTR4932u+mtvNyFzOdLFqpUqa3lnjy5q
wlmV13lgZUw16p+X3mSX8W46JhXvhqDMxJNrpQTf4tVD7TT3P+ehMrNVPyA9AhzHEqwf5Gee2sic
SohRj1MX62TdqszifMdnqFEPqruEwvpRqa679KzxYFuln6Y1HvuSnfRksBB385C0srGLz61hslok
rONQjdSrYgqS16xuHVj+pm/feZmV7CfQPy4Yyp6lOy1K/TbOHhJ96s89nXJ7w8yufnopS/1VR/fO
2rsLHpN5jA56SOd7FIBqJ9wRKQwcxG9mYYQG8ehADzlHS4bctIfntkKanIdL0+sZKske7GhozrX/
sxw0CEvodS+G43fXZgTRNoRsVVzVknPTD4mS66TueQFjY6qeMJ75CJYq/VTgvwXXCt1s2bf087Op
TWQf9BuxQ4WXx+5dU6JlHvKkeUDeX51r6FyXlsgnZ4UwH0SDhljc1DymFbO7jRYkJ5i86dYksuPG
HVpoXYSIn1048E+hbLMfsa4L+xyWEd5piu7y1PIk7D2s1HCCYXbs0WH446rOJpq/pHH6o+MyN526
rLrVOV6APOD3unCM9jrPAPo3DqGXK+jj3lfQ1eIce6aFMcgp4M1xMBYMqlPykwiA2bjliBMV2Op9
jc16m+RsxDJbVFcC4An/MRIs29HURR+WldKMBLGj72snRmQWa+u1DBuBBkdEX7YHKGiaO+BDqjec
DVPN8sAQ8N524ns0r8nJGDtCV/rB3jdzZ8K39qenwI4H0NWecdN+HG1Hp29OujcVqaH6IlNIn5lC
/q2DLnzzchfHEMwPoF5Td+Jh/N/snceS41iadJ8IZdBiS621Cm5gZGQEtNZ4+jnI7raqyu6psvnN
/sWYzaZESpIAce/1z/24vbBc3diBcNJpG0vKq0UK78aFyFaBbCdAqKofMmohJ1ubvXQvumvFLYWT
VTIAD3PMOYwE3Grita4GDkDt4SDow+AWPHrxzGWtfISqFxx0nb0Q94+cvQzVN2GbdLRVQuDyeOpY
3Yr9hD1lWAatreucMTNnic5sR7ZPGNPtpWQlzaaMbX1tO0J6EMKCY1IZV/fULcFMeWb+gXM6Y5qq
2GRV9AzCYBZki8DrhLkbkuhvHMBLepjRzRx3bnYUHcrjWjYVGAad7mgwJtwmmuEtuxTTFhsn5bPn
Ss6ZGss7u6QbIhYlexvYUXYWNY5wIxtn8SnR9H4SOlgXZUmFnNALcfTqcFHh/CWGc4pEGotMIQ4Y
yPleOlVdkq0J1udbomrWnc2GcyR2Jc7BUEgLPbGwZRSpP6/IFUyIViTvyIp0bCxBdRJKmpJkLYLk
UTXN0paoqA8kZOog88Nz0rTyilRu1o3sWI3xC4fe1JFUf1xgw8LdzECLKvbU8MVF6FvOpXJtdSEU
bbMzFPpMdGxnXOBGu0T09kzxVsCjE104zrYqO6wI5M7TVrFnkhBIb1EAjesQOD81vU4utpDTIziB
5mppdnkVIIhvIwauN8Mxq6nV+O3S7TDnxW1Rr03Ra174+tFi4lyhEtv28uos5n5zciuWX7KNIWaI
LBtg+n64ChUJiHSJqLbRmjz4BgejwiaV8M37RUXPcI1LMtdFbWZBQGVBFSmp4CG+8g2HDWvhJyl5
fad6Wh5ZYKI37SIsinYieZ5wF4y8fpSiTVQJd4mzIXLGcy7WtCEOLoCmU3LXeqRo9qfOVHh4lGEl
DyzogvKP2mm9dRba+jUyam8ZB2I7USXTgjcl949US1sAcTk/Y9cd3Dq7oJ09tNqtlWIKSXsTOpWX
wJsGEzHPKkO5Q8YS4GTYmIrFxM92/BHatLeHDkujEdOFz9EK7Fcu0h/XVjhPMrbn4QzsaHPTbEv3
iVh4RDzQCkiPYVbNWcS8vN0ZSW1uekbCZ8WV7M/cjnt8G65BCyWhjZYgA/tCLBdaVNIjCTqNBkgc
DQP+DEcGIaWdJ7s41juHsGPjpnQBCG2/iJuhuqxHwAGXLFiPVuqTa8DRijFbrFOTwYmLTBjZ0ZGC
G2MaxCwdeoSr0YDdcspjwlaR40pL5sLKvhAbcNGp0n5xH8K6SzHEvBo/NN5K2ZOmrCRrbWdSgpPB
bo4NO05/LDIHmaS64CzqyovOmheLEflbr2Q3FerSng0Z7RWQS1aiq0QQkzoJMn7GYq5q+aYpJAoN
Az84iYaPgABVIrjhvnQuoqc5C01wad6UeCCphs3jv1D9ZIYLoFgnkqRvvUKpnn4iFBNZS1VYKZS9
B6ZemCO9q4MV2/d8pnFa3KeVbIMhSAr9aDm5fkuymIy677rH/y/KxP8ippjC6Z4J2n+vOZy9IPD+
VO/+z9/yz6GH+Zslm8OJnu8/AC+DQ/8/NAfT/E2URF0WgflIP3/8n4qDbP4mUQs3UMZQr4dRye+K
g/GbaFgyGzBDFf8xKPkXTu2fc4Z/cOCIUf+HuYPB7OQPYht1KKrCq5IlJoFs6lSNCc8fxTZbcZED
Y5nCY51GwbyRNnCxz/LROic32fT2SaIdkxetF7eazhNWZI7rDIezotYn6BKPtB5qPS0SrPXKzXq6
kmPxw+fpZ0X5Nkjde9SaCqRsfGTZPUQoJv+wDd55mifz9LNuAeLJxjS4RbfoVd2sh3xLC/mN4quA
qrBGrK1H9ruRTRdW4GMLpsdGVqWPRClOrtYEewembs4WAyxGWc2AhgiYILNFqQXX7FLvoAnTiTVS
mhO517UZU8NeO/k8FvUliS+LbN0oMkB8/OHy/4dP9ecA9ff5yr9/qr9OkqjAKT2zkxZxCJnRLqpT
qMV74OmS2E7Zliw51Fi2fNIBvTcaD8hAmkG1YXxgxGvBgongrjtgm5/9NjtH5/Ta3Iu7JnpLg1Ae
vXYKE21MsYJ3+Me3978dvVq/jKr//aX/MolCtIlSVqFu0XgifULSpqDNai54DS/OHBilAjYqouXw
XGieOmHsr+a12+0o/51j/9wFsrZv67wd4XqLJqKChQyomGbqa8mgTEHuo42IRXTELSYQTA1C/YrZ
dlykLS7u8GiqvT7yhmmTJpgRBqx6Iij6m7ReOakgjbMTCNeZyL5f7XDPQMKl76v3TqGpXmtyXXzq
b0GLGVZHlFbGlr10c2ookqJFUK91b4kLZCYhdW97GkPpH46XAaiPicaxaNI7BBM64lmeQsCslL3q
GDpD8BEWbkcOfxcNxiIfbIemtLBIma4QoQtCAt2aR0e5GGGpMZHGDVN/G60/c8XBnt0Sl+nhBAUx
yAaFVlhGFg1vR2u+hVzvZoaIy6MPGcJQd0KFxUHn0g6XOOdamz90rnt5b+/ZNT7nZ3Erxp/eWtr0
AZ9PUKdrLDak5EpfoPQ13YLFxUdoIv+BtkP3d3zcPcJBFh1rmrMXYKQiDm5NY6TSGOYA8jGqT06a
VAqAz6JP12COkzREvCjwIUtP+F88+aqBfcyhdS5G/uk1xoN9QkeS72SoTg44UUlM4Vn61+ToFfK2
Lu/VM3LMlX4LivDeYB7gBCgqHzJmqW4jPIpX9ApeqjYSV2BKHmoRs6wG2J98XZh0VbfitHaptJlr
kmdU8OOP6XFbZ9fgmBxLRfkuxrB87ioHkNRrZ6RGS6yRelZzxbNNdR0+JkLFq/biflgP6xN1nh0g
oaNLdFP26jZLC9xGfn4eGmsYuW5iyd+F1J3EEQQn9eZ+UFTgF/fihkmOGvDCXNUNzQGOR6saIpUy
Aq9wzh3bHltrZZOwaWRpjvxoHUUr4YGp/+XLQ0vCo35EOcNGW6IppoBx49cSARI8P731tisb3j5m
Fk+BAR5l0hTb6kLawP2QqrvWF3NZ9DbUDpKntsNPURgV7ap8t2/pnTxN3Jd0wnOoTQR/0uzKSxaf
Bd5r9KL9Uf1kijPPTsKjuSUvXbK1kcpGeqqSxPUDtZ2Alq3HjihzVpcRIpRqH+C0JCDsHWEFzXsl
fgVO8BEHSj8O1tVOzbt9fEgv3sm/MDue0kecpx9EUo6GOa8nPO4QRNKS+MQ9c616rGO/2fT6S7Mr
APdxJRJuoRS5tp05GdZu4VX9pu5B+YtMVRbywbkG1/ZeXKtrBjxZHef2LFspm2LX+U06ktoKFhbK
qDtO3fbSGmUGR61DdQElwQ7eWL97sJZ+T3Gav6++sNfHUD9Sd4Az4mS1rEtBIbsUt81USKsrZREr
uqB25qH1BZaXq/dsAiph2yzaRhbxUxtLvGXQO8JvLivO216RvKIrpuUNTKdpz5FVnfoaFUN+iZsv
VdWZEsWbpPExv2IyHPPhbkDSZMJLUAtSy5b2oiEY5KCV01uXA0EKq5dwVQk8sKKqB+8aXfu7ck+O
fdEdDDH98J4Z9zMnmwZtMtjlhIHs7sw9GvioCP4+3HdKuOyLNU2zeT8nbDly9afzLL6aK96dqQ+P
ElbCGDlyOSCtaQh4oQ86E2ueYcirRGao+ifRkjNZec7BnF9Cn26aNnnmU28pcnvL3eRQN0RSQnfI
sX7B+93gPe1DeS/JLuEH4KMU+OKJ9e2Vf4pyf4KVeB7kuN9CV6FPd5pl5ggEhrUI1f5dXdpbdJEf
9tk864wyfLJt0rMY9gLhO2NjMEyS87s97BbiYd8QsoFAdtuSzNm3avshhVWKp7CiwsJchF06EVPz
kRmpPqlIh3NCKUR8lKeCv0d9EDs6yo67dy7aUd7bjXNWtH7jamk4seQPRU7xSGfuo2VtGmE0ytGh
wSmPXpC3n1bNvDu6CEf7HPVU8eBhDsOtFpsz9xWZ7m0Q1H7I545OO/JvjfmN5nYfbqPh2VPvAQEn
HME6Q2N8YgdTSY2MiWptk0fRgpM8SmI27SlXbB4WQhFbG4MhCKMxuPPW1mFFqha1Fy2hh33bsfwD
NcYq3paRXrqHfi402q+Ai4j2Nr75N+p9nXQY0EK6Kr/bhLlFgYDbT6ODf3JPMiY9wptixOeg7iMT
COHSv3V76WRfwmLMgGUGC1odT8MmeAEAAm6N68A+y3tlm6bmRdmpB+sUXbNrcW1a5xFgNlcPw3ok
3atrOKFKbFUuvKv90d+jZ34ujoSaTfcsFMmivff8GtiHeXSU1li1zVFnheemXU8N3oD6KdAEeQ7S
i3TsDnVbLPPWf1NQee6P0s6+5HfTFeZVHU7QkVeFrN4sEShOPeK9YZo1mHaJWOo9daTODGPthEy7
XvanR0+sdRS2jQHTs7hVZNSMuCEOclKO4CaD9A7lohuOs1NHgOm3LdeRSwGzU39EcwClEEML/qOi
oYiyn05NKLZ2lrFYvXw8kJMAH67hzFNSJz77MkA552xf7NOuvRIiUfpRcZBu7U1umXPZx4H4OX4p
qwZLwDS3/I9MLtwxiepZQp1WsA+PuavsbHMmHBCbkRzldZjgtFZGyNtT/yv+kt/4QND8J9pH/OU/
46dFoZFHmTpH3HmiLeNjeszJXuZRjks0O8SnCFJHG/M4khssLuDZ+lWJ2o7dZO22sjYpYp++gxwL
sHo1SanejFRjBl5fah6Pvmj2R88Kb1Epg9GwDnIqBxtMmTix8QtJ9NKJuJOpWEfjLt2zrujOrDH8
R0UCPYvIGWlx7m4DA4y9TLYhkOtoloe8jqyLJwHWq4kQaau8SwaQYoN9xVYBNhEgEwL6AlJ2aEzn
3FZYEXITv9Qu2yp5i+/IUmlnrCqW3mghRtz5PofcWsq7kZC/tRDLh0mPE07UeEE/iEEPtbcvA500
e8WQD9Vv2YNGAepLnNAySVnlvQedRkmhh9bwyFvjKwnJVtDgmxKDPyiVlANyoJEOFwEe+QwEIX4B
Lks2MXlCzUQnIkXYU6DZl6owAmASgC3k6urmrHGlYpE5oCxIga+0uAB46qst/ZcxHVTU0ctCjB81
ogTVLtpRrEfULzVhNwkzYefi1ljreF5noVxM8rYYR6GkjMqiN6eNSuZo8MlAf3THYpa1fKUsA6qM
7LBvDheOzTAoc9up0Jd3trZnO8zwu3dAKwxVmEK2mjQGbeJ5SmcfhryVJQanypby6dE0bfFQAwuL
VOUm9haYr7DcN624o72B9rf24Pvt2iqouEma7FsFUsOlYbOJZk598ndIpm5SyJQXFC0uOfwra1Xq
5v7QvOoYWNdzW9WmMvrlKJTxfGP8xQ1v+wenildiSYKUPhcd08WoIu+Ya93B7LhxoawtHIPuyCzt
T6rHjsNT4nHr21RwE5pqkQ9HIXrQxMzOmvOjEXzww1W5KgqMQUFDs+hfn+4kXIX/dmg2sSmqCrYA
BUPvL/Y5M4kbH6CItOj38jG6idWQkwan6Xrxa1t6sjpWAbPxLLUu4qk71o8qWEF5Yt58axs0+YnM
oDW8xJfoZNBXCmKnJKqCgiiV9AtLSFXjfl8/+oeZ0KbK/EttDt7Ne6VUE2gQ99hqCuoPlZ57jCZL
U6oXzUoj1s+QilN7xL3d6h271RcmaNJvNMqdg9Y8qE8n2YnDUhSwJrXD4mQOyxStLvvsXF7dZ3gt
7urJYz2DhTFqD/bVkH+EGwKhN+mTGNnMt4jVThmWM8C9+ZeKZhTiObVVPrORCPDR+2abTRFFAd6l
yicxPjS2N8a3TNTE870lm4HqZKQ/3FNwyLz+WUfMcnnf327UHqzkM/5O5PBHAoiAemg72KYqJq+e
o01YDkvT3FJRbK2Mx5q6jGEId9ZYNV8RS0DIG2afe3YAd9mM+jUDZp2RUPictvIoV1JqGJX0xLhh
mFxTEmkBrIMDOysEyRlI1Xujfhb9wT4XMaJjZjskGGg7JeSVYUJuh3NrlB9I+NGaWuV43Q81/dLw
bBQeWVT+jCNWueFj7O7NnZ6aheGeA4h7/Fj47O7Wh3stFukqmgWT8irya4q7cvBZTWtW1fyaXsOr
eVIO8i5h1f3rO1Ye9IZf9Ig/3bC/eCF9YsKYETVpIYCDo/XMtVcUPi8deSQ+5IcJiie0m409wor3
IW8aEWgD2MjuEnKEK59VeXc51MVHUGXXv3llw1fl317ZT2w+/1BNfTDG/sHsJTWE+MuglRbKObgF
LyWI3hUbgfagnUXp4qaX/nNIeMTjraqvO019ulRvxsoHgr9on6SQGnHRjcYlmwSDzUJ25yu3++vX
iBb3Ny9y8NP/4UUKkPBq7kh5oXn1wQrlL1METBdJoM+Sp8KBrHxTmDhnemw13dFye87Rb3Yet+6W
Hrx1Ifr63NlZe3APFGVSpv3wQnk0fP2LXevXydjtooUduICqYFI2E3mMW2QqLcXj8K23vGaf3bJX
dxNG9cw6Z0QsaYwJFtan9SiXE5wOD+Ux/Hx5YeOiHoVzQ8aSHFHlZxsBxdvST7JyCU7RKT0QMmu7
g449Yx2KpB5aX9u2OXl1GqWjYFmo1dREAVFPjX+0Sw60a3ej7GP5O0h2CUjbATijZR+EZ4gImXOs
EeWIPq1LZItLi+6oCPT/WJIOBY9zpXr7BThm8oispMWsisUa/hMSkn+Lb3EMaF5+RJf+JlvLqAnI
lZFhTg5EUdekVuyxkllnIjYK+QicEn0u092n6yvJoy8kuORqes9f0q25GIOdFuzdKDdcPlB/07AY
VkJyzodzvrMxtvbZOrZeAWsjn6av9ibdSoQWdTXoa+UVGyZzXMSDQUXgzIekoCAt9Bxmcy6Y8h0f
/WN6VZEg/vrW+ull/PX2NzVZkwxFMpB0f0k6SAz5mGUV0qKxmqmxdy86+2L5G366IjDv2qD/ixHW
KejXwASI4CkY0PEx8Xn5PS1F6ig65CgrZz8Bi+8qCHXW/a9fo/ZnI/VPRRBn3O+v8ReJOChbKj2J
JC+0NFnhj6MMZ6Tc+3f91s3qmXnfpaTPUvEW9Mq8XebppX2UKqpJHOhvb5BP1EfCNc4OCpgpLf3s
eOSkL37AOKUndYPrZcIGV0vGBpJG/BTfzbt45+2K6ZAVfgaIH/5UQggp83zuZMW927hoXt3ir9+m
8h/eJnK7pGM6NU0eRoNS/ocveRA1OmfxTFqkTX53N1BhilNdtrPACqdNARVCMMFN9E5vj9N3Pfqq
+tqZi3m6N6LoklsTVZ3T2hCP5eH0UHCMCOdC9REOJ4tiLWzIQE30aT6cO/5uQ6L9OT3w8wr96aX/
IjfLZSLkIlaqhdqwq6DMwk2NWdjJS8b1JgK4Om06ZV4cjXuAQFDfCxjTavwuLZqNo2fwBEbyIYwj
7ejCOZB0OoojFkApHaGWm/qBUBwO8mV31M7tA6wF0+t2ZxpOudRlhMtxLc3tvb+rjQeDtloFUnj0
DuEp36lVs5c3+SoaVCSxdT+UMHz9P1w2bk5LNxlqmqr1y14sxNxSpNi3FzKRe+vhfhQnZpMjyic4
kJX7fB+fM5QlxgEc2BIObiESbmBA8Y7aV6y5yzDV93qqFrQXTsvA3iaZcJf1eVfBKAneRgqmN3e/
//pVy4OK/sv33vrjq/5lQa4aCyNj7Kh0OdJ769Mp66F++nX+YehzSa8uMt7PjHgpk8POJN+GFr9O
V5k9Q7IeM+e+5pw9/atwkQ7J33wTfqY/fn1xuilqfAskWePff/4m4FsW8jIxxYXNSTPh/ki+9A9a
ZIdoqfJOvgKg6z3ckBEcyZGyjji1hmfnKLCV4ywbHcM9JpQxOYqZihvfkaQXpQgfRsKD668/xv80
rODC//5Kf/kYWUuVmuZJvOs1TdhaAp49/vBacVYg/+XP8svb1ypUJoHz57WXtb95fEv/6TIOH5Io
0zqnyf+2e0lBlvW9Li5kJdrkl+ykEfhkyeA4nqFU01vSVPnU6dY49X/wpP+bk8jPRNKvV+qPf/8v
GxPujqq0w1xdEAfHaeJYC7bInj59l3ugLvcMVYa4bqvT4BtPxG1yZId6dTGkRjONY0SyHb4cEdJr
hzVS4VfkZ7qrF9k1uQIhhcyx4Bt0ho6J3EMJ6ygz5Y32zr5oO+/lV1FvlWAs9itw6bK+a5hPDH9a
ZyPf5RnnLvMjVMQfJlJptyiQTRXk0/DqIqUWg6aKR55EXzCxEFvDQXVtkF/rQYcdTiLNoMwaB32n
7iLkWhvZlha/5n/+Eaoi4Wme+aJsWUxi/3yz227bZOQClEX+0MyXlFSss0xVME+j1trItvag3xYI
ucAQt/lEblC3kzRm9BPY4Zx6k3F7SnIIAyn6B1zRib0JgYJlnxucqFN706sdMd+dsg0Zv4z187D8
5a+6cw9+RKM2TXzm2JWmRrI2IuFV1/QRJyoxnRYAi3OkdqX0aIbDhCt1SxlD+BjU+IlSynOKyFtf
8y/hw9GfCfJvhwwc0gu3bhGGg7239wel2PBHFsIxTpYUGbkb9OSUvY771BGZO8Tm+CjfuzvX5aoc
+kGNVv7m+PFzF/Pn21QVJUuzTObifMw/S63+sLQKhFjgGOXKoosoR4H2Fl8qWVgx5wBX5RKLajEU
UYmxT+253EYb7FzfaTjGQaiObtkgQ5vXblWjquQgq8G689wRXJJLeZ6eu+/IKPRp11IzsIxzkul9
0r6cqBhRPboMclEeuZT5tDTAhCYwfq374siHatRm31r3dFyKcfIeTmimkkjrsylF3GTbJpXLSAes
5lQvkL91TznSw3bW24e8tBdh+J1FwVrR2mXibTITlkldDbwIDXsWfZGx/zS0kW7K3jQS7y0+vjVT
6iUtB+Ofj8D/C4L8TRBEwjhBjOMvfRmXHApgzobi62e+dShQ+/23/cObYcm/ER3VJRIcRD9U5Xdv
hiX9Jmkirg0u0pD5MFkF/+XOUH8jpko3G2lUjqzKsID+Kw8i4/WwRKJLCnAIUxTN/0kexLT+vMAY
JicwXVX4A3Vdxj4r/vJ0wt0g5XTOVQtogmeQc3RkZjPfV56e6DCwScVLJ6p4jfUtFc7QB4WOnN8A
H/Nbgb4KRqapu2oYvbN/9eHH+l0ojepC3TaShEBUNvkoJZ4wSbGsW6G4Bs8+Ffh/qwEsWSrSD4cB
foxFlqIEOOwVGCUMUFHzck6WzATH1OscQCO6UP6FxATKpI2w8SXQe/qlaHv7UGZQTokFYIS2GoEs
LUQSZ3IrTguzvHo8DMBHMVKJP1JNWBZe5057rTv6xlWMQCeInXHrOg3RMZkpQnwq9EZiGpie6y6y
Ceuls0R+io7CecGe0iv7A7ICiU36nLH4Io3qxh1BitE/03iORyOSnz80vW4XQYSzivylXVKpSt0J
JJJYGKIk9dMrwoXQJ7RBATPJkwYJa1Rl2BKYgB8c6dn0ajYpQqPCkc341W+hdNrSrqTnc4UmB/3N
XLtClSy8kndnZPKyYZ439vTWW3jZ4AGx55VZEzoU6ApTA4HVr1ZPvohwFltwCvwMJ2MuSRNiuAsz
ZXRRa/AY0N4XOMpyq1nberINQaSO20EO6Y2Ci0pBwjixCYu0LTwMMeScHnUTugLoQxbYmGc5G0fN
8pZN4lHuZDhHeKj41EQfxLImB3CI8Zh3LR3VAWNDiS27RUqPhhLY/JRuxtOGylw9buZQKmk8oQ8C
NyEWYb3Zpq6/67Wra/riRk88aVsiWkxqsBsQG0p3ZqUgHhoETp+AEwVqnjqBALekcIbWZoxJ4zLr
xlXmWfgKCc15qfEV9+Ey7fDYljL7RsNPLFa2Op8YKZNQJw7ccRHy5A797l2n9N/6HYx3xzx4Rr/C
i8LjlvyIX4T7oozyWZq64kisoxGNAg5dfYSsh2aLeVzTW+bk8iksH5Cw3LECb28sJ9XdqvxdJExl
ayDUml5FAzck5TBww7Ga3eRSeCa9C0qCdOQ4j3CyK+jvGUghq0lhT8ou42iwG31rrIDVC1wIIDtS
mdKmGOorA4NFYnLzSMDAnJRyZLeHW2EP2OkYS4UufJopulbjKD63MjhUSaSgS0zMsUwuBfgxwlcA
sIjOAiJamQmYSdFjoOqad/UAojSauTaL/kfQ005jxrgrRTE71ZrcjC3RBYKDZ5sL6t6h/J5Vpju1
QKaHclvaiakmJ/y6jgpxAwiimgJSK8d9wI029JnjAPvW/AqMZ1yPSFnN2dhjK2c/19B/nEXeVmXs
oTIRoZS53thDY3oNxmgDWLohHkwEM3Dtd025UzLUrft5YhLLoRmy6rwEFC+0+sSlOja8EMi9qBZt
zEN9u0GPu0HNFO5yddnlkkHLbF5MgFBTvwYNRdZDjk79l0YvfAqGaZbR5AG91Rk3pUvXBi3yCROz
PrCoLxoK5t2haj6E6cWEIf0yOluDkthfsqZlLmT489DHSZOLHa0RjFbZv3B+zCm0b+JyVTVsSVtg
Yr1GdCxpx3ZdXcTGyEZeBaYo9N0bXLw6yYdxdtExFol5kHp5cWTc2wmisS6ybq3QT8LvVogtG3RX
AkwZ+Q+e42/JsYJZaQsUMsjNl1CeNd081Z116Vv/ECtsvz1z3Q0NkszhoL6p4IHFlilXYiuAkgxh
GdpvXJ7ePHdSHTy/KTGVxwoU6u5cK3gMi2ZmzhsBx6ve0PCLR8q6di5uhy7Vo0+AeDOEPVC6Aqlx
jzNE3muMF10Yco7OdohwBNNRgc8fvvskkIV9bqQ4Z2qVBQgsvGPlElYj74hQQ31B3NSzwLOwkKnF
OVGdZpmHChpb0g4skQGzZ3qzDLfZmL7JseiI+PpbKDJ90dLr5bLQW8U883Z0k3ucORBprLzZOqDm
YSUZOABLuk6UEBeDhmzYSh8s21jFraAeCyXaIDNMNnxacWsl++qQlp/L0tCpHAshkAL9CDimWYFx
X8YtKqqqX8Mcj3xjtXCxwkvLLbGTFf0SuI5HgWqz1npiarbgfDCtKOfQIMNNTmC5LKVHTyBwnWLt
oUajItwNipWR+cajGmtFtSIkajU76nnmTl0g+YR2GnXjucGCvB6AzCy3RkFNo56df0GzVoabYte0
oAOoWI3GfEBWRjJLyH+arxh5BE3Xjp3WsMDER9rY86BXZN4FXNFHWehQ1OxuVSITkqZYpk47oy/S
HZu2RpZciFWiW8lT9PojjDjO9prHouRWYzDI/swi5cRSkOhXi+G7sOi1/u724nKXigPujSTNHNze
SKQSeV+HEat61x8dz3njx/5RCR6nbkOBqGSJq+GBKILZEgtmdoHE4NLHh5IwODwTSxi3TSudK8DK
ktzqk76s5nZtmmdPVHHrMJ8mCJ76dDBEsERzlo50JyRjm2xapSn1Ni/UA52FxcRK8KRSaH+uIHaw
wHOGY/Cx1jwNMpBo2GPRbSa5WygTI+IXSRS+UScRkQovqb6oi7EhmJTZp82CksCI0jl34rCJAHSM
S9TT3gpVyifVjc62KSe7KqYaPOpT5HUjOrR8KKuw3ahe7M0DryBAUAP3kX03msqp+yPFMkA9NinY
3MELLrZgpvF+pSTY0oLJlxkI89LDFil4vbpW6moaJpKJqR7pR4dKL7i+NIN+AyI+c9q5JEEns6vv
KvLvtagydzCzhLkzjMafSXir2AmCXKwDv9dgLGXNRAzYEBpDHVMY5xP2E0Q0vMSdl6UZjnuJx6pp
YLg36EBJ2aNURrasaF5kxzpkZ6VgklXyV1nEDvsQJsg2sSDXEseBScyQ9PwaM3M29iOekZ0cP9il
5Tuq5lhWQ28ENpDqK4XtjRUbAMwS96zUQMb6HgQ45aXWpHX9Ze2H0HqFrpiBg6PEvAAWxr5sI1gf
GSaYWRf73UQTuU2yLLLg1XUX7oFZHcfkRJv4UHROvtTTmNSY/a48SZ5GRWeM5a2nOpzICuVuxYNj
BGmqR0bIeoc3XWbsnul0LCm2nwt+tSd2RMtgnx1lk6yXk+mQmVv9FdAo6GFRNXv2bhKZNhqVID+k
5QRY0Qk0Q7WA+2CPQ417lu3ntvdKdBe+mZk4xUwHuMLvZp5jkTVSu5evVhmhkPpq0jQ/qSSP59hg
S5O9DRHvdiQVSU72uaFIOO1vFAmLVBhg6GQzAGGqIhwig8TNgK0nZ6UJZln4URvsOOLCv1s+5t3A
MJMtTucAXEQ9oWTEwCpigjnWrGUpZIxIMR/M+U7LJKrgT2Oc4puPM80UPoQoMwg7hiLcRlGYKDGs
b0/76v2kGylShG20135Euf6peVU5NnJCeUWDsZoWhEurwH1VlHtQQ1gsbKwAcn52SKaBa4rsQJ0k
sX0T1STkMeBdEi1eyaFGSSbxZ8Y5X/kI3JU1rhF7aWyklYa2XerIQttk1XRY5eRCu2st3V9RSwrM
x+MmWZgBvMJS1y5fsRa76Zi2ZHOmJNlUSsFn+rW+sNkAqBCSN6W1yUJEqywt7E1CyhQPsjoxdSud
yzEs+UWplt5ETjF0FQBvG8gwXlx/aWa5FOz0DIyIeCcj86FcAha1LlB7UWseAMieWg9VHndGsLMM
KsHSyPpqjUxHQQ8whwj+ydfjfmYihFvsErNwUTZaNf0v9s5jSXIky7K/Mj+AFAVTAFuDwbiZc7qB
hAcBZwqOr5+D6KypzG6RzunNrGZRKRIVmeHh5maKp/fde+7s0eUtczY6EM8aA5NEr9UF5YsuQPfy
sUriYpvySdvWAEa2nj3mR77ox4wKbzY6FTJGh6pQ/whT60uMAE+j0X5q7OwrdEgvm83ix6775ka9
xsljXjVR7XpgLmCyOoaXGUf5FBIenn6kXIaWkErXlSBOjM+vYWF4EXU2MfAf76WvT7anHVQCJNEc
ImqtoWozz7unKhMfGWbfjTO0Y0ANT7m3tf5Jr5MVvKjtOYUfNFsHfujEAa/7z9kIdKpSIfrV8XYK
V2Zncqq8eA7abqZRRCt/RqbxMNEAok9ArmceB36cuwZk6vTq9i2n6FKWG7spaf6rloHTGek1q7pb
ZEawWkjJpM7N08uXtMq/V1HBpAN9V8ECcLzG98ryIzWAAdZpc4fIdBAzsEmpBRnFvRXy41wah9Gy
f+hAv7HXwh7u9NIfevfH/xdvfkst/yTeSN2C44U48t+kal667hvheUiNvKp/UXD+/d/+Ga/R/2BZ
56HhGFAoCdiwBPgT6eH8YbNXNf5LvMbU/7Akmu+q+OimJ1fMxr8EHPePVQxG2YEq9x9hnf9BvMZ0
VoHmr9Kn1CUJH+Gg3TiOtF377/LyvDQk6eckPlRtt1aYYL9tvfzONJtqD72GwYwJ0G9RIS6UATfX
iaj7z4U0xAOtcS0dVDj48alELj02SzmtyzebugiSee0GM1m4DdMxf7E0pGZqZ7JT3znYzSPHE99B
TJiHPqVU2rM027fMCQD1iKu2IQgBrCOltLaeMo81Mklsxv1yn1dSbu3U/dBI38PXlK8zRITQoyuz
bpkw0A/61QHX3vhUjI8z+eO11B6XRhWCjMJNhFmZxpbtHGprNZ6b+EUTJn5MeHQHtjPbtVYNPnKY
2/RitmXniz56ckmqHdNIa3xt0PnzHflUqeZpGEPsRS4lmNL0wTwQilkaOA+z7sJUyuQvGywWfzGs
fTzv8uy0LHW3yyD5y10+KbjFFHjYP4yuWWdRK+omfy4w7waDpldvi1FQYVcnLnVyKpZcVB1nPg5u
LJ+5/WjHLjIkspdBJkJlw8GaxN0qBOOgtPJvdd9ltN3aO0LO3Nkyk9fYYSUATwrHqBfKwHRrdkFl
Ol5q5a6Y8A5eqRqPqVF9FCk4tE7n/2HayyjMaC0wCIQu1SB+tnJiwjWspzHLT1rMmFCpK420X5m2
0NVFB9keobqiuc7p92qgW1EbedbqBuhmFJar1fXaoXfHmB9m6OD+irw9Qter6FKiKiMgDpl9Urnh
sb0jidJVub5LXTvFz285sV/MdXFuXdXvhnZ6j9qOiXG0MKtQPkQ0F7Y71VYO04r4PkSZ2EQTrRzK
69AFCoyKI52om7jz3JeIavFdJxz6RLSMWksLrCyUamaIcmznjW1QmJsP7Dgml9pjvGjAzUIw75gv
rmgWQBcGe+HdXch7RS3Gzg71LGDw0+iwgRVe0TTqo0AyQC4GTlxqmvYmhUbPpdm1vs329qHjno12
kTh+12qMb0pSuO0pbj6dVpPxrj/J4yMaeUP/KDLpnalzHz48vaC8Me8pAR8FQVexDFBlM5EFphmm
lxTy7tm2a5PZNGp80en6Z1HFSFLTHB7n1R1GH7n37kCYPztElx7VHOLWsUPnYR4lqAktivat0aW7
JsYpY8m0CGyVOHfeMrNMAwf9pCnH2HfRlPiDOUPMzUztsXZlfYjiLsdEjMW757y5T1LVEsQotI1I
3SeSqDl3lcn0F+6aOL55aDYzqoOZrM/Kji6MWst7stQCDZVr4LIfOhc3XE10yuxCgc6rOQfKJ9pN
HBLZ2RCIP7VFJN+UGcF3kFp6dLuCVlzqMCCUYFaa0iZ8oYfOvJdlUZ0K287OU94ugQtoDAD3lKOt
FOZByNrXMwr4iEheOa7zh3xCc6Io9lustDvBHK1mi5GmCF9ri7CCU+XOMSNf7ZdL2d5VuTACRVg6
aJysQXP4zUekcqmH79/cYACqxS/55sD7m6b8aO2x3s/uDAu4J/TxHuWz/ZVkcfbNWNp0H5Y9wAkF
c6Q0uNRhDDTw7Mb0EFKBBjudXFkIXJlb1ei8Cs7vPUlk/U5oMgYKtLoAG/5WmyXFNeDFamakaw66
ob16zsjRaSYBgkKJFoY10KqKO2+ChdBFlFNuJPLZodO4AkfL2oYs4temMfnEiol6ElOauHxcCU2E
/wJIB41G5EG27oBrLPfYx2/SsFfPC4ETv8+m5cHV5+6WtyW9MRPJjBEg6xLdbJh869sA34CrvYJ6
tjnjQt47bgnTu+jqN5HU0UHGsbdvzcILklL/hdQoaSThCu7xNQja4QLpZvW45NrM3XhlQvQUmD4X
SdU/069RUodsqT1t781uKFp0uzgWqM1WpGhoKqOUjHqpw8koZX1njQW8npCI2diWM+dJWbGLFnZ3
EjXKpqTF+Rg3qoXtAo9l7qqnv8wO9//xxP0rU9Z2Vi/Af/ck/k9Owzica2Wb0thHFIfR2QCXHIV7
HJujBH7w3s6h8dAtoESyvvX6oEW4TsHGJRT7OrY4eS1wodYu+MwbQ3JYvct76ID5sVns4r1uFshE
o9cEaaIZSL9dpCWkk0pubINrL0dtJjzju04iHieUexqn844sTZUeUsJRdN7SDxCMldlsrTSHtaL3
S4o+UCDx9IoiO7vO+OR0fXKJXEMHIZwmW64O+pPVreXmlL2dU5NmoRLV6TGmovQHJ6dOIU4zk3cE
PLQD+S6fnCVJ7rJaNnumIGdbMBMQBOzG5aQcfQq4KHqBo5eltbEjm3qBcs37icbsdHiZwgMiMszZ
6KOhWkFp8VGaq6Lp+Bat+quNuuSpS7hpeANHugc/kJYno9mP6I+PTafb73EKdnkL7gUcGWOZfk+6
3XU3+lA73xNtQNSq8iEU2znP8eezUNpoMFaOdesNMablXj11nsJDWPZG9U0ztfk6KxV+emsNQ7q4
9X0xKJNiO8+kg7Hplq1K5/YwSU1c3aQpfxnRglWNfhky8SHCJBBwse2tnAaWIREnOWbLw2CCqN0Y
3TRnG0269TYdS0rm7Uz17RoD8H5KBqCOz2+NBSZRYc1a22l+1E6BTVVbP1xycKqZBhwcNojaFOgE
ER1y3+K6qe7o3cZ2NXcAzsKiJLnY6sMbO5skoHHHCtrc8E6dxnsMv+MMiGJWJezvsmsOVjhUBiHC
MT5WTTI/TfRJYpts9fulJkNMU9l6lhXrsVbwfYKD4+eTrocet0j5NawHYct5EG9GG90X/kKCbWA9
M8sYLAWokyJpb8QBKOlkg8K1p4eZ9aHP8C5o9uxeaRCdDgYK4j5zSgBBoW1794OUxesoCpsyTnLB
Q5D8fnZo9SzvayPNJ5Qfmif8LDFgiIm45cuzVAuG9QnWO53GFXBOzDNB7RDGUimoFVgfh9XCpmab
213yAhxnxbTN0N38xfUohcjWpzBcW/1dzBVTW6trR0KpZIxdixKXpq6H/SKahPQahXYZDAr6D9dZ
g7UEe4NFJgeXKzzdHjBF7sHoUIBTzfKiGdVAHaV095lVcxYnIXVExIl18mi9Xpm+RlCURZQa2/d0
EmKfhEN3TCKFaERv9EIEgSSt5USEehO9Y1Ydi+yW9Fl8T5Go9zBDtu4Yk1XnQyhzcCpk7oNdQWAj
BuruZhlyfjtac69Vibobo8x9MxuTHWZk6z80iA7PDvyah4iY5lYHe/3LqOeBb9+wXzHHGZPfOCK7
RZocPpoS36oZV5zkdiVARIVz8aSWuYYLlCEm8bilgVLq2QG0kXsWLZgJCCWt3+lNhGWRaMnzqE0y
KPUOi+/UGMlj0kZrGdziLQdKucAAp2ohIUkFMJb43KZbMXEvtIriF9agyJllN72KErOJjn0VlaNA
d5dtfxtkXn7NTjfsLJ0uD6NPvE+kKEUBoJ3iANESCEMWa4Q4iZE0jCyOP9KitMmxheybLapaTvFq
eKWELzwMXlbfdWNZ7QzBJG0uhty1sA8Dy6iI+lhVdgjR9skRL564hE3pPvU8l37Vrqc/dyQoch76
mYd5DKFlK2eey5g5yvwHzfXRhcLD/gzLLPyQqFAfyTzZWyVw0deR6W6FUU9B5ZrBPHvTDWY1K8J1
g8kbdN6JkpJFZmZ6udKiOcCJ5ZOZYC9JxxkVxeAQY5ktbDM/UVMqWOqlzzWxhXSDTKPv6laDJGXE
QKdbdjR81IGf+ktfJjuVVWWgk908smMgMtJIdtNMqWHyquq6umE3qz9dvV1mtL/EeDMTRNsC9CW+
rbpfqAro23terPqr7k1enkF7G9uMTUc/MhVU8IBTxpB7KgfYntWtpOxgUBuKL7j1tOwgOydfLotR
h8cppGtAGAaTw8JmoXCtMrDFZLOIjN1zjbPi7OkWCD7dJjMR6+JOLEn5WsSS4JbS0uku0so1ZBtW
mLrtWKDGFXTEuFFSf05D1j7rRqVecWo0FzNW3QETHp0EjpjewcQMFGvVzqkz6uWbgEz9Eg1F+BST
5ScTSC3PuTCZPl1j7gKrbeKbTnkNLVP2zLCnoqvhNCYI3FJc2iQp3sdBDMFAmpIVFOWV9W6EY3mo
hEGT4uxpccjha+aUB42LUe4KCtfZUZjESDIIwT/Z/mGXqBqvpFGulDQuTE5R74bYYcGXR6xXt6PV
hS92r8BFH0WrL+7WssepvqFmudS8qhzHvZn8LHTpIbUSbPKVa4P0tNPmGYiRtk0tw/UH5AsWgmO1
m+zoM5+diXqW0coDVmHmoQjjhJpC7kSKsMzOGId+7+iRdeqdsX4s3eKCI9gvMdVPk2qPNle9wziZ
JWuCkcuBNS+Yp8ALbcveM6m+ta3kPmIxdOyXvjssFDsyABnAoupy+nRadtS888GHN4Kdh8sSwLbj
Z2NhA98aIzc2aBYT3RCDczIAbd46HhLQtEnPdxkyOsez9C2oAtd8KpMfxJMz3nrg8zS6EANXTeMj
pKaMIAjdoXGIz8FkxXR2YkHIbBm63VSwC5rRVV5WiOjF1YYWA31IEjBvQngFkgOGmE/ZJH5iV/q3
xu1lYA+D92BnE6jn2KRrz2nBPLWpfeNXhU8kcgh6b9UEF7bFoIawDEA5nWzmZ70Laq3DrA6O0GEH
I+JdWiZZh8VUh3FOAu/kzKN2clw1BDrB2kMxSf0p7Lw4aEbDvqQQJE/2bAERnUdiCCsnsjZa3qU0
FL3wpWgT7OXCDBmBbXu3E97z5L/rR2Ga3RaqynizUj6WrrPAKSCp912EdnVoDCRqyXy/LRNJgcPo
ZqdEL1z4c10f9FFd/nLLzL3K1s5fiE46O+6hLFdrae3QE+pTRGlp4FAQfoRI0zGBZQxOzJFfY+v+
9PoZ0F5ieOdWdA+2aHeh5eHqhHuzK0ytoH62/E7VPQvMjvjKQnGUy0wWQMnTT3aKu28mh3x1aIMK
KtMoT7UhplNtxx2ZwJJc/wRONujbqqPrjZ/oJgaSSsqtox5QZLZ85oPK2g7dKv2fWoilYTqmaePG
Nlzh0CXwd4HOU4w21jTT5bL5V5AGjP3jeGsf2IqUd1r+D3Gi30GCf19EwNGbpi4sz9Ety5OmcFbP
11/ckGMYWQW8hHDPmiP8or0kAcWecXJthOkNbHptijqtmpsdwT9t/KXbC286K8x+gVlkhy5isrP6
WLN3qYRHIB44Fy9cWvV9usVA1Lwudqi9cSFDygIlRA1KWY06SIakWE8/s3mysLhOPlqjvhtYiR9q
Y7IeiypDAbR0bnMQ6c8mHbu/KpXK5zrUkiOAlPkJFH7NOiktho4LZTNDgEl5fxyVNxeXdErUK/4r
jfR7YeT/EEP5Xfrxt5fNMoAy6xjhhI4dzv3PXm/PM7OhabS9pk/NOew6PJ9rlVq0NOlLPdQ9toth
GPysSqLrYDj6BwxQ8hgK0/8PVkK0ppli3naanpKK0Nt7F2n4PbbwaORaReLHrS8JINItpY11uzGN
USddQ1SQlt8UegfVLeO9brFgJozjxC8y0pxTKg3gwv0qKJoeozGr9aX8ppYe7kvRSazny6pBZr/l
yPS3NLmwVYiYnWt9Ld1Cyvx/u1NYnaffK6ysCWoSKKk/najbb923v/0i+C30P/Q/1fz4s+3z7l8y
+fpv/t/+5p+6/j+sC0wsYP+8Kvhf9+rbj59t/NdlwZ//5Z+LAusPd/XqC1KGcm0T+euiQHAlpEfE
MvBtujrZnz+9nqb4g/NOGmwK/qwY+feqAGK4hXkcBibvS0vI/xH721zzRX97f3tErCyKb4CIO4b+
+/f/cix0lBxL1dvUZSZy3hRWcYmZBPv2dZl2Tjntc4fyzPFnb2W/9Nl8oFbxef1fOOunmsY2PXOO
Vu/c4lq751F1bWsmB1l55Aj7ObqbLYuAq56/OJG4MfQnWXMtmwVVHinMhvn1TYtWbdCM290/KC90
p/yXb80isq6DUeOllWTJ/n7i9S2q18RDd89XXbaW0Z5QqrkCojpt2A+sMsTdOJjJru3th7KYCE6V
6dkWvRlAZP+hO7Rhe2lM6XlXf/ZzrO9oba/PevNuAFe9CLktI2Hdq6a1uCpzr8+mbViSDc/q6Kic
GQvM+o+sBZPHHwgmj1z6uaeWN7PoQ2RLGz/MnBBnZwZT2SqRHQeLhquE2/W9GuOfVdjehG7rV3o/
tSC0zWKfeck5IeMQWnN1iWuUQ8OrT7GkojVm+L+bdA8bVB4GUyq9A2ICShf8jI1FD+Ju5iLPnT68
hYtFQNGxv1U86w65iI+j8tzLIJ2rG/b9RyUOLY7LbBmqd0wQ5LVj86PstB0MBbErLXYArIIBrbgq
eYhnu6Lt0FquCwWmG9ATxn5K6uW8Rmx9sDxcfav5FdbhfSMpogPPNtxR/LTtG3wydaXkYaHvnp2G
c5rAUfrSyh/rhOCfcJLbwrPnmhMSGfmJdYqeX9QcEAE8zHwrTnH52JiJC/w39vSTYfYmNYKwhVoL
OQpp0EzGHtzNgPbkU8cGCzX3VEfNlp6aZ5d4/8ETg+arNul3VZsZfh+Lz2bQs5dOugngbQAkCGwM
qEOxtYjR47WFlDvLNwEURIt15rbBYHhkNB+gHft0zhr9FtJPeZTFQr0WHK3NLJYvdlzwucW8M8Nl
n7X12emJcVNgjZkyrg7IBjeTpIZhF3dTJJ4dQPfsttgFjL45lazQnc5HccIUa4XIZH1zSjvrBdXX
2GHn/sLnFh6BR1JI7C6nGdRiriPhdiJ59GDQH/XGVRfa6IdTORpBEnEzM1Tk7nV0JsyH9nnGjnkG
O/tZ1466mFbc0sUT2Wc52VhSx/Ez7wDMtktzN3XuXhEhxUPZBDCkjgZ9dvBSWPa12CYzFyLFVC0P
zoJ9QSfH2xF87+riwRpXPlBeIeTZuyrNXkgKs04Y7jIcFVw5WPD0kruDRTKC/eHkiEO2IKnh/Bv5
+UNSU7gkhHHtRx72lIX47qhicDqp5Xvf4ZniqY7dV6di89DYFYsgWCAb24MVFHgNbiAkj0uVVR8y
YcXitflRlxxhHZU2bpaAy0px0w5mUQVVSSNbbuO+nXGnaLAhPMgZ5jJdKqlumTUfJP4RwSfHj0y1
b3XuTOFdPqe3WqlLVoArMB5j3fxu6uFJStX6qHfXVadqUmef9OEhjfGdQzzzrcKKAnPgjpxmycss
Ml7BnJy5O10AIt9U2Ka8f3DbjenXEioGdIruy3SZA3uLXo/xGxhTFWUjv2GhI9RbmR0kewItSz/7
qNWhw9CMq7MjNUq8TmFhvXWa+shaB8S8JqkFSgjr6O3JqsNr2iyPmnbGAaX8tXzIdvEIV+HZKN03
fp4cfsbRYlXKvsDGyFQlUPii5yRhqYst/VShL+2oFpWRc5HNa1J0r73GcUqj76bpoiN/z5NoFJe5
HBKdQc5PZZTAN2w1lLracQnWNCdV0OVb2MkQuIoFVWEjpvHIYp8yFofqybK+X7vZWNCU7mhuHGP+
HKn/4jQKz7zF8GSOEq+MNoJP6nmYscWHNmHFb/k8XtWi9hV//GwZFwl9gPXj3pbAGXCGzcJZglaL
9nOmB33JMwnYzWcG33yTO58qiV919DHqIn+hu/zU1k4iEgpHHCcXolyY13tAScsdDsuPbPZd9VaV
BbSToSo2fRLZG4LqVyFWFxctF6aJV78vtVs683csstxhCVEjO1nJlzDeJ+W8a1NxcEfr3onYWuki
2kjZRkEPGconV3InhvLJAP9ezdjohzAWHGPGD5roOPCSt1CrqNYdcC96IZQtEx+sj2XOonPJWZ5E
ixtogM5SxRB1Cl2DLlbGPxfKowPp+pTFgoSzk7cxpgyz14an0iI/bzfaQ7903ws2rAf0tw9Rqc+p
UY5fOWw9B5O2SsXxYrgR1jJvEdtIJdmW1TwiN8wJgxavfb/w8JMtv6SgF6+Oh2DvdQVOO+j3fbo8
LpWnb1Iw4HGEbzyu7ZykQnrNOux8DZ9q0U4P2PLYUavVkNlmvoq5CntL0+9sGDAsqXm4n+mOaneY
OfHpNN8hS8ttnbVyPzSgqfA5EepmTm4Qk59G+CQxruZk7fnDbEzVQsXJO9j4tNRpGmn0c3g0cOAA
IIwUyEF33LXefMfSEqfV8ME32V8zL7N2GeXqAbow614z+5pwQLNOcd9m3SadRS5jKPv3ekKKUY66
aRJ+mRnWX3b7qefqqidUYiaqSf2hSz8nSdl7ixzsukkXaCtHsGiHk6XsB4sCJfYn/AihmPGR6cFR
EiloL7//wYUzSGg52LdxfJSeAwi15++hFyx4UHtIgq99IxZM9gDaGcUXiUY1eKvhXG0D28oXPLUK
NBHAjjW+oVN/Mik/z9c3mHfXDNjj3Kj8bkSYQQiO3JeTVRCm85bA5p2ZOA0qseLH69nmnm9po2vo
6BK9sOAsRN/hDyXJ0lsew4Hl4A7wXkUYYRGdqJkykvX8u5FLCneWo/FAlLOJg0LQk7aIu5HV1GF0
tLfK0PlZNflj1LGT0WhwjuTJ0st2NzvOQAx4CO+o6L2A0zvEC9TSDDLDRZSAjOzczC86cROoczV9
T25BM0EfUsuS4FxwKMZE/29pCh2e7Nl9jsd+N3ZmTu8wSDbyWb/ikaWV7qZPzXB0zaU+1575rKIE
xyKOzm0JjH/DTjTcad9yjyfugrm3gI/+Oz9xCMPiOmtlu0dhesxE/27MM4QCuYpHUXFr+zmgAHC5
r2qckdQMM7yN1nCgeGrce17/MqT6zYgs6DG1ae6b6bkZWJpIs9X8rjvHNb7EegAyNi6Ui4rhQZpV
vxOTRcK0pEgKM4ionBuzRdVH497omb/dzHCOsuo3GZ6bvVr3BLUpAq2oVi/AKRzy8ChNbTePLlNP
AoWEkCkf3SZw7bp4UTxksnT+jluAx+pCkVc0ii1by3e3Hp8okcavbUbklQCecQY0wWDzkstpTf8W
WrFPBNYQ5tasB1qVjV8u2suWU7v3G5eHY8Ud9wmr8YNrDaQ86uxh0AbzFkXLi45R/b738JjYOd7g
OjdqCATWLtfWRR6UzTGpb7I2rx3mGJZhzDQ6YqsDgi6W9mEJQ+UTJN8jUsfb1IaURc/D3h25JYie
lpIR9pDufJHkUJcSflZf0SeXZt0VJ1F0sehAv/OMg2uN8Z2Nb2qftAMZkhU+EcMUjAdZHcMRY2BN
afB+RuTctboad2Kk5RtzlUsqZxRYPPL0LlbsQ7JKP5nd8OapaLWAZgxA1gZV1CGCslN2MCUOeHkV
PWNCDfqabjRlDY9gMobHKOYJU/f0wXlE5ticlASgQmM4p/UHUFpzLyKnuZmtHu8iXtWHInVAKKVD
sW9cPjrpZPysVXzJjJGeCVpcb3YzuX6VYRhPKjVdwXFgkeEvdihc0mpzkQPW/D+/oQlOoDH1jvqs
tUeXU3opqt0y29qjOeCesieWItJrFuwu0G69tNP8lDDgwcuWl2TGg5kt9jMHon1Lh6ncOHX40NCb
9phDoQecWDaHqCIAQ20e6YP2vrEc67mNudnY7L+QTqYPm26qQXc+C2sojmAMzIvhPZoqh80yXqZB
4f/K52ZTufBc+m78pOrqkRH9m7PQ4UpXGx0S2A8S90u5THs2zqQWN9okjNPSOj+jZGaEwQg39RHH
cny2e7z9Xs6L2KUFFedj7Idev4vopS0c83OR9gMC+7jxZoxYlsaYpXOT7plmEvmU0Aa27YzyMutU
8Tml2Mi+unV1OAbY3qBn6jkmn+gFrsQ1HA8a/GYXaYhO7rve4tmovcMCyw/osJqPq+0ZljSN4XBq
Uo8zQ3os3jrlS6TWpoRZGJUhgRbiTeNksf/gY1A56VuEbr+YDu1JKv3uhNUdHQd7z075gc9Jxk2m
OI2ZIm0ZW29Ya/fgtD/sSLvG9NPft9lKv2SfhK8Cj3ir342OxGrVTDjlmcKO3ZjvsrLetqpOnlKA
neRFXW+f5LUKzBYU6FAP1S3rBdpY2ARNXdloDsUjq+PVQy64NWodIzwfQsBlZeJH3vLLpLJin2cL
/Sy6me40kX1RhdGkcXtJ+c48vSHeR+Fz3RT4J5oCOLCe7YwGLdqhUH3mUlPMPf/O0N/xPh0VVVuY
pJmjeDg0JY4I1YjpwhNreMkbHXNSPoGUSeljjBLpPmGel6w5epM1WmrdR44RtEmY3NhWvdg69fH+
CHRZ2veiGSB5sSY7s12tTp780IVhjZfFFFAyMQ1skxFyCutfy3ddljlRFH+Dzzs67ilv46tD6/lG
Ua12SKuFyEIgi8HbMFbd6QTmRIqNnpN+2629QOnP0SCqWE7nEAILVzQchpINtx+hibIH3ULA/pHZ
JCt7xzgs/fJzEd1L7VnfhDNvevfLtLrvOlxCHNjwG1he4fnU9E1OB2jiITGAdA65N1A2htfLW8xL
Y1q49+LnkLCFbxpo8954G1xwF2MUgssxtJmBXrJ4Jj3vLQNxTG5IEG4eFtUtfl10ZDLnnPhiMy0b
I8yKmxtz05Mh2m7mAThsaBKvWGfHudrOntntMUD0tRFfq5zYm9lpLssyKQ+izg70L25Dp24CTnLq
VQSkOVY2yDE5LT7VyJybdd+52xG6Mrp5x5cD05Qa3n6qGFzSRLYbaUxvldUQv3kAQjJsiS+wfIta
9lMGBw5LEr/sxv6kydo7N7UdbbUlrP2hiNQZg/2mZ018dV3L52WkhUXPvgal47pkD5PN9jFrrHfY
oT49TUDhJgMnBVk62zTvLDJa86TYTRHWGOrtMAD5zZNhy4LsDucVAsqi75qxeevRfb12nbRmce3X
Q6wLu/dOdCSlY3aH8OReQ+9X49B0NHPB6fGeA0em185u5AeA8qc5nBOiCoo2GmkTEV6zsny8DRS0
TTsTv7E6sXHUclbzwBUxu/a1vevxJZpWyX6UTAhvkHDrReXV0tRuJFV7rORkQkIOzKgkF6JNe3ty
nyMr7y8puOooho5DXQfdeqahXXTnia0V9XQl9x+uJhfGWr2AW04hha9V95ErqxPxwh2OTHUnotHZ
FBGONjUhWlssGInxKt+JUi8YKu4bjmVAIU69B2YrRaaNwFm0LKTIYZE4WnsFWXGd9W5GeWzubTzZ
F578LuoDT1+RJN25q8iglHoeQlMiq2rOj01U6w9NLhm3QvjaU/HsesX3ient4inN3erW8rx0Qu3U
2lnaOPKj1uiIMYwSM5UXE1bNQXuSLvvN4Re8PbeKiTpoMiqTQG5GXeP6rh6XBD/UcX2r+y2lVorg
CzIQ8VAWOCmkVyza7dg8tU7/i2k553PVqKcwCrcSZPCWbQC1gfLEI9E5a7VLccfc7mdVPbZlThmM
w9BZsS/eLmwc+WjEgeHYy7nVW/PYpGLHxu6qmoZ3ar18LdqEtaUOWW0aG92sXooW7/TUtc1WW+Nj
IUNdabGRpPSGPPL4i099fiwbE8q11WzoeyHzYI1nmrYov8u+x+bKKhQIFE6Z/fCyun00jPmb6IV4
AYxa7cKx5SLQ0NNl8c1uEzzTQaykteVh+i2Pu+7CIuvAM705Nn1Le4gnNMDw1X2WhPNdZL1BbUnX
I4VbxJiReCx0IEZOo4BeKALVZvPIiHKvWo+6m9QdHuwRqJea22E7LQYnrcoOpgd5nf1bECWLCdp0
5BwsH2bFDd1NkqdxTC4WjgH8N3i9Y83IfE1l6Tkbn4v0Pm6L+GAm6qmqpmvZxvk+jZednTkOGsqQ
I6+WLyyEYQrQo4Spw/poKWf+iY4YkPZ2z3rGc76d0peRxkkOgoAvxyRDrtDPDMM8lvTykXyeoGjW
+kYhIAq9g53lUfSjSlI+bm68kurbCSQvKl4A9070bf1vjs5rOVYjiqJfRBVN5nWYHCSNsvRCSVcS
GbpJDXy91/jBoWxf3bEE3SfsvbZhdv49vv5gpQsEz9KQCztekJmGfRMPec8JI+2oYc9/mUQTTR5S
A1XiUulYy/soxnaZn6FVZldfOqdmEHJtLyW6V2Z7q6lKXmfiaRGa8GuDAlL6KCIh42PTzPkpDBUM
Hf89JOsuc+DMZyjekvq+T+SpFcOjoBAsaLumW85QuZ8EGJVBPRAfxTU/bo3F/G78SUYsLzm41cRE
q/qHl/BouO24qqx836gUlWpTnOa5e2zHh2DgteCXULFUvxRIqwmjEIIJwFnwFSrGqqbNDwVlR9n0
D9JCQeB44P8z1voVGqw+pjpA5J5xtzeNV62DBSkwBT7maktGMvZ2/Gs/8ph9R6O794r6g5cTWyJ+
96zWkYG5F/ALvB0UlsK5dzq/jCiaSSzPsPEmdphsJo9zGuwvuYndLue7mCFY6yfmPeGhMF1rZU9c
SLeVwOQPL3yP72lpA74AJbM1Y63TRnCZWTZMs/NsG7fcsIycYQ3vAbUfm4D61ajMZ9EIAhj7k1XJ
o20hBXHDnjpPDB++afzkg/vrte0J2Tln0IcTcAQXnX7vPHPHzjbkBBogS7fOt7ZeO0+Q2cT3Z6mO
PbItI33uSx/XGRAbF/fAaqycy1BAZdpBfp9yDO3B8AhuQ/Rimzh9S9RjcK1GeFRV0kTsuJjEMfn8
60yAROxqoqB5dcT4rsLgbZTeybYtQv/oCCPVm1dOt2c0qtgV5anr2wcwJeRUeh0O92YkONYhTYhJ
BA0Et64SzU9MxMV60Naxp2TcENyxKihQof/Ptb63uvwubOp270j8kaZ5h0rlVSmGvwF7LWISLahx
INgdkxH/WE5PReD8y6Wg4wnPPZJKNrCMOm8o7hCQePvri+IH2EaN/ExexzB+8/HWpmp8IC7pVyl1
4er5G/0Cax7DE12fibqqtwjAtsQzFTueQuYn9YbmuljZYQ9JPtX3pHsy5ZyGPQvhVzNxefgMI6NY
KT3GkxnhI/4n4WLWujKXx7YoCEJsvSiWiR8RRJttJmzbGLWRw8UD82DwwZB/49+yR43TufCxReO7
a1pyxLTkMpkUpQ0uN9wrZOl2oK3H+pK5PE62IgxVIXUz/I+uH/Sp9UFEAqwglCBe1qNMy01ZeZ+D
pnxxg/zQ3fK4ZT8da3U7JqWxDXMExXNnQCtKZ4YaWbfx5v4tM9EyBmWHNCa/+SnkcaGDvLUr70Pf
str24JoUgVkhop3GLf7UAUZKQKiUJ2Oi44xHpGyHri7emp7RqsBRs5noO4Rhi2PazeiuysLcJgPx
sq6UGEKgCIQVJYflQ4cIKbMwhjhHKaW5E0NhHDRysZXfFcfANHirsIaWDhJgVNLOthnt4aiX5QCN
EGAtXveLINNh6poTMoOKeIrlCSpCnoNUIXQrZeKDJshwDLUuQoNSsXLhYnwZwseDBPQhGoiZWwlf
Hzmz3kP70MeZ2CRSxytpFr+26556LEIr943I1TDCId2uBnM6DY14dYjLREzAC9nIbo92iPmHimyU
mGz0EczEWkZE+IVrMWTFidHO3YJaYE+CJGMGzxsY+rifQN+ZKzb6SzMT9h3OUXeCLiNATsz6G8AP
IXLzdz0t484xgEZ7AC+yFjlCTTjfRhvOrzsGJEJj3STKt1XWtJYzYagm2a60cPIpC5OfprO4ohsS
6CaHImsqwFZW2HykvB2nSMB2tcVkJO1TFQ0zKfd+kbwSuvE3VtOJtt671Hm69WaHqWERNOt45INC
UR+2SE4pL+JqOpCPdwz6PH8ImuwLAuZukCBeDJsOPLWyp6VHIsaSVR0140FXBy2XEgZPYcRna2ye
SUwztw3p1rsATZcXJ3BTsrhcI9h4j2+dju3gso3b+Zcb4o5BEnSRPMSpMaiKhE+OBYoFYWjmizyd
0diZm9pAnWg4Vb4zEhkcF5PBZ2YEG/MmJ+381twp+LsrsahsV+UdbPjB3lnJujBLeaeT9jvBskJD
maIl/YEQE7wW+soY1dSMqBms6Y0cl4OX+TcQaX307EkclXK+SjY7q5ziY+9O7RGvvXxwzPwvjcV7
TaDGho4MFIakAjIHEhpQ327/0SwovMjMjyWQ96pIufCBK+peTPtW1cdOIM5t7No5dj76aKfu7mxv
HLZKbLOUOn/ys/ku4Bj2WTh/UHp7RzTS6nkcfXopUuubZMLA48Qt35u4u5R1Ml46+nyyT29uD7zd
RVX3ZDaT8LrU5VPcNFxkN+7AlBKwi71lNxYmca5p8OdhVBus4DWEcHfAd2ccBtk+0HA+FIXQqMcm
hT9mLZmUdNq5t9j0PPg+HYwaWOXxspBtUTuQg/PqH3Kl/FQ1IbpIIzySEQwTqu4fi3jq16VBeALT
wYGtJYbrf1lXeqcF0TtMlZCjJoYTVApUdrZiZArjG4ZQ3G7mJX2FTGtt5mr+wbGeRg1n+VHSWlNw
pdkmvPEG1A1exMUS5YH+RYVeRAjDSDuJaQJc6peYuVQUOCzv3DanXFCbJhfOrr5hb0ydEifAexwh
xGMJfNuHYS7goKpr5OItPn+BloLaEPtAUGtK+96NyozBLYGbxaYz63lXN2zPk9jZLLd8DYTx+77H
K1c6tU2IDIFald9skFaAjfEB3YpRyZvDwuWJcoqtR7DiyvyCPBUNcCfyIbAvdjIsrIaaZSN7yk3Y
rY6dZntaMaaZdnjjCpjhBjhtSQByXib9OQ59hsoIElYFa0GQ1tRNxXgNARE+5vgX2IWYz2PVmIcB
pBGcJw7k1BIvdsq20vH//Glw76bauI7NyEZbmK+hV4S7mC8Y+KU+xstEAqHqySto33PCqEhIz18m
nJiBLYenNiMmRpQ9WxXkUSCyjNe8pgrvoUJEPTflu9cQKRM4+VUg5dgZQEsePSsJTo7rvjQeWRfl
8hb79dkPwEJO8odAOV4r9zqDLPOHmNmlixmsDSPTsa/8FcWxAbYU7TdqC2TVbbBuLHJxLL7pTYNb
wmKqO4Xxo6vCBx3vjNF5B9Swy1UNhSBU746DrWmwg5+UcJtV7elja8zAtlz/EHCyryYjeM6L7j3L
fuKh+cqSP5hq9Y4m4+y0PvD++V2j1AaXscoSdBr88N8slxxvQqc4w5G4ZzSZtrgGoziiqDuZWFui
oYXbWDTylEHSTO3sL1jke8gWnA6HtOn0z+aAidnlQuLNP7qOsth/F0DG/zJsZCuX/9rMiELOW/NP
kHtqEnHpe/NXKL1DYStURSK4owF61qY6t6F1sEgM6frpafrsmkpycy/zSrcPlvTgJWUreA0fNjty
2B6QvFOM+Ld/GnbZPyfQDws20CxEMTEGByrleQMdZOvgoSfJjoDvJF4wsJp1+hC2zJiMOzZV1jdb
3gtbCOc1nvO/uUcHEubURqNy+0upbzJiOd1lRo5sQM1wmRJ2nmh8nsbUuJSWm3+O9MVRHCfe2lQO
XXLtt/c5ZuyzmJZNLTwSImjQtvTD3T0Tij6coYDrYDlVgMWmTH3nRa6wtLgPevlwuxumIydkZcCm
Aiiz6Q+TqNeD52RP0hExWz+iOEqrIDfakeUlyYgJxZb6jep83rRJkd91yXiG4FmcLSHOleujXOfk
WQknS6Oe5IZ1TjbJZkFuqNlYriyjMNYYMchudql0vCT4SiwJ8lN4xwmU1aUAW0IzyIxhcjVMCzLi
JrQTWz63e0xvqSNGYe1U0m5xnpCs4kh8hV61E+hLo7mZ5NFL0ZQmY0DsuJMQ2o7freLtXasOXitr
1ISEwnXrBcu+bNQd5HDJ0pEqFOzatout6Wj2n4Zl/mvTyl2bVZ+fmhE0CBaGtcPg8HHMnddEX/xh
aI8SusbO6vlxhTI9QOTkY3F+ryEuxqvRxOAiPPOSwRXciEQdFVZjg5biS4m1l2JN9UcITyNoJqbA
C6VexcLHAcm9jW06U1Wyd6s4ueDWuZfeq4pn11YAd8p871VllKA9ffckQQExWSCpiaRm8Xnl5MAC
6Nal6OQ9q0SyT9yCnNnCvQ9yjpEc7XU90CeT5BDH2fRhxWjp5zlIT4UJr96wzuFN6TIt2fKQSfOJ
uwYBTW0Q7RygFfDg3Ry0r/31sPgYMuGbEYUhkNrTTMae84Dkoj+RuwuMDPifgoi+DsUiNimN3MFa
4CjRmoGYGHoO+1ZUa2t2SaDB6XmHTkFcSA7OsJqlXbgA8qWSckTQ31FM1IfJohd064SpJ6VKGXrz
2UoDtsmz7b8GMcvZlPTyqOXNKjAAfU49Y/BhXH7HfL72Y3Es2D6ch7BPn7tgJJ2j9Yudl7EqypEU
q3RGRpJlawxUBK8k3vfNGcIw8FasYaf//0+LN7FuLK/ZHLyEaflI4cfsI5j3GqlcxPrqRbvpDCOu
PIohINaPgoxy2c1LSc5NcuNMhXCuF//eS8AbWA11SDxRKCHnjwqGceNgTB9ME+g3+IIYpjRqn3B4
mpV7tt16nTPn/PBuSonZ+StpXH2rRYAhPuPJ9l61Z7MTtA+G24FYCdNfLlh7QIXQKv8PXkEZ5SMF
Cnvf0PEe8f4gHRqbn7rDni5JHpCOrnE24rkNi6fGzxiqLQeC4VzYCbbYu7GOoyBtr9xo3WWSI70w
kioiBpAfs2Y8OkP/XuFmZmCFoNAP5DOJ6+VWBWhIHMfAey/hnKiDUePdWVJKbqsfHwojsO5TIztZ
JfKIIevxF03Q2wvr7IzBL5nX2GZQiU80oigD0quJ8IrlJRokFOBcb9U3OLDrZOLonxmXnafy6IIF
DercPQfpeB1ldxJe/G6NUxVVdbrniQlWKffWiuuKba3rXHUQHh1KTDYjYNCcDmE/+SpRPyf2uurD
O1jqJ1FBHksFO0QuBFLHBWso9Gq+xaJ4cqvktvbtI8Ov7t3BYUmS+ywe5iOXQAPxN/2t034nbZcl
TMojxM7EZIETiSxy0+K7K2vSSBajWS8SwBw8JIxdLJtZ3ONONAYv25kYTmA0lTQqhXXLN38nhQ5E
Bcbb7SDHe2Bjktu1hQOneYdkM35NznZS8i2VFgpG196WJplSIJAVV3xI5mBrc/J4bKfcssB6CNqZ
2NbrUgb/VD6+QgPUul92bK9DnNacLzx+lAAzIopWjJ9K5DPwYDCnxNb71LwIuKBarDAVchS16hpW
mprcT9iGLA7ePCaCCBmpD1sDlRM1lq6tuzp7H1Ng4uI0KfUk9bxQOjJ6yGkJq8HYyqV8MDCQVJt4
oCcms5o8NkN8+SYSdPlVNryvXpVvWxufZKOgmtmapdX4nrujGQFu3GoTJGDaJmurTz7ERaOVjIng
o4Cvn7RNdPXY2Ggt+/agZ/Hkmsk7yji9duXfUIB87NuOBKB5uLYoGYlUbMtNhjOvyhIutcJ/kmb+
AcSpiMIdAhq2UrL967X8i/0WPhOajn62m7VA0LkbJudVd7DoQmuQG5NBUDVTNONclLvy5lsu2cW0
PeCjzPtkIfdns5hYYa1vo8T3vxO/YlNm3pXkrA+uU9OjGn00sWlmZEHDsCxPbc7kZWzmiGXL95Iy
21BpR43PTo5scOgrCZWWklpsMB+culz8M5bwvaPfXYBgrMIEceU4FI9wvd4bk1ng0CDFmM9hauKl
xqiPwnrZqZTIgDl/hqvU20TXMmBAyOslX1ry1gzjfPCK56KZ3pHXWlueN9yY0ND00nIAjwIXIdI/
JtH7qaVQHBYPrpPnvbPlzZkP3/NB10YSUuIuYLESEjSSoNiQpecV8wYZG5e8V6Nlnrq3CiMXQcjj
KRxnrOhs4mYLBEPvnPu0+9DodWd3ueP1wGKzmeEBug6qQJYxalf5/VuX8ihbp24Wyzc/S6yvWX83
dO53xUz1kOW3FBbCqdg72+sRWTfQQTLSEoetUk8dU/p3DKbpztUY3kNNtwrW4Rh/5msds5UMqhUK
GCgZS9Jv6VLPXVxeqpK02/EWhNxPV8OERZncMH/thJdreCw8Yp/a3N3U45w8+BoicNYCEpB/DOKh
IzIOOKPmdVWrV3IRBOI20AiCqd8UCRohDJGXwQ3+phQ0SUoooJ5ZV8ryYaEkRncNjmAMrOIoxvLT
9x0m9RTIvYAtW5SsvQBRJLn9UOjlReOJjS3r2Q6afD0w/l/GfFnzyoubjuFoZ+7GNsC6jH0J6lJa
/zRqnjLxkusEjbWQpH5ayXDNwemUfYWwC1lDkWsQiiM3ZKbucOQ5zJrKY+eAbejZcSAhxYdOxUlA
mHWu8LK3f6mkmSow1W9S1HpUHOm+GvC8LPlyTDPa8yy7ovv6mtzx3qlOAYu3yGLmgJ+9QmsAgmI1
cbSw3wE8jI7RR4mxGtNL8jPazU+nuvweKMSP30sgJ3B3O6f4CNrgWQMPWxtzca8yPZ8SxmmZFMwt
c2TS9b6whbtjP/MoFrZv7gSkYHQHQBC7mRofIZJLHETLWNQzw4ay04a4xovtoo90mqCA2r68TXH3
neYPBp7cGZv+iuDYrZ5vKm2X0ADGmENi/MvD4f+eJ191XI5elY7bIVHNmjfpN0VFyKD8PplHg0W5
uddG9qm8liWGP20dBrWgCx4aDWsXneY2d3JAv71GIsugflPYrzFZc3pAsdN5ilFWB8e112yfx8E8
m1Z8MP36PU2clifalhQUFcarMEPhSRjoGL6PxWbh3sdC4ZLGOh3tBZeP4eD9LFJv3afFm5PhaWtq
2IChHQVy5mXS3cbGC7zqWS/iz/O3swKmzQImqsOKBDthRfzX4DaBHCiYo5VYB5Nzb0AvvEEy7kN3
DYnvwUk4/fgaFzgU5nr0wVL7ff9cQOlYt9J6LtuXsOvXQRivwj55tYtwOlal7a+TDhF4UrU1+aj5
A3XuDa022W9Ox/aOhX0r22yHlgvFggk6pFXyMbPj+RK4/Waouu4LeAWqH69FHMlRs82Cdt5W6hZp
2Fgssx1prXQVDjt8wf7JD2ATUHawnb/pWnyPuWsRt4S3OenwyZ50Xy82aB8vJeB1ok9PK27UtmD5
fcucHJrGQi7HletY3lHVxO9mqgeOaNf65HTOa+fW0P9CaKJ2+2maOX19yJkAMoJbA9D/ln0K2l+Z
XnHE+XtPLLvOTjjv6sU6DRlIQYiFZ1sfSyczLk2DhRIhxNqRyDFRGjlEP/uANLomOTON+kTiszyP
N8AWeXjkkTVOtrU8MM+01epujK3DjT+2BlDcM7hKSYUcK5w9U5ufe5+LJatKZ22alCmz4Xy0hM+c
s2566mKxIG2Q4+OSU6MGwQTzh79LStc7o8GkfbfSYjuzSNwx5+j2qdeKJ9oFtI71H/GtYNZpkIlj
3ieJL64gTqyDgLUXKaM+A71vDvyA0kslGx5aMzku1fBoDykOdW08eymTiYTEa9wvyAnwEGSnxpWX
INS0YPg7VgYDza0En7qJ34vgqU9huaOG0CytuTRhx7szr8IgiCMuuq1XP9WgD5jhUX0vTLITdMg1
fQa+4De3tZGzrSlh7/y4+oBGYkZL3/8FNiIe86+M02M7YAqYfF6WlPt2J8P6gm4IjbIDjcHEXHGD
cmXiyON54wXQY0zI/AltHt7pP6PAkFSUighhI/nz7IAciImGNOEChKWFtM9yXjrn7CNw8jvqNLcI
0cFo87vjkgJVZd1laFFxQ6y6wMet73/AfB+irMHo0Ymj15EX3vTDqQjyG2SsAKtaDhtX15+3VLfb
xGjTuxh+4lc48UcZq/eg6DG6Sy5IksCDf0kXXOwmPpTQSiaB4UIsXx5Ji7KRv3CRDpNsoZ/FWbEb
ZkdEtUvWZDAk2UZQYgf5gni7QMKZF+GhT3hOC+CXjOY8tqydAdcirBZuT1rpaDLG5eS2MDu7spMM
DLvfqXLJUx4Th45FV5tNnzjeZRD4/3Va/rDosmPvEBK8fWlC+xi6A9m7A+QZGr1g0wXxpc1i7GO2
s/arkdh3ghG2vG3zRhGm1KlMPOfPdEfBvsuQ52VsGte2YT5bEtq3LXLkJSI5MtsE7tJKc20FFho4
6Q5RLIznQtfJmRhOxH0L51yWF94eyCOtCk2+G5jyrSAEdetNwRsgoR/vprWAOtAefDgqbYvNI28R
XPTOjy+l9+GKRbLGR/VMOhHo3tD/CHqjPFo+eNyhKBGhIgOaJv/HJCp9rXv5D0K7fiiC4jdNyPoK
xgTRpFmAfz50SmVXZjy7og/FxUgTICpxjwDV1zUgYvGWzbfK4ORMdX5XwwO400ZnXBBZY45Rl8Bh
62TKE7Pc/KI8jOtI/HmD8h4uinfEdS730rFvTEu6spaJf+PrcyYE/uhufLcZc3ZGcZ1c80UX5Gzn
RsIGseAkQVxxcMFqz+WdH/j7qk5exvoeuNE2l5pWDWg+pKhdb+LASH0UaYHSkZeyHYTM+ZLEFNwp
5WBU3DSsbnl0KOeSOuCRmrwHwUqFTQlvtkvccjZHkA1ZCsvsOdEYWpQO3xIEbX1DWChI6K1lhE9A
qPJoYsDERZ6dRIMtHs7+RY+9u68ljemwjAWRruGepeMjgLnPQqmUsQJKuhlvSmpga2oG5jy5+kvE
iBPAZ2mjcDqxScHxwX7WqRd+8/QyKo9RPPrAva+aO6tCh45z41ReRRDXDL6xfwBA31STgR0sA7Dk
CmAttKN2GL+60BvXcajqiEIsYE4W2SauCNFUxlap4AS7xmFS40sEoFgfzEiNLgECSfNmxAEOPLDD
+5rhz63EjXrjd457vnW47zgwkK8oEPZB1iDtGteVA7h/7m9/Gtk/dykfB5dg5NA3IcumS+wytD7e
WHGp5EGkNXzam1tv009oUt2w/uo0uHVdI1ZKgopon759SRcgvGHm7vwCiT/ayGQ76vJDQ8hF3sf/
JcOIT99A4SAXghYWEAChCaq8Wc+t/2zNDUajUjzMBBb3PQ6FhTUOsQ70BKveSb3dkJTf2fyDvaWJ
tKIu1EOKXA58dOoe+som871wfsXQXjDWlWy6KvYnOnk0dBLslVDHcUJXmW1HZvtM+YjCKZImwbhj
XX2HYKAplhvOMcrUSXAwA8Bi8DTfjzhMVvR0zQ3tSPmS5zs1yA9P8MRRnv26k/vpOJpyokheUEQh
mMJ3aM4G4uEUcX6xyOPtD/Yr2KA81pktG8NGI4hNLkECXzaGZbka+AzsLYztlN9NKd5ZTst+jTSQ
LDkvOGdtWBzaWSHbEU6UQas4UyzTTvo3raXjP9KBfJUBvz6p9JoKkpk61UrTo++yVbkOBBnfKarX
UsMsHO0nk8xjLDEnMVtfg2PcDbc5ZEBMcIYYfALcSdbTqiuGq6BNZXJ473bOnrcqmiE2CK6vnguw
MxoW7g6CAjZozqZBl2I6y0n3/qG1XuMReE7tsFIxDWJCyBzdF/nRXep/sxvnlyk28wsDCm5WzBGR
zB7s7jYwnJutE5OmhE9xXtvwYdb1jCS1J3GGBYw50DfNtyGaO5/6gscqVgfTdHKuUmqRikHz4L31
U7hh87uVXlCuqOL2s4O8uUbki3jvVlJbj+g5CTnvuCvIbgcrsnOdxETEln0ipnkMm4EGDKI/+wuo
WoNlbzzUX6sW6lAP7C8352qdBQc0FEz8gysG7ag1iprgGfKEiwAATU1ghl8/pUb/4ysWfk17tRPi
g3tfoRdrPrMp1CsGHsg2a8YSy7BFLu5cmlgZkVTKWk8ypwoqtV4HnfVtN3zzGvXtxyI+JOkctZpZ
bT/ypAyp5HFX57KVb1aiH12TK2VqM2IQzCu0pyeoTZFVLY+iYTyZsUPpFX2dkGh1zfLZJ3N734Cv
WXeVuTG1VPsWxQiDumZTqtlY9UqCR++CHTp9YnnACiA4T/pHQzESboW57EfF4hAcwjGrgmRbwloE
EFIh8BjN124Jzrq0fnqK4a1h30xpSffctPFbqqwjxr5j3Xpn2sK3nhiruK43KvaOmbaeCM/a5Ymk
IStfPcoTO35PU9kdwB9SWZVoUOBflzQyUWaOzwrXJBGBj2mVfM63NCK2u4/owJ/t0N94zvQDdnGT
ifCIuCUEg8tKODTGo2AVGSc2s0DNXW4tV6RF32UJ8oKJD+97d6pbrDceE0IAa3h5LTI2q8I9OtXw
EPLT3rEZp58yuzAS3uIfWcNCaQ1h4do6jxaHoYkVkMDiNciFfDXn20GZ2c6wjAk8jXfsoWo+ZI3c
TJ4Lcqj0jwR+3MNtxJ0WyooiGvhcTeblmSgJcnJFVm4F8azwHTRBOw1ixk/lpFfZo5oLl2NgqKtK
IOQ4rEbtzFiT0PeLvwVPijFFFhC/ddcw65pUu6ukZALpzwe3LF9Gy1nfkeAxPzXxPT6nElEQbBUr
Rok1C0Zipxks1TaEpbqpFgILBu6slcRXtTQY3pr5lEGvjJTwtyFgLbqvJsQFbrxMDjv92vrMO+NR
VdZb7vMkgGZD8MFpGw56vUyst/yAJAC/2oAWSrdZ435kIfO+KUNJmKcFo/7G3fqQn0ikRPmOVbXH
qby23NQ/gC8na2LB7WK2646KMlI5VVpajG/yVm/3UiOVpq12GcAiI4vji8PLpVo5HAlMY2JLFrlJ
XLGax3hvmaSvEs05LCWJIExwC+hRm8Q4xulASzLy8lU4zbAAqvMCWeA4p/oQTMa5Icnl3kbruUsX
zvQwPQropDuNcmPNhPACIDbcmDMK6aCg0dfMkPYN8HeughJz5AzcvxiZD4RZvtF2Y7PwSvuD4wPB
TG4nT4OVxKa7ka5j7QKQp7vWtPdF2VNUMt/bIJH8rZ5Z+ptXhsH3vCzGOWUBK/peHISBUk72oOII
9PnHiUdOcaK/5p7AuFS307aVdrFpDY3Gr9bm0SdF0q4S61CjKNrrlkEU0T/n0NAPyDo835kRdVrM
uI1k2UtFNkRW2YQMjCTS9QmzSUf0Hmp5bzlXA17n23OBTnA8TvBT95Vf/2nwnscAXEpvgS7IyGj3
lSdO9E9vqu4w5ZX/wg6ToZr6J2Mwfw0iBLYc7d8iHnGaMk63JiWIaSHSD2Bdsz4nfqqv0nEjMjj4
IRCrPLhgEOTEOHhGxZsjb+ZgY3SPY6vFyInzrEuYAA/SNyMczMcBatYuWcRB9+29YOwEnhOaMJHM
uVHFO0GMXlQ5Z3Tv+i6nawuhIsRUK1kcLx+9xdbIbZcGi5am087MJ5J7/TX6dOYlFPCryiVzpbmH
JUjgTuZCSQyRgJD2dpdx8G7MoXv3vPHbTPsnqn9z39ZP0qo2DD4qiMgsIFKkA1alS/QoWLkGKyaF
UCEFaeKz6Y4vqGr6e77mY+FEPtVNhl5s6EHM+RnZMem0qIOkX+N9Qh+omUuEQiFoMSkOJ8olI78G
rv3iLWwhXBtEz+jW0ddstj+2WN7tML2PM9XsvdFDt2DbX4wn0KcrmT7eFCEp0RLkaYwnFZuscdG1
bJj97v3FYM6SZs9uxf/rMAWvCyoennLrIQhRyGt1JcmLclLRVuaeVLTG8Q+UvyVym1+WD+1GJXcD
6EUy4uZxLReU76w376jcUf7NNPVjYo8HmRYkdnpv7BY+Rzv/ytGSoVxXq8JkZWiXfX2chfXpBpPN
08bSt84zf+VDtNt5en50c53fGcsWFCwj9mQJo8Tq5CZTfI6MK3WbCH7f2fBPZYI8ToCHFGPGItM3
b9avnm8kdzfgUQsBopxyyifNUmRg/kY0yui/cNWNkTOXKJmEPNWYBw5FfpslSA63HCbXCQ8pfIAm
uToTsAzOq7uJwfu2VCh13FmROFQE+0LWqHUC8xO7krrPS2Mjisn5Ttjdu6q7tkF5IM9uvjSjZ2Ce
rNkaQekmPO+vUU8zSXAuYoMgRnnpef/0IhtKq+AXq7SztrzhzRzKB1X0H7U6Tz0ixKvQJi8ECqJJ
bgYrM0l/C79dN/hUc+0jU+JJZL+eclRT1bGkc/Dud3dq2nQwYwmKck54nT8n6yHOXP+uLm29soCM
wbj49pGlsYPz6Feql2o4D16KYhzgwS1aa0tA0KMT26T7ztwzRc6y1iNtZd/QSPtaxF/2nK4BKzIm
tG7TGE8+4SU4zW531w6c/soiKE+xOtnpoEN6Jpc+qlvrtzDZzoBoxmgxLsEF9ikXBSOAEckDm0FE
qIHtXUXRQnyXY/fSVO5D13TVcfDc9JKyU6Adz59K+4axrLWxR5re3nbqHau0GeThkNhHz6mKNdva
aZvl3s1vMv+D3u+cOl3/NYu2SPKbsp1N7xjBmF1llOS6mAMUf+XXSOIP0Vrks5k95iKKx22AVWpV
ZsU+z5wT/oEHMmJJYJMAuWfrY67Gg+Ng0F48CW7czB6C0d12Ntp3r5XjpjG9vQMO9tAWj730h3Uc
iAHsjbdTk3EkGbuJhhz/ODYoPgoJ49XEyM1NxHeAA3rzH3Nntty2kmbrV+moe1QgE4npovuCM0VK
IjVbNwjLljDPQwJ4+vNh7zqna7t3uG9PRIUrXGWLNAkk/mGtb42lhKLsx8sc6E1m7niLuU0WGDto
NqdtuUbYc03j8lKC8l9bMkBNmVV7CKvBfnJbe9UHYq1BC1Axu5fYwVMhLPe2YeLixhjneDKsvMgq
T6R63Ueqas+jztJHWY/fSCfAlS9hzWw6wj7OQ+K2iyAq20CzWo/sfFahas3jLLwXPeZX4SJyHZNX
a8AtmhJenQUPWd8BEyHbrrCl2CvZ3RtR8eXTi+0Y8E1SnfIEbKpdWPUBOPxbZjowNXp1tgwEQ9QA
cgsep1vrpnsQ5tAfm3vYt/Od2xXqLtTC3Lu4v6ZBHZhWssuAJ4vaNBSLvWOdjJW+oPDOyf9qyKwL
ElxFfn2KVP7cy+opDTtA1Lrc5mE7XPLCooaZo5+2srl3EODtJ0h3KA2ZWPkRbVCJk5eQdIy/yIyR
ygjiIcUYXjOM85Zgq+TkAWa1EFJzGZNcW5nEyBbkCByMNER0lBd3//0LGUeXkfZo79Y9UXGukZ0j
Dfk7RgF0yjjQBvCjZ6vyIQ2mwbvLvZgo99G2RfQQ5EZ/UnPkbNnggnrKDqHMxT02sOpizDE+K/r7
8B4JhffKA5dZ48Abo38e73J78ZeBUt5muuOxSwt9E0njkwEd6Et0iccwLq4GRMCbQbJ79uvw2kmZ
fEQtTpVkuDg1TvZusH767jmLweDktqiOwXtYp9+TvjzSzFa3jouGz7bVKZ1G3PSl/ISsHoKuR0nH
9+dd8WjJQNz/Yd5GD95vrcC4ipbAMMV9sLbpfHfCqMd17lfuSQ6m5tssLR7G/bwlKXSCeRd8H7K5
uAun4uIbRIwxaSpYfGIHrW2x85TX7iLT0De+Zh3IriLdURVwUhatjQMvqXYmTBUs4qSQBZm4Tejz
V25QeDsxAWftEtO988Nuj4N9347O3uW58DPCvNnM+aF1sgo1e9CeggmLPNLhO1Yd3UElLia4Pq8J
Gzb8dVmgLaiiOcADO7ZHBHYcfPjmcfUvC0DPcY8S64QpCqj/jQwegpFeWRuB83O2npD4b1pOi5Pp
JP3e6lnaDSQv7CrPaHdZIj9KosXeSjvE254H5n2i5vfQgO/oQNK+mRSHCrfrLg1ShAxLJ+ib1kaF
KL2lYFHOgvVV+eTEQs+/oe6uj3O2+FmYj+xJk5CEcF+BeR4HwLy21wa7KeWkl1F0CEf6az3YtzXH
9e0y5NoMaUk3TNO9H1ppPZull+Mr5Lf0JVAo5qw/BObkE8Qq2yuZGGW2IUbA2ad2MV0ET4rtUHjr
lpyEc01DE0GNKpMBSlaB3y6q24PJsvM5GYGtTmdnRnA8yLk/wUDGLUXUUyRt66A4GaBs9CQLMoeL
pk+UxtbJcZ3PVjwUOisvfNM3Q4pWiikz+OM4bXapLcFgcdNxpMhbqwhYWNY/GaDX67mNzXMVJptq
GGBQjoSWuD2J5zmlN7YyEwszCmdWavmun/xsZ3uLUagwr2YcMdZjog1hI4ZqvI6i2jj1bXc/VuSA
xRprxazj4NKLcpc5yNIjF2fcDIsUuFaNjvuxb7PrQFwCMNPBvWlj4y5LrWvbR9yPTlccCnN+C3tO
S0wQUJtygt2yhMy8nNusuPvjg+RMYfrnhjR0CMaaaAhv4yQ6unY/nirmFqIg8AnHMCfV5AU3sp2f
mrHbdT7z28S2p0Petd/DSL/E5IY9VAz114k4eEVjXT0W0YeobeEgoCCaWfA+lxoClMfdwmDEbo4C
6+ORrUG/zptG3hguke+u6N0bJH8/PcY4MTjrC4tbniKaiBg0vNW2imNFz9MeAqHqQ6nRnmRxV691
qoBOpN4eN6PaS+WJE1OAhjSyx6HpivupFte4OuWMA76xK/IPFlIrtvNTgOvI2sXpImAm1A9WzI+q
1ltOFfVuglh27UYd/WlOdpGDy7HJyUruDPvBcBHMa4e+rnKoOhmZERdRIdOlynLKbhsEmBFQs60A
AjxXqOW2QgPMceL7oIxewYCNq3nKrS1EojOg2PDatOWXZ6P2ilrZbTMv7CG17VVVeqdGx925QjCB
yA7FJHL8+NDk2SYtlkyBrHj28havf+cCERtxa7TeOjcJyyFbdDjJOh2vFe71zYzWfC3q7it36+x9
NGsQzFue9eN5sm4wT7c7BsGw1GM/WcP7chcnU3Qzh/rFlgF6irYDa9TiGnESV52LyciOaGVemla5
b47HikbVDVXM8ltXvmgIWK9x3MqTbpyF7PQjAh5/tuJ2PUueo6A491EYwstU3nEG20DMir1+LOhO
UBh6HU7h4Yos9RjCHVwlQDR904k2ViMekLo8txIHli2Lb6k5P4fkFMrcmO4ysNu2uA9bc0FHk2bi
AOvsocKgN/1ZkIi4RlvUMxYpXlC03jYeLibTmsgcMgmWFBT4FThoN0y3I6gfDDAd4tbGOpfzoXHt
Y4R5fusOwG/8mErnmE8uJ6tgmtDO4JybsoRy7dxGHoyjLhm+rLY/FoO+ekHwrfcaGMCDfCb3590y
bDISGBEu0WiBJd/S1D6HDMVXVhsXO+b4nsLNzlOc3O6ajblGsNdwwZXDFUfIT/7QgPKQottCqbxi
FMO7NpKY/LcPr1CMfHE3QMoKaQ0RtjAtapVa8oCHbGM3FS4pxotR6j6VTm8AlrKfVDzDI69v83rh
IIAHQ0h1H5Hywk8xcQslCD5wXMrjLMHMYMrNNqIrT4PLlMKrBKRslmfpaObHWjN97ZKyvclNi9kb
1J9WofmZ+rsir+Db1GjiJ+AYDcFKI88SSEFdBI4pIFEmsc4uN+/BCBJjM/B6lEd2v2kGYd0N5dkM
oqsdJ/OrCXXHHfCtG3FJziL64HoYQbLOSwgOd8o+yZ+Iv3ZJP7ai7zI8dK3GZdVIuetd52VIUvN2
7PtrxRfHCGhc9YNkCKexUlNvzvd+loxbFmHdUfBAYvy8KKwH1RJQA+4VWDxBFsQWRzogn4hJLq1n
ISBOfWK+cW7s2jmGYX5xFQsDMppWnnYjFOjefLEu2O7lmXiGyzAv+8Y4srd5Cf6jbExxQ8J0tLJb
e9z3bF3XQI+TNY8V5yJREIHPyVbxmPSf4Y7jgg688eP7xulKsmrGYe83JQNzYJYaadg2nABO6BDl
ne7RRpUdE2OOW8FCEHVS06CPm6ZhhCmHLMPtarmuOuYXLojcQwVwbI2/u1+n/UzWbiOTVWUWxW5M
8Wz6AgEUHi1d1xoHIVGppOY9qdH4XufKuPGoRVI/8c+t0PH9souSM4xqgWbUyLiO68C/FAbr4qjz
wocREjdcTv/Q6vBqThnrICTUOi3kue1NNggd275Yj8k25m4dAVuxfDCDiz90PlK5sD00mfMNZ7U4
cPWhR867C1XcYvNgutdhaBM9Zn/RGIvspkl36RxJREFIWsfO8a+iC0gxSer+wVVspiInU8ymxIlU
H4cBIvaftsm8p7BFs44OMvV35ENTqdXuXTrKZ8YQ4I57aIQDjqxEtZiDzOojCaol7Ry1PVk2BBnn
gbEhFCQ8DCX7p+zaNlfCuavHMSg/gthCmtp/WO17NGQaEiNuJOFs6W3s+wJPrDFE9dEzMW1ZAzoa
gs6OQ1XONww+n+kji5sswPuVmDTz1VtSyOp7k9NGhtULiZniiQL/20jUtdeU9kl2tE3MMEFAQYI9
lKCj17pvam76JbuFYYTjdfYpbHFQGC3Ga7UAs4h+OVi6Pc1ee9O1uXzJa81i0dbDtcrNL+kGPNRN
8T6TXXyrxwgzYG1vndyydoZtpfuogJ3KmBrghU1I60ycyLFJLrMdHdwRH0sS4zxtnRcT1qzVBPTK
HlCxQr1WGmPCmIM6EJBNmGGYu4hHMO3VWfjBQVvoAeIo2hB6QFnM44VOeycccjoNPA8kbwImUMGz
lIwDimI2NqO9ZrAQrmGU3oZFw1PYWGw9BjwUiGCrMn2yivKiGiGOdeNw7oX2wYsBUHSTtrf9aW6H
aZcuMaFUEBfJeZYxp5qa/tvcu9tmYi2BHiUje7t6U1ACV+UObcixa9DSoZ77jsnTXEUCL2Uev5H9
xAFG6ErqmETFERpPMWeFZ037bOp8Ewp0cU2CjNFzW1xxCUeSx/Sjj85G62F+Vkm5NcXTLG2eRdWH
l3N+CXgWlL3OdJxyeY3RMm+qesG+U0swaCDIE9ZG5TQX15zwK0oU6ZPd3xR9aFOjRJjT3OmxIMxm
C6h7C288w9ozpzdTRpNeQ2Xv4EJhGk0ZenoZdAqqBhqQDLKK7raJ8hEOWEyek66+Tqnd3TXNum5Y
KMeI0U31Tmr0AHYyunhzMezwoLP4sUZkbhqxZTp9DZmadzRox85t9cFO4lvPfRB55kOIIh+lwP9T
zlLd6zh+72s4FDVO+VjK8mYMG8SbLYP0eqhOnUFOhikZxI6hvU5Cn9ngzEZl9sJyl5BJQ+hpGd6U
3QKVLSFnTNApjnVcpjzjJDHSxhdNYL/F2zRx5KD2GAlYIFGwolLIKBFZFWw5rmmUpY19pQ4GinN0
1J0LksubMusdtPxT73bTsYx98km6CpSKglDKymEvqqe6WJDkLTJDr0+GrYPretVikdyjF/qUvYch
hI5EDn1z50fBl7ucVDGN5ckpi8fBFQO9NFC3bGjk89B7AUHOXOb0jBgv+348J1XNYiWAVzPRzqva
jx4xmc9rK8ScXFWYJFwKn42lABjhOYgQlYaIECaUiLQmFhslnW50MRDAOgZ7SWQDAlEk5MSZd+tA
Ne6NRbYGB3R5Dnt+8ZwUBHBCJ1RMdNvgzk8wY4JtVVoGD9hRsHiGEcDow2XVzfiSjPv2PovRTtRd
VBwmFoJXwmSMa2C6m6RViFPQ3awKoxNbhTTulE1Y4kTBMi0aPXPrV+0WGejKqQmKGiN1nQXg26jm
/MvPQxzBPhCY4IXrvydCMolugXfgd4VH6RyDnBq8DIY3s4azrAhCW0bbOAzYYs+2k24D6QD7HV/j
EViVpHUj7Mp7KoYcYnN3rNip2FZ539eXtEPm55npQz4hlQkDCunKfDOFvjaMN+5sn6FGD0qFpPHs
DO79wyvB4lBFTlX0wY1MFSTjrVNDNQAUq8E7LF2uzxsOY4ALvt+s28h+8Wu4DKqpd/OS/WJ3/IIb
GokC82u2+CbyReizQTvscNUc8zba5FNzsCzzVJvJD7AF6U0oPumEFAoaLiXRWNtQEQEgEmaoOqWI
ASJCJL118d03M4w+bJjHHMtYCfI4/rKc5Es2SbQG0Ia8zHDusgFpOZzcq3bepyY8YSsg3S7dpGUT
H4NGwEMlRsnNzxkkDTxwwY2Z5JcCcA+bsoHSsGAvNS0Oaofvr838HSN03H/0SYl1TY8Y1j/lPGLk
bvyncLbZEXVkK/tA6vrkSxjd22KmBOtjsc+xr7J8RHLF5Kjp34ou/8CH9mGW5c884naJnQ8di3tU
3VDgOL8oS4hR9DbGaHyqFO3nnRJ5iyDzZui6i+8buOn5WfnA8sPK8fBLKiSrDb/IbSReNS2WkhIo
SfhYAkOs/O7JBDfI9PyIpPpWzgtVg5+a+PQhlqaZpnK8JhJJoNH6+JHDR7uVt0nkTbueWn8DoOGq
5sfC9PdJbMkVo3cu2PRqo81a//FPNJe3EqbEOk5U5SOX0hQ8xbQllt29mTMLxIj2AhrnE4UzBrTQ
utblSHUWFJ9O8jKzkV2ZZcYaVT0l8NqygMR4xSc/WCgPg/YNZ/Ld8t/+8OC6HP9KnqiRydMcMOtl
C65ShPYHz8ze6zXSkonI7rBVHPXizqyj8eiRy8V0udw2NLsH7PYIX2fzR91OmH0mvr3KJEVVLNup
YKdHNl8teoZO/SAj/fKH4cC9GLHzNtYZamv9Hd/ZbT8mZLOK5LG1vBeAf3czFkLJbrr3CUyr9Hs1
TbdpjMjYVOrglyhoiPM4d9iJPDP77iv1PCH0tufus0z0ybFzFziXFaxNb27+xNn/K+bgX0mC5B78
EoPw77/9r6cy5z9/RCP8v6iEv/6N/7qNf8CCKL+63/6p/Wd59z3/bH/9Q/8/hjA4WOv/8Zu85tfP
tvuP1WcRfs/+EsHw59/7M4LBN/9pOqSeKMl3sqSukH3yZ1azZ//Tk770lEMkCaUOL/WvBAbp/lNa
pmv6pmv70kWC898JDOKftjKF9FySWzybLe4//m8KxV++yPCT1UfGg63494hI8WsCA6HPAEwd32IN
4bqOQ+bEvwezuMoIYf4Q/iaL5Bvi7FtXmU+IQg5Ixt+NNlhhQSD4hxbH5zYby8clKOvfPrK/eQ+2
+UtUAu+BzaVUruuREcO/7q/vIZEj1n3T57yU4H8r2/9yXfO2AHWzrZsCbekPYpGNpYRYdM4Enb24
8BRBsAww5JIEiFrtHSbL3hqSVLJuRhoWh5pGGvTuGnEGtA+PlXptirUl3Pupyr5s+LbcO9Ohs4BY
Nt108ECDbCo26TVCSVZaEY+k/FAIcNECSsd6bvgFzaUFttuSxbhlWMTLsK9rSkxthhXOO27nC1rH
GLJCxztCRezGG62Mj99/YML9mw+M5B5PAWmSvu3+ki2xCIBUMuXe3g7U0zyckHtBCDEP5B0vfDt1
mAweQ7YO83UGDMqAUbilpWeYZAMFWh7AJhisrspO2ozf/5c399f0b1ct3ybeF2lSg5LoYf/y5lKv
dgJ6eW/vmT3pgxVA4aLfeTL6QRD3k21QLeNSW+iLTFJc3qIRGk+/fw9/jT398y0o6TH9RWZFVMkv
sac4kQeYaIm3t0ob+bR+HTPwFUNjvqomvWgooKvYDLZFn+br37/y33wztsUTj4vZZhr76+3USJRp
5Hf7ewuzN2Qc3Hbt+Ir+HoheVrtrLtDV719xyWr6874+/vzPf/zxb/U5DXzfdyDqePKXmweepKg1
Sct7O8pBdBCwBTa0fxjy+MfvX+hvPlRIeg5F5bK1JS/ir3cpFnU+6eUudb3sRwHxPjeSr46rj6Xw
z9QqMIuLo5L3v39V8TeHgy+c5dy0WD/a5i8vO5J7WLJUc/dG7v4QiNSyKbsJp+rZF/Yb0Ijb3IK9
sWhHYHwcfv/i7hJL9euHK4VnWYozUlneL6djLDw1N27o7lVEyoyBDRBaHUIqSXXR4uS50S1WZ7lx
M1+hYI3NwwT2AIHU2Wyf45gepk89qLzqMTHSmVTr8XVgUg0qv5T7P/58nckc0TVr9yT1GgR6K2X0
oPfoCra+OgrR1vtk8Jp15FslZrZ140DO7A2FqXqI7bW7JBDGtn5dyAjM7NUHAXx3hgI823Vw4hyB
SHgSFiTzoDwxcj7H8CrBOGDBQxNOSnsqrGPADgstSI3B2MTrNeYfZWZh64CSupnq+TKKEdZMK5cE
5wYjLsIg+upinVgz5OqYw7JEXxZWS0rAEicXwWsBvF1tW+mKrWOLN29EUZepkQ6pFNn/8j1Zf3Pm
+Lbv8DBlqv4/bztdxFKjywer76RfVN/VKqltTmf7RBLdIZdsb3vnmzel7+Q4fCER3o947hVM5wmy
Y+9n57KsLjJnXD86YtexOfZ1yCz9U4bxV43MFoU9ahB0ADU5e2sVIxukx2SCoO4qmCZr0AuX3198
f3vl+zzflS9c0wb+9NcbjhhfVdhwEfYzs2uRBGsiXoBBgGYlw+jOb1bxRGhgqQSQbsve/P7Vlx/+
1yvfN00KDw4ktjP/48oHiNRqZp3eXpX1k1tSv/rppSZdrSnzd6cwb6OK3NTfvybnyK+pSWRUmdKE
RsxAy3Id65eTuwasbLgodfaMWxBp5O1tEQ9w3ZYdfZ2/N75+bUGaImNbIigTQVaw4ZJMbektxJI7
M0yg9kTJvpyYS1l9eCsYieIAMw14OMlUL544Hs2OZ65IUl5ReyMq95DmVS5TyHEghknhxNATma9w
au+YluKZdYg41YV1E6bFU9eSCTOgnTYDBAVVz6KyC5mim8Rc9LV2qb8XW3LyLTcZ3FcEJQUVcmDH
fppnKIx9/JUPFZmTxJCvkmZ4QBy6wj88wCUeX+caC0bdPjid/yMeun2bmT8StD7C2NlGsQM6sjdY
KqxThBo4So6dKtu9aXX0a9kB1OA+88s3CALbnqn2SuXoBCtyaTzHPi9Vj8BgIch02SmN0N7R8Lhc
yaDf46HRsjk24/EjcyQeTa86F5gy6NrpzahyrrV2XpdKpqlYgTdN9p6Himc4wczQB16lppmNzfwu
q0aT3d/3suV/ABD1XlbGR5gOD40GlWwPx3EmSMUaPwfkTojqxbCGOUgh1Th6hV8fn3pKTAhjhfyc
E7uzQhxN8EqUE7IyJruJyKLBZN0ebAKF9r8dXvOB7WxIalZXlF9sReo1FNqvPJh2IgK8PRaPWXfo
Br5PO8t/APp49Em7IYgUHfw0Pjglr8Y+lWEgI1TRkddkqeylt7m0su5WSwIs9JR9zUPxClBsb8UA
3Sr/zvILABvxSFZuIzYtc6V1Edf7IJ4kuhXvKRg5T6Sz0WmPeQDH+NTQlKPHNdc6M97SJERjzQFS
p7y+ariUUC3upUm+RxS630Vd96yI+Kq9pPvA8rDjYEZbH5jDOqnooPXT2HbXvCDbNROIEStguMVC
iW8sDH2B+2QpaeIL8tnz6/RH6yYvLFPhaSm0AB3sCotYGy5A/kaX9XzH00+DCXbV9jfh6GxGmKiw
MpH0M1AAf1ypNd5TPEK1fwknXMIzUaysOZiqksC90WzR/JBbAdekRuhFzm1NMiuRls4rB2m8BTyc
bmi6b8XZHthQoxTe+GlnbU1bfUbgNVbC5rkRM0dZyYEIoB6Nu3aSbynPrcXzEx6wARwwjJE+bTMu
8dinMMtdZQxHMXqHz8sVI7yeUQYxD7HrvpYaFW7VI7ENemADmZGfiInxt7ADh60d1Ju4cqyDSeOG
lb57NYXNUHBBH4dpRX2MlXAwSFQRMXNQgwQPQGqrhryzNfaZn0D/KrIVLRsy2iIRrNITub4buZgD
IidyUR7wROUEX6Wu72EHpgxHLZpgg0sfda0+cNYqKLDBhDp82Ikeim+BPdZoGtoR2/tEn4IhntbF
zMS1Sbibspw7R8SkS6HnOtQBFzClZsTqXXPL29xIVXVxOqr8XiE/txayH1L8g3BJO41AuolYxIcw
bmvEDGuVLxSYMd3hlWTXa1Qv8aIDgGhkoKyrL6ZXs22lwsu5kKNCv6Yy/hH01SXP+IhSM78MLUKg
0AQxTYum2aoGHcK45hiya95nBePqIZqProAvYjuF3lQF5a+JLpXZtt5EujsAl3jN09bbtKRobnkb
S36ArCqareXZil6IA6igk8ny6uRwQzpBfRpz8db0mUEgi/FRVXwzGUSETelrNMmWzV/Qrz1isTW6
7UWnm+7GbmLilIDH03m3qxtxS/JXiBC+eRnZ30D7KmkUpldr5FYsWEuvDHPY46/Y00GFHG8lODRu
khVKa2dbDXzfqgItn5ZfftPb8HK7BbhBlpXpVMDWJjLh/DZ7axqeKYE7wxKbineHlaRpM+WTKodt
PaR3XDAPeR6LTQlUoTXjQ+ERKgb+68kI22tRUa7p5ZRq+SUkbAtZa/IDiScuI7+lsBkwPWY/KlSP
Kz1WsIR64keWi4QHE2bRQKFcMQ9Bpfa9iaUsdvYS9v8KSY+3kWVypU1CdR9OMf5L685O2c+remGi
nxUOlLUPrEndkUd2cQIetgFFFsUP3oF63JiWCbSlP8q0uXeccjUmeG9iTtMeyjTRofXKnN0XjCTX
gTAiFEL3phbitpJgVxnUNsdyKOtVWJJLPI/To5FxOoiqwika2u0aJClWolG8FiX+7iHOf6KweFA4
ACcr+lYkWXOIIcDIJKS9AkwAQL/8XiC1WnWdx/kftDdxOT1YA2gxS+QXSorb2R1+sNdFrzyKW6mN
VzPFwBg6pJlZDwa4UObyPDK1rL+LcH7MDTjG45TE2zA8ewUfKnbvCzCzbAULDST25HOUJjsVxlyW
fJs73fEUAprdmtzvQdnddmW4wdv93qccIX88YtFSsRGoZ77AekYfjNzayopDm4Fkdiqw7gSXGAWa
atNIOPMVYpQiuk/9LD1lUh/TwaPSWU501wjghwguMbgy2L4tYw/ZihLCwKU+GwM5KunC7WGzHjn+
KUgzeOJ3pQl/pcY5I/wJQypBI0XlN+dJd5s/K5iBN1qBp1rPI/8YVTY3g1k9KsgXG3vSp1m0bwne
Lbaa/Dts6zELoNgiwEOIOZcRmWn9fWmI05y3aIXmEDlehQLBGoPTqPjRfRl8mp14CLzkK7SQlFQ4
I1Ze1b0OrMlqR93DvjlHKT8vjgcc0Gw7sKLS31hkllHN5I9NaZyxzH0PGZ5deMVAx9BoLXNDqma+
HwyhubzkxmeIvxqc+LlyZqyjXRXt5Ro0eXXnVdYrgMYaTCA6FBKPIGaE+UMfyqeOWJRNGhON4rbu
0a1K82J1gkBsYrn32HPLoxGLaDPDxF3l3vgxNDX6FeE1u7zQN2jQ6r1olpyZNH2tBmZXBgHc7Eb1
WohpSUvBdCjJCiJ68L1CD5vonVFOL/ZAzfjHcM3MeNy3Csg1SlFuM93tcUfd07ORCWTYp7os3tgk
JQR/VHeZesXuE9x0Ods52DO0jSbKshbMSErvN4/1HVra6KiSGyjNj7OIJB8E5g4lkyMt83STSA84
ZyLXWcM8Px67e8kIuUDGhbC5nTcddfPOHUkcEQN639rsbsCqBqsJ1g7tEod5SnnLPomYjGPswWgJ
2P2gefDk3nD8jNqrsgjlzreuyn6yaibgHO/uHk393qn717SZHgxuo8QacQQG29AvLtxxe7/o+l2T
6r023Z0IxIXFLuDzMvw0PALyJne1Y7CC0js1bqJquqQKvwP4TsSNxgbBnrVtfXy2Y7yjahmOYZat
HT+0N0oKWDw55A2FB7zVEnzH2F2xDlwia+ooXdl9V/brbM2nyrY+g3gZE94SMgToy0YjEfjtZaKy
QbzM4S9RyTGT92F4roFxxHu8P8TXhBsbqOfKCPxHRf2EL59HfEjY5Xayunu7plgiGnwrDY+tNMrL
9qulm9qIgtauhAuCWtHqVqEFFLCexitpS8CYorPVJAPgIQvxE6INjTmB2ACychKSctpwJBrDytDn
vjSoO25Lo07XnY/ZvajcrdS3nogObcfVaKoq2DVii2Bq3JokdWzKWh2MxH5xaKzX+CGfY7pz5U0f
c+JQ0wkydLyhYtNt63OvzU/tPHWORSBXrO4Ua2agXBuE7HirU5RiRUYGmEUyV1VcA+2HeLmiD9g/
0cZs/ZPvQvAvFO00qpWzhSyhC42LVRGrgcSdWF60H44jX8ySzgP10VbOMaqQ6CVF8g3ofOmy+xd4
r8OGJRKoZEKU2Fj9IbFAtwz39hSEokC5QPILLI1buDDFT2/ECJgT3iKG+ljI5Koro1lBMcM1Jg4B
1j7EFupUdUftgk23rFJTnrJxdxAQtkEK+8R4mjBH0xKDYbNrd+NX8me9gM2Anp0HDkgcVdaw7mpo
eNo+M61yVg2eZFmXx4xHCiX2IzAYojmi4IrO7knHJzcYGGe3j1Ut+63wErHV/bsOLYzChbvDIwhs
Ch/2hOpee8M6KuHGQ8Rw173HCq8mn8BozlGM3lYXD563VEndTHFlR99FuVw9Ph72oEoeaQi2IDkI
5gB6hiOKQ6vHwbwoiPwuWNzzJKR4Ftw/qy3EeiQ3VY6hhH0GUXKBVjgyRrOCHw6sfMNmK863g7aG
jfTLpyEcH5Xwrjbb7a0NJS+s+7WRocmT6AYQCVGWwSRK1iGaYT+8YsJ8TPhoFqs+NdbZGro3e1AA
5WMa9rxOcFImzq5oNNGF4fCJcBS3lEGJQwyWxP9BbEhoMYYnIQHsQfTck22ol5bVH+drQVRWk7KV
zqR7W5tgpgO7BRYU7s0AgTJ+LsXwLVa6RuoebtxuhseeEfMk9NvUHwheKxM72jWkK60QTGPWkhQg
1JmBwHTcf/7xfzSM+DZj4YmdyN2HDBruHs4NHDg8JKtokY0xHkCDaxzm+J7lcI/9OzyCXoBvRp+T
MgFIypwk3aS7GgQOuyNJjcQXcpAwomhO1CKYfQw6fNlOP6suoJhKenQk8TLCACm01agdC865OIBy
3imTZL6u3xvzPHI36PNgIIzBhofG4KcqEbYgpXpz4QikU3Qi6Q4LIuj/ibq8QJEsYKhUkASGMTqb
SfUtgHBvzcOdyaBhlbuo5JdoPiaQLyNgtJWfc1nJNAzWenxpSIUKDHMXxGS35NOnGjHm5AZzwQUO
oIqfLHv21iCeRjfCttQCSHaNjzrS+9zpyWkr1yphNKliJ95g38PPDGp0aKNHfw7uQc3vmsbExcfE
g+87pWP099nYoKtJ6mIl0fzyGVlJQ0oVt2tckWcEF9XxiXQesRXUt04wmysR0dhXbnxRbIi6AMWH
LuiP0ungYK7cNJrTYBID/wjU6oXvrJse9VM8fQXw6/3UGnA09A6YiOyGbhmrkjDYRWGu2TbMBjo5
gjLKkvIwRmz9GhwXWqC0ibgKrRH9d99Pt9lib+IrIZmmsQkmStleu/LI/fKaVzI7UAdc3XnDwx25
mWZNUMOUjBSYLhnyrFRkW5KkSobqquIxEXbQlqYa4w8O+lZfQ5y3gcf6uZ/qI2Toe4jWjDG7+wTM
Segnb4gAn0VECFx3qLzx0kWIedqIYrBX/4ej89iNG4mi6BcRKMYit52z1MrShpBli6GYY5FfP4ez
MWYwA9vqJqteuPdcTEt4NCSPj4OIrisxtcpqEf/25lo65veYjrjgooxp2JT/hO58KG2u9lzrnz4u
/5FMyITD4drtf9gdrJbkK+bOzU+NdaLjJSbdA1pKOQ8M3zznMLr05LGZo6XL0g2wSpORRp+SfgLr
STb5H0kj4ZVYjvBj/4OEkZAiSA0WW9SQM+gCsYDB/BZghpO119ZJ93iaQ4rIFPe1FB9dHjz5s/DX
ALToKEK5qRDxbVzCFcvUAqEuSSIeverdrj5ZNuCytuC0mUX0k5JdhKZOEGIe0kPEI3m30ZaJJwpE
4MrCYsoEh54C2j1pABh8gXzXtRsECO+cn77hZPJ0e0uCDNeECtAQeXjNEsJL4aQf2zZ/CJxpzQ2J
ENYghUPiAkRxYSXdPTUNUKaIhGLZfQU/U/jMhzXvIbFtQML99E9mNjNBijjfm8LBgaE+MgfwSatQ
XWLuo9sbAyC9dnELuuIRDwGqyGC4RI1zr91bWbyKAjbxIlvODfgSQ+Rz2dYbadZ8JGTL8DdKmEmW
8wfO0bsdz87WJkYwmcs96kIS2Qa8Qtr6tlrhrQtVHCeJUDss24OckN/GRHOkueWteySWfVFjAVXB
vR7CSy2GZmV34X0ImmFVZXaB/TD5yBiN7cMGd3AnxHtKznuIbGpksmCwQWKNeR0sNZ24Q/Dm2gh6
/XKglFxiRcDXhEFF49ziScYZdCyfotK+Gqi7KKAytY6U/EqaBOlpEbz4unQvY8mNlU7iYG214BLE
KGHsvJY/sTOpZ1lK72dIiGdyTRVlRnyERVKtDEPfSR3z4H6TCJugytLZS81w8h7wR/fuaJCAVFZ7
pqPrjJJo72RFvAnhnmTMRteVyVs2+tyYGuHodkrNaoXynZgPThlmvhG4stDvnKPCdS7qcM8KS5x7
1K4bM46BYOjsNe4f0xjAmtHnwB1nrM0wj2uaETzHngbXzhK42pjC/5WL7ttG+NRW/o9lRPqtK1KC
jjnmtz6TR/xTHSuriFjM1CGPljkMHiaM2cDnv3Ib2GRKs5wb1nyxdAl+0mFBHEbou1IfGFxPGlMW
zuG5EOLiyn46U9f7xxZmIvbYb1ZBB7eo/NcaPb8pYsJkhJ8QJ2WPx7r0OeFnIzr4pFEBk9lPuYNu
RcgjjQRzhYhRbTqRHJ7Bb9+MZuS/BKH8igSoTW0gdQeTZW9oou1Vhiji0Gv7b6Ipd1vbvYIruhk3
NRjVYRbD32RsoBxKPyRP+oEs3duQ5zE2U4tnow1Ju6PRpRHMD04DoYlzmEa1SH74HplsZu8ixMnW
uZW3wqZG8ju6tCCy/rZsPUZn2qh4wKHHp6M06U1Ou21s8sMjQ67zUkyoQwV4V9uC5X42B2z7hK9s
sdeiwuxerahpTlKDwPDIGVjx8S0l9L5Bh7SqW8KwJM0CEa1Pc4uW3A/IXDdSSZ0rn/4vCOZueBEI
x088N7/ejMjOaNg6MLdiYZD3TGHcXa6YxGVk6ayctrtYCjUVQMJjEIsnO5gPYx5H29Bx8XJg3qoJ
e19Fjf1UKPfLZPV1iOxvh9iLAcomuvs83IoiH9aaMX9jhmvc8rQ1ZvnZex05B2pbhCasoFZdRtl8
WH73mgqsK2OSb7hKPnTAgdRqBrJhWICY78p663QRtyvaYVey7ywwB2wtLhDmpc9xT7OOqG7iujxq
vE4krPVPBIZqpsbqXUMY3E4ecMa4MA6UmrUGbjPNAxYGCtTRu7IAZJERGrvZdsDuyujMyPvi8Trg
c8Pp2Cv33zhFL56impHJE4YohCVVUmxawHZZDv20axhJx39Ypu9QZhvEa9kAAzpmX6gZ1LbP0ucx
Y94nZwXUOy0+s1D9DUVigO8DZiyT4lrjHLHwlk1UhAdi6yDuNq5as7r8rmX7alrCWVuOODKDhuIA
eWZqvGnv6ijF0IwEzv/S7kNWU23w2W9igt5qp3udiXAi9Ks6Igva2JrMHcPwKTgcF7Endlvy0P4l
DS+cyaAVJS4FWtvxc5ept66Y7e0aMT3i4wa/NhP4gSEMaCB9bMb5O3p0HL7/HCTjg8iqx1ZE/S4r
SVdT/oDFeQld6xMP7KDdnsLOJtyWBLZwJlnXwvhr+1j5UvA5qKkJyuFdC1vE6En0GMf+uG9xIq94
OX6ySWNEpISaathefUtYU5f3J+0CLoJu+56b2wyWHT9h8wtLbCdaA3eM/0cBocYpxFtNtCQ53r7z
x2FisgauzXNOYEQiFT8t9dzErqWn6nV9633O9Yxzxe3WVp3fLLz2sz/onS2YrwZu9dFTAeDngTmO
qn4kRhOO1sBcy11qUI3xO8pNzWg0fG9SFPFNwm/npfOnodqZEEXPR1EMCkWYF77HRxs9JXPGODj7
gVWvDVJt97oJyZTUywidK1ZHpLZh12Wm9ZE9B1YQge7sXuSQvXLx/nEdR5+UzRHoQ49bxUvqRzQu
7n5h8uZwehNzuOgLxDWv9KuoKwRSGaWDUthrLDBUGaVg4+j+UEckP6dYftz0BXye8zGIeXEwJCvC
DYD0ttmXJew/rGo0650UF1kQvVWF+Rxgm25ir99YMJlTkKA7A8s44/Bib7rOy9g61k5av0EwvFbS
0KuOIN1Zu4iQwyrZ1r33mzpmt7KLQG5MVXyNjnKZAmRbmbMYjXtX7suMCwNdPWu3LZ0ny7kWR1c6
FcxOwdA1M6vWKcRxgdwbRMOJqDu6UyXkCgqo2JpzuxQaA2IPqG1qKh8HT3NijH3CZrx5tjLcuDFj
iiRjzIv24ZRB6yI7bFihO5X7H4cieUf7CsJAuCspxg9m82QOJCfXC9Gqj8EVb/YRJCozEo8OLehq
ey/q9gdgLwNpmZKGwdECAWGxePhEDfnXFrM/em01XQvE51w/jI3n+j3kDNz7DJMaA3esOe28GrWx
2TNOIbUv3VGWwwpr/8LShLklWrFT9CKmJOapjUmQQN2+btGqryHjjpCeqmz448bJHXhNvmFsjr6Y
lXcWWupqKuvW5Um6x6C8UrX1ogLmecu8/RZlMyPx5WN1BbE2UfC3LdF8596LNw470CU180n1bsTT
dGzNgpBkLzsGzb1fTP8KFwk8ao/z1Y64SHto2eQPxyPf4RiOx2HILUrx4beoCr7GOOcxJZ+LR7F8
dXyW1piGZ9cedgwppk3bKphxHU9towR9sle/F7b7M/X6vY6IY6z74i1Ce45dIn/gYlYI40OAE3SW
sSQvtgOus648HMVdk1+H5epLca80ufuDhUFtR4ek6OJuWrQUOAbp+Aq72dQTJmObDQ+BhDG4ri4N
C+bK81NbMDD0kLiYUzMfgJE5azHDGUNDtcclCUSEDqMhyiSPocYEg/PiuvBcZtlsMe69YfTdFKkP
51aQVAyESRoOCwSC1Fjt22H7BUrhL8VUv9ZqeAvN6Y220x9yUKCpjyPZ8qP16KTfJmhZwt3eHZBH
VPPug+HEp5wszJwKI685JeeSw2WIK4yA88Ok9XE0WyLZZPIBcotUMPizNQJNs8iOfVxAY2Hq4QDM
3rHACZia1wSG1zOJXV35gl+Bj8GaX8PIevBD/DlO5vzB4AGgWCz2kpLFpqTT5KF4nILqC1jQNvL7
dy/i0S58cEKzt9etOE2zgZHPFWvpyY+wb9adzSagRAotbOsCYg06mg1SLw3+xmOPxXnhz5PZDL2K
8KsADz6bgRqlg0zWmeG8ZiUzwLairibmjl1AUX+IrthUNgpPd2KoXhj+lwjHTdNOX3k2fnHZom9A
zpHg/UeF49N7ZunfPOyvhJzstOkeUBQ8FPb8VQ/YdD07P+FJo3bAkgWU7NYEqOVo45xtbrRnXQhu
eQQbm37i/67SAu9b9QwxCG9rhbgScHSDqXvkx+iK8xRiV64p0eoU2YKfwF5sWURKS4yHRfgXua6B
PT2yCc65R+0E9K0paUWT6VtED0BHmzWIeqM2nKORXgY0AquhJpujz38HPpKjWSCuV+hyqeb8aw3H
gJ1LhqQKRTtTp8ZbmVn846UWqoeGu6LovVXm1lew0hC1AORHQ4fXaJYTDwbby1gUr67g/GxBs0Lt
zP95HrwVCZuuwd4Hno99Zldwm8zMc9dsYNiEdf1fp/FP0qkB14AB1DOEcsU/rUSuzVVIx47cYq17
eWlSljRlzbVdUV2pwXwyC3nzYq7wPkBrb92rFG4DezyXRKq4S+8sc9wViKevtiShUjYmNumabz8J
73HFQNa5dSRXW+6Ldr13lkED6cv440KWdGu8qcOapJ62V/rkW/ocAURc59dMERjZsy7dhriOJxQn
q7bjBQnJ7YLw9wcT4qGJUf4EGG2ZEL6O1ExXBP3FzPft4gkq0pIEGOeuWnKhev05xUTMl0P76E2M
wF2XqakK8z1bQO+QNMbNDslkiuH5wSAx6kASvbD43ONfCD7JRsGymkUQY4R+scZ8PEkylldI9DjH
nHU4iE2ONc1xnXhFDOiWyRrRc+NrIVzFGUSxbelnIbJz4A0P5kiZ2kDCNFpsPMo9JN5bVnfDemiY
foDiWYfLQqshQ74QXrGrDRRKKJAyopFUs028eYVLMl1nWcK7J1LYXN3o7mGo+FBrNnSkr3FIbgcs
da7bSlKHqowVULtpZ1xJhLwAKhjsad/25dUGkIu1q/4nx5R6srejVSqJBpkrAs3z+eaVzc3qB5aB
DHm6mms/bvJdWxv91ierg2zZ6FgAhFYLCNZikAMNFhtqGr2I0e0ImR7e6lTC6zGsZAMT/dHWe7Nr
zo2KtqOqf0hHa45+GCzY/fFViRFhTUPTE8iDtMoj1KKLIqOSRq9bYs1JeSbS5E220T0KkXDaBAGo
zu+4hNC9R4oVe2H/AkTi0ZynZ7S9/xD52RwMlb/t9Mi0vnot2I3slJ18TyMm7AK0B3TzFzgLvIuK
nV2vkX2nQf4191xFXhK+hRHj5FKcLVc/JzKd95h6D4YV4Jo2J3QjIA/WMKy83C0PSXVKQ+/NQ9iT
TxxdoO/nxmF0Da2CBfiU7RKQAlEvHxrTessIuSAwlqtGhTYx26nLXDZIIMP3IQnTzAWAVIBgqEtk
Q+Rv4SMl4DJc2zbPn6SYWZVV5q+gdwy8Ji7Po9E+K2bczF6XXcH8lFmsHMiJu2ABJ6ejk+ti8J3N
yNZ2E1jGzunim9Xy+9oSb3FaoM0we9RuPPHKJ3rSNORvoVBXJliUnWkQuwYGL41Cwm/mk/6coyJL
nSbec708FXZUM4aRkPj4u4/epiQKD647D+1AfH2Zyi2CdzLsoyf4Se/SXfCzo8nWlxj3NRwa5qFO
FVB5n4M0rk99BPVjnCay6OWwK0R7Ybslbow8zyhNaE8U5CMv6h9/myLg4SPRIdLlFnnotJLNBBGP
6V/KQn3ThFxio2cuBmVUu5LHnTEkqomqhFBMPN6a6RmKoBwMFgO3j4BlMqDoC+yqv00u1Vna352j
92EX32Vf3G2ubreGX1pwTlo1qA0Y4ttc5ppBNnmoGelVbAwIh+m8aT04fbmp5/CtdFuSy1D7Coep
LUaE39xt99WUP3Y6ftUtIDLb9etNUV9V3xJ/bQM324ji3KNkWftzQ/iuJthD+VzBDsBfxhpnRrS/
Yo7irddaN0qvvYEddsUFm4Cni69uDm+3niuSSNgcyQ83GEDyo0QdBXvWqjpN3WnOcqyqfJpAjb8T
odnIECLZitRlXTM99sJ8qqLmJcrZaybGcE6Zc49yODduBf5RLLUhp3EG6pLt8cQ8LgRhvoli+IOu
sRtDmHO6TnhmCogySAuf5wl2ZG+QGVaiJAmr7rHKmzsQ3vc+Cvb5zKVik/PF11VsfdN8mIEB5xnZ
Vp3rPWpGPCvmjSsrXARBo9hmESoEawgJR/VYutiz3SDWPmEWZkahTMRv7uizeFHYBUjCLPyAegyq
alwxFMtGzIjMI8+It/7KseGzi3W7HqroqYGViMPOCHZG9skgiy1le01t91tlbLLM2iyOHZtuM1Hu
OfOKf1FVnOlSv0O/upZpsDFTCgOLK1eC0s/85LOLg6OuX0dySKRYQsfdYp8JGNEY9JG27dFHkNvU
de8uEieCMJ1fMzdus3C+JYW2kz6KWHRnAI+/mvNw3enip7f/+Ay1N35jI4iOSUKFobDVo0PTJxIC
g+mlcQvKjz7NvyfnAO4BLZEtV/WQj3Q8AD6FuadjBF13nxoa4xJ8UgkRByW7/JyAqu6RH0abmYjT
nWtlxzGDC8mV8Z2llI++QEchPc2c5u7hzT2Zzx5zSzbn1I5jTxrf7KzdxoperDoB8WwEjwnLVayD
DA1TsBBYypkiskhFVrjTsydXVfCm8uGP0cE852M8DzC8toSePXKKZZx+zptm/3iMUobzFv11GvX9
qZ7CrWfX70AecQQG87uTVZ9WN/LERgtdl9cp7SjyW/BIZJgc+VANHMiLx8hv6dFI4rFa1k41el4f
2nwUZq8YXqCKRPrVDBL+v0ZP62CEjmqcMSvWL33ClFwH+a0xdrmTmeeCo7es7Vf0OwDRWwK8B4vF
YJViTq/VEdnYc5uSEtYRj8g2z7wkTAtXTjeJkzG/tzlEdIQwZf4owjbbpQsM1Zs05MqWyHjfrbeA
bc99pcd93NNfJzq7pa39r87FP83mkpxpC9gvU0zzCPcznhATqsBHt0p2zq6Gi75ujRkZg7coKMJy
b8TGrm3MHh9mSv4No+QemIVKmH547c7O5CPd3oce0h3K9uBkFOUpD0uCUwmMrQAglJUHwbqrn8LY
POmYEctcP4TkoXChEY8CIEKD7FR8PtMHABbIGPyYcUdnEczelngfd6KbRnNUAwNUN0XnXTZNSFal
ce0Z5ETZIdYjbXvwt+v/VcQe3EhwwG0aPNVee2nGeQM18rnE5V8rUmVil6zdoCDAjFT16+AuYGH2
pUNn6n1EhBKhvmcjLGamDoQYFMNLUvOMDB7zpRaslEMoC2k8ewreiW2B7NcyQYWrCvvbdwwPZAPX
g4gZ3Avvrx/YzLE4hMHT2EwvgvSQxSHcztZ9SAHPHvAC8C9M64m01ltdWwkyoF2T+P3ygqzdflJv
oYaYYnlSHXKJPKX2Pqj6q2cm8MnUBMepTJYxoIBjhDyNbYd7BNq6Q0vywEiGcAByJcDitmIvUtBt
qjOeYjLUnqWZHmKH1jhD/34IPXomVt5b27AkG++MPVrMR0bIb3GKQv0Sj/XrnAXmxS8l+6GqGBEy
WPPZXn7R+KOPZRhiFHGCq1/2wTW1+lNZGNM5HedfbIfJsany4TCM1h+fMuxM4TaeHYPotsDFIE4N
ZlAfgDw18K69aOapkP7aa5AqZxEJbo3JeVRci9jSo+lcICQChOVC9FYNnJwSNppDKsSMXo8o4JKJ
oU1yYAbQAkQoabMGO6t5w9VK6qaX5LAWMhRNg3ObWjKDECn89cJ74IRfnQWLxCNR023UPRIBnU3z
4xNjsRKCmINuYFkA1g4NTNhe5thk0KoGm0crlOtqNEgm7o+zNDWAAXalQoEfVBj2JydK1wZXyLZc
yIm5z0SboukYm4RoOrXchnwNjFrLFzAe1o4RubNNeJ384iUgjodj1vlsp5JshwncR6IrQiuiFh18
8R6Lx5BmY5O7vk1M6bQx4M8uroRvbbLamgYTXkTifescZRB6XI1lH/4DpxX0u1Q+OIP7BGqtjcjL
NsVnXHPW1sKS68HDY9aUnDtDdaoVEzeB5Hjd0OWzTOBqJIeaTMQy+3IodBNCVLkH+VE8H/F0McWX
PPR2Mu89GKlFfRYVcPBsfnbRk6xdw3qCsAqbR4fqbMIOXuE6gBk+dcmewGJQ5MTCkKcCB3Rg1JlX
CPYVO9VO8mfFkrVjA9mClVVA8hOBtI1bdMdsMID4oSmxnPFthNfO98ymWkTwBvGHInYifwG6sYuw
dGof7JYMjjYjEk5lW3CjYIXmXu88B6ND6y4YwR51eqwi/kYiWTv9J9hczgHqJyILgcpSH27J9QIJ
gU+ockE6u/nZdOvLYM/ziZxHDm6bxF47ZwqqmY0sAq8gTMFmSWPbzmG+k2hZHivQZIs1H2ATf6Ox
DzZI9YKaW6BX026CBHRp1fwMZslnD3qIJ37yuLfzPcqYg1IxG6FQP7cjEYsEXqKxPuKev6IXcIAj
euPRmf0VuY1Hm/1dOmlj447YU4Ds3EG6cPH2+SE3GhhAGAxX2SyQALHtcoLxFacZcx5PRbt8JDXF
a/MaZFK/hdQQ0msQwzhqWh878NcRxxYjr9bdhSyvoR+wuGwUp6RuD4yBmfBoBDnYRVNUQoJSrM9R
jibG1iMFpZlsk1kWGHmCTPJlF2kl/T3QY86jUvINEsPpuZxK3JFqMzgQSHDr/7hxnV/jdN51/ZQc
pUUrkTROum264AiOF3GIHZV7YI9/GjIGq9l6FaZ6StkL7KXLxK9Oy+XIzuBxeMzx2ogCwPmTEmGS
usRlxIKwwzYcPG7s9I7fY+0hCkaX9OWMLsO/uzIC7CfqEhsRhx86RogiT/QvFLhOTuA7aTPCgbU/
WLfQKfZzPt4MeuOdOT/QisMYKORCV+KcFUcGriiGnErtB4CMTJIu2ejQqbSz2nhBc0Ksbh5n/RNr
FmZ1xZnS4upQUj1nC1TD56ReO4qCtJqfLKdM1iztkPsZbGbc6ZH9PfScBE3X+DBhsqQ6KE6unz22
cmZtYw3p1io54AybZCOmsCMnklYbp9V7z43OQNHlxccZty2Ih0LqkP7qBldDaINSKH28oMUvJ2Zy
9PloU3R9rkx2Wgs0Yu2brXnHyLN6Iz/uGviheNxbkulqNHhvnOv7ojeIq59kvEkwSHKNbkfYYuAk
HbKkQ+dBGsN7BpthWw7E0dferRn9NxJbJOX1osudkUpCPMPFrZGh0e5vm8pfPN1fEBM2DruUXY8B
jJHKL8SfdoeD0CVjjQnG2CK70EF2ZIGOfpesPmLHFptpfyA484Iakn2G8rOdrDJop174m4/x71JB
jxmdIoLraJ+6iLrCqIYinVK198C+U+rkeTZu5Ll9LFhAvwmmA8nJBR5R9kTs9B2EXemDu8iLess8
huZYn9Fb4/iMCSfOr6btTic1Zq+4UPQlZ95eKuInXBui6BQ9mHnVniwneFfsLrUN4S4qciorzzCQ
h65s0eBE7XTJEt72Mfn8gzZmwWRDSh7MH03LXqRpKRo9z3LYXU0P2IjDU2jbT1aXwOvEfpor+SEG
618AIwe1IKJWK8qNo23L2xQ6NQ/RhDvKQEjVMDHuWH8OdXe3zWC8VKW+dwqUbgOf4jFH8/oIFuin
Qxt4+v/ffDRUa6OfyXX/v6YrEX/3DlCkCenxPrUNntFKfky49ZZom5QI4no+hPE4rbLlLZsDRNCl
nNJLZNA+ECOBlKkjooHU6ph8r3Rckyseyjh58JaRpoWN+ydedJqCPI4g63YVWbyrVgiNdM2L9jhx
HJCpbnPFnPGadKTL+VQ7DJSKDI37v0J0b2Ofi7+RhFZdi/qJox/UZzcaW6gCKKFNBLzt8otZ30Du
ZpcepDyFiDxkBgWfXQWvzhK/Vs39RS6/RECrEtUW56qBj9cbmX1q4cVjr2DRNcfVOfG7c1Wm0ON8
xW5GP49Oh+WpIWPbHwqAUBapSi5ZHWNn+LuUmc66yBHIAaUNyVVnStpkGfOWieKC0KQhsa9OnrwJ
cgpLRK6m97cMnOLaosvPmoLBG/uqtreOkrgmII2mwYonWZiG/r9Zpn9Kvzupol5St/TjYPcoFaNo
0+Hw2vims4eMRSWcsILJbjEKEtcnoiXIF6XpaPNSxcmmjKuvekKE4BX9RqDACiG6YcWD3lgotDfJ
kiUGDRsmpRnfo5qNSg1Ac+9LL3sVA6npjlsYFJRsw9KGqTuVjaLemuPHvvYr6tHqowRAdWZmFO46
SI9PrQsHFMZO/02o7sFs6uTmTe67vnpEwsmlfDRf8bo9z4G1CwZmm97UwJqQb11lzhu/6h8RUh1S
w3m2QpQilUdJMdfVa9c699iKEfTEet/UxaEquA5dvR5B8aKiMQhxW7hpWcEIR/frec6/fDM9cw+O
SDntt5gZ37oS9niIipagTfxzPsBeGVrbxsoRxLDvqqZuj5iN5oEPk2NiE9q3NkT2xd94FWgEojbH
gntbuoWER2/dBuUJfRTLTEsc0zhjG4mNaactG+Ur5m0DDmtNyodSz6Vl8vlTchY9QwVt5U/QT5/y
kVY4qOyPJE0IyY1BNaEOtQ3vV6NZtnkhFBq/Q2Gj9HCj5U2LDAivpA77hnPRgDZWKWlsQH+DtT8M
1SPROWqdDunP0PAErDEY1UeW23DMHqaRRbqBtzrqQ2Pt5tWnDVb30A4kcodL3d1PLPJadtsoS4xb
nbQe6UxbUoQEni4kUK0XUHETCkOcKLOR5q1FGP9hFKrazHPVnCy2hX6T3SrLROgyOcZaLQTMDMLW
zEMb1ogkc9O5jJV3QgDnnqe8+Yl5VTbUvGiyOCPDKO4Y8KAUn+c7QWXsUyR2mJxHbpuJqNu6iM/N
wE+3wmQz3o6PfK0PXotUhN34hQXfcz9bYCEdfdeax7ahJKD51MbZVqaPB/czLu2fseek7ppW3Myh
YUM+UXDQQ1z/p3iekfvpjQvhr3f0dx0t25XQyJ9T9nkXA0hgVvqfVHn+d8o/jGFtHXVYkEfOmX3B
/hJv9OgFyJfc88j7skGU+BpL5NKZT9Y1caCsWXiLwhFddhWtO6sINmIUh8qZJD2KvSagk9V8LwL0
LaK7T6BadjP7GOqgSp+nqeW59L4TjIq8i775iocJCw4TElegMIMxsZocO7tHuPEBfbNRmEeyg8SE
r5FVVt/AhsZdAbQKrXwN2pGrE3UO+dzoxSSdrE0K6b4zwm+6vKHmEpu38eDHN7AfAEJbFqPB3N8p
TJlKuGCmBia8FZdPWIX9KTQD5G4NXATZmme/jINNTwqvTCrmmiCYO3vunr187QiZ3Mp+ptQs/eJJ
SXkZ8m5aC7OfDuOMYNyaZXTUM86+2RlNxu8UEkk8pldutHOW2yUvAu0rZ4/BDhRzuQ6cdDPm0NNF
NJJWMhvjRs1k7sQxY1cMO/2TR2S9SfGzSmhql1AUcXUz8c9DpX8KZy/dOpnx6dKm3FJqV5zNI31E
M50ct+GIAo/pMUMmPonNyQwXvI5OrLEJSCpyEryWcbfIw+Hq5/VwdQKI0E5/TA9V6KQPbV0jsor3
cAEZ5ReiPzWy2+XSCU8aLBfOccPfyJyNw7SEDHRVofZWQG0eMNRaqabNbqL6NIse1q2r6tOIESjo
s+HiJmF06ebsDKzwbnhiuEizvddI3I9ZblIfRDjQknhPM8CVQw0aF2H22fiCtyVvHqqhox4nWDAL
SOCRozlcOlN9aqxwR5Nkvq0t2MK3yKk2ZGSojUDZqiXU3c6hMgpLeUbJN1DSOOqo/jH3jVGj1h9T
HmfPxtX0I/PUYmmm7USngRkUkVIT/Db4lx+UxW1k2AsGWX0i3f52Mju76AlQWQ1EspvN8bHKTL0Z
YZrv7bpj963SqxkpLEwEcrTTlNOHJNGGEMqGFHQW8GwPp5PwxLlAQY3rP1V0jjo42zZOIsMqB4oO
jiG4TCDO+oqwGYskSKfngG0TdasnngglydxDS4i007yWi044zGWzt4hL3SjnzVAsdLI6OQTWeIrz
PjuHXfvZdbBENKzGkvXLldDpgzdZ2LDa19GazA3Hcr2Wubq4Wn+59bCVtoWWtbJaTgLcdnSDK0ar
Ai199Tg3f6hCGedOCL9iDxVq6vIcwFHqiGpjuz9+IKOmHa7T53oonswcNmkFWZ8hLXoKhR0gibka
HDqbKbqXHTdpbY7umWHBasBF/jUK57f3XG/X1CN1AuXUcPPQli7D4TNqlE9bekc2YdFK8OGRJ7Fz
WhbjxKkSey4xroK0A3p7wO3DXQb4AJC/vWLH8Ukw6gvUoFsH0c/OTVSpKNAY13r6qBpKlh4Kvqdw
CBdm+ZfBoDIYMblqylZCNhekBcVaJRvHQV9pkS6z9Raaac9me50GXLRJzZp2CdVhwkHdgDQta9GB
mOy+RDfc2i54jQO/2tWIkEeFi8UIkeBlEngAecubsQKy3VjxY41CdcCEs0rxccyu82C58+eARS+y
k1/g7vexI/+98b7iDPFFMMkXD7NKIPUT0bp41pM/cxx+Nw07RTZbpKSa6AK69o/pXIOwf0gLjLNF
wH9tq/HPbJf3eC6/FuyF0TC7avNL2Ax8NmzryeLrjjN0wnL0jjhvP/wpXULWpELzAqrPRQ8EGnbo
gSjHaARXjjfdaWd8d7jwfh6FCEu21xu3YaXkZv+KTmWLu55TCXU6Mt1NnkwXhwQ+QnwNZ5UauARs
Cw6kM3Yf/kjS1fLUWDPacw3temxefDY0M2rI/zl/BGufML8QUsR+sx4l2xhU0XXfbenFIPS5Bu1r
OWsUMVsEidwXYQJGoWYMQYrtNqY1KNgJbSLL82F3Jjiw+vJRxW+6AaWX9xjJq3xGnYAxc2UE7q4U
Wbah3d+YwbMsu4ylHsvYVjkLZsB/liedH6fa4XEzsYQV7h22xM13QbNqwVSuKtxqC/HBjAAtGl70
YjZ9ze6r4k8gDfM/9s6kuW1ky8J/xVGLXjXZiRmIjnoRLZEiRWqWLNnaIGhJxkDMM/Dr+wNJ26Is
u6oLb8FFMyoUFaaUABKZN+9w7jnd6NJERYjsTzwRxKgQ9zyqlPjpG+nQiG+Q6Yl79kWON+RXRDEL
vRuYYpAHg5A363wXh7tEucWs3esis44rD3aBNNJb8GU9jXgiaxCZxR+hSAmvSCUJU/QHJ7EgVZQL
slhXo1wBFeGWyPjZXXoCYcbXTJDch/fjRvZTPDJjhJPqr3QkMsh9id4rCCRSfY16iudD286csLTr
w1BzqbktcH5WSQcv/omk18VdVHfzzi2u8SnvSzaNA8YUtgINHxntzjmR3RpJjKaYOGSliAr9hLwq
XAcZmNNztW7ou4KWH1eVXSjmMALBsBlSnDDtsvlE+HcMi0+5Uh3lOoWhMgwRitbkgudqwkVh3KbU
YBedktAQsl5z3wZAOdjxQTz2DMzVEZaPLjHYDBJyiVTa5z589ucC6lkFmkvvBXGkU9KC9Aoq5AI0
61JuYD7SoEk9AgF4ZQBUUguaoN3Y+JiO6AUxDXPaqurHsgFBVFRuuRD0sFxRvLuqR20Naa3ZTIqo
uBmZ3qxQxIkXdvW0O2+gBh21zZW74F2dCHo0YnKgU0Omhbg61ZTiNm+6O5Vc3ATg1pOlAMqR0o9V
TtdFDd+2Wge3Te6DBUu0acdJDvhmdIc9i6noOPeKk0N9i/QQD5U6kxCCWCz8kSFGX62EYI9MwaoU
4dKl5c+L0is/rU6NtHuyjHamgBiFaWz9VSThhUMrzyzPaC8XI/ogqZelpblER6o4N3Tn0iSnPEfx
48JMUT2PwG+7HuwkpW3ghJIzWkqfKeji+zeVclJ1pX2+RtU0l3v9EK2XUSAxBwGfXpw11dxYo6UE
287HoJfFbSPKhN6aP/bdvmNUh7MAe4OjAvoTZgVhX/ro4KVEGbMS6nio56NPoVmvz2QyvTQ+WIsO
2sM51CmoDIpsYQYhkq9o95ElsM4Nars2cRtRkymWSIMc5UYi37aBEKekEVc9TXLbWeHUaRDVgjCk
aIr6vHKCOym26cvTGsACsZKcqQGao42aIkHRBM++ExF6UnKDveBLstaphKnazM9SmX3TV+lA1FXI
9ropEbokIABPQbTJMcCgXOEtuWWNAnGfFi2t9Q2PeiJ6UbyEnkXovetL8sTxnQp5gIaq46Vf3QhT
txdGHrImkSmltBhoS6tAM9BU4CdFaHiqt254L9nyk8isZQjJ+kcNhJ5iWi27FPBIutbo3/IU+w7n
dGp6l1rkhI8ClpWJ6WrhadKEyAivg/5sFosgC7p5UztXiSK8he+40lkHgX+X8y5gntFmnkaY19LP
egbIt6IQf2kp+tJppU9kGaq5U6gh7UIxs2cRk1Rth2kFEdfTUeLTlypdvnZHzgG8BemhVmq+Kr44
LZEdndgC4wmO6UzKy2kY0h5YyjANjspTuy9iwhwSwNBRaIrOLpXTqQFzfC0y6DFcE4kABbU6K8Nz
EEGI9LdfaRetms0b2M0eOxUpCoh/stLo6LszWuTqlDkkaE9AJJr7xEBoK9OfyEm2cysIHhzKQij6
Idjn59J1g7FeKhb822qxijKjQQYul06cTrslmgeUJIcBOszixVCJTgo5prxVWQrQfdF3PNPznYFV
WOZSrwLcTGiPM+9aQ5Jnqp7MpNRVOUwq79wKjftRpbkIRF00PcRGSvRL4j9OOR9dFwSb/QsOmzlU
1QiIJAK2ud4/hqanBk4YAjQTIx3KBhL2Yq0suzLzlmWQLsu0Uq8Eq31qRIYxNQuDRnEvOKt6va7N
j4gYgNr4CLE9Q11PwU89ZYDzH3Q/0CYB5W/aazWYOum2L4DATKsQvR8oon1gs8siLVF4yO/WCIFc
ef0Psu1ymKJ6xBqd08TlTkvb5pxYG+GdVVD8haTIm2QKbmOyzkGI21Fxvs5p24314qSps2cZqadF
5l1oI4QGARW9uFGB5lhJooa+HIWWqklAcrbMsklGue4uUvuqUaMssmzd0QDSNSfwuhQX68JZpSx5
E5FXRVWAYkPmUMZIKEqm/TH3/WmQ0zGQK8AgyF4CakPgJLKUWZ2PHqA/QsTgs7AQaUiL7jOwtif6
LKOa5I5SCOuk0uA+dvAvQ+iH17VbnOQuPNZHRVTR91xmwVTIbAfRTQB4SS+AZPqawJIDvkf+Ku1L
WCnGUvEcm7nRM6SQs5jefaW6snw/PxU0xamuyM4C17weKTlhVYm0+Zp0A7nn/EoGOzYLfevGHmXW
WevID/2GJnXd3Je5DmzSzGe1FTvnmhGms7rCOw5SkDv2Z910rjuLtsyAqtzUkhK4HqTAO1cxeCF9
0aU7Ms9kS4DpEwFIexhaXDMkowHRhSWj5bGOONkjmnxgNgiPG4ducd3Pz5uOvrxc8p9ERF0wh++U
bbsEM2UuLQUwbi2SKykGluuG8MDqtB0pwDHJacOUU0bI2iYjiGSpTp6NQGOSAg+eNHl9axEARBl8
f4W6nmgSHYy40R8bG03EkZ0+VYm5PpV4jfA85lMoS8RRhCzskVeYi5yqPT52CQe5UmjHXq5op+Z6
oYzmsKG73g0+VTvhiUB12QZqFCP9rCRSptNoJbtf87S7lbLsyiVHm0j9w0f8cHPrBBCkSjtLZMWP
eg5c2wTU8XEiSBqUoYMchtKWpzGIaWOKl2ZfqT6AN0hNZ2lIEs3zaHIQwAGKVpZnkf7suKCb3O4h
pollijg08saSWDoqqO3coA3AJX+SlNoZjQ32FedmmCJ0DgARbn83OPPkiATOXQ6zGqlE/8LotLlh
EDm4ujLBa7tKnZ7Kqu3JKFZxRk2i6JHyHthjp0uBdqN4AnQjvTLR/qQhYFrTrcjpFyVT20U/Ikru
1IRvhOSbc1X7RHEZlyNCJsZcf/Vd8GWAPyZ+ipRNXOOANTxE5VcWthxNNE2etDoeZ0p3GjaZuoDj
kUe8NCId0I0LD5W8hnyPsWZQvIMWw/An0k3bUVFIG5MAT2hfbsS0FNzKGuUPoHuQtgmvd6pyk2Io
Sqa0nqxneerMs4R6jl1DfJK1gJy1BoKIwFpVJhQ8jeR8yjv6juqMRZumxqdQorvRbsQxHC9PsaeA
+eyWQQAVRWWUECKB+PNHbU61mCZVqYlugSBNrbR8hm+M0rsJrwRUFHoe1FS26cNsM/tr7BhXmRTc
UXMB3RQ+prWCkLwBI0Qp4W6rBF+Ba8wriBuOO+pLuCyTgBwWRH7eVzmnyG/ocKrQNhzRUFiY+Rc/
weeCbwv+XYtWO70gV6heFzbxrB31oueCirPHKZ4YRC4J9igrek33DqS6GR6REiBD2urPedjcanFL
8ElQ3WbpEaxDI8C28UMtYeJaYx0fOUiC4CSWDV9TCEa1amScCBc4cCNjvehwOq7aFoBFcN/JbXbS
ZCGik5TatJA4I4IF6iiXK5j+UiKZQg4vC5kWAgNsqE2Fhs4/fiBUcaFa7lnsAKpzKpgTEXM6Cb3q
voL8VkqYeSruQev6pxZ5Lj1/dPyumcmwFYBqTq6qrv+TFjZkDa+bvkq81qKQaa8pBSAC9UQlmHHi
gi5hKCEl0sZVOXpxS/8MQa2etLiWw6/smTOa8yE0i2B0wf84/z0n5obxMt7wdn/j97WESjqCdLOs
0gnW8/8+rW48oBx//iH9p0v/U5K4qTmrbKWZ2lYOoRtEe6hxPrHLj1uLygxgJVB7PQFWLryzusiv
IkX/BLvFc49UPtYbINB1pi4M/G9g7DM5uVMM+bwLg2RBa/A5OAjvuIu/xG79maPyZo3cOOn3+FoU
xRQ2FJxEoAycLFZifqmkJdyc+V/QGEvKzxyuPKipywJWbFmWzDdEvx020/SsxpzhafccZtAdJg59
iK0GWAc4AEC9TxWKCjNTRjBWqRLkPHMa6EexBmdAxdrOtHOnzOdUiqh49kTIFhZMIQ9GQBddxxHl
EcWmcg4nGylGeaJ3yRdwFUESQ7xC1so3F4VDh21GPh8l3ggTFC+VWF8EBZsmS2+DBMhH07OR5Pr6
ulKCz1DofBoF9WU9GvXLiPQJlUB6Iez7jiGPKNQuPY/WkLYGsLd207llo01YSnU2Ay+tpZd4Gws1
nskCcsVS0W6qbs3FXWUxUnoFzaS3MBgMELBLEIj0c4586h4F/9oqSGJ7Z3DqCkAxDgJkyBLgkN1v
Nk6iQcQIbdFCac0HGhfgGzpxMmRKVZhvobSZZCP9NDT05sjwwS/kQXEbFMopQE+DxCd9K1Bp6Yr7
kOvFReevv0Kc8zVK/adE0EHos32VMB/RS9qeCodCRTqawUUGP4XOSpT94DKw2pNc9x+LpC/D0kOV
9jXPumrmFDStI6rp5D9kZB0kCAGCO9WawB1HL00FYVc6okmhqa5rTzzAjweCklQIdk08NXmaTM1Q
x7uR1YUruKLCE/vSVvAAQYP3afE3ZNZvdp2lCgu+fvJMCtXE/V0XRrnKglTh3jUReu3wKxKSnPCE
CLIkoNxp9tNhygif4zyzZzSp0hbGkW6Cy6YjMj03m/K5M5C0zAyyyH0PqG2MHgmB6GsOvuZShqhJ
pT/Qew0Fik7jhuXN9QzshuzH8sSFEiik8ZUqMiPE9MiOesqDJuArLf0aIe03LUYBct4Qcgik34/o
1+6bpOJ73Xe4OIdDo9mfjKa8s/tWFNTL42NKRBwTsGxC1cJjZPlC9ORqKHoBQ0ehlYk9tTTItVXy
rTJPaoZwDrW6BGEKjunv7Zr2zna3NAk1BJOf0Az31Nuv7BpCfzZUipmFSMont/IepGQRjIplq1Ns
811SP5KkV4BcglO4DaHWVcsJYsIU+6VW4Dyqn+ucINioENtI15OiqqDec50nSyOpU46ocMY+HA5J
ck9NjzRaMze86snx2KHBSsvhEJWccyVT57DVLZK8eIhCVq4lGQ+mXM9rnYmhMZgWMWgBNGGDbgnO
NmcnTj8NI0YwIYtyyt0+BQlgt9R/9CK8I9PLIs6il99PVi868ZaNGaoc3cQwQhdKu/j+ZDmyO9Il
PbRmjRw/tor/JAErhKj2/rFBN+lYomgMN3jw2Nb2V1NtKGNDCQzZ7NRGEWAitOrh9zdkvMPTbFmq
LHpjLQlLenNDic/mIOdjzQyAYBRvvJUZ3AZrGKNQLk3rehGJ0eeugsCzc83TyF6USXaLnARulgyI
D/w80T3bo1WUJ0hOZd8lC5DQL1PK0zWyQRMqXI9emCzUnpRTlWE1tU3tkwJ7hxjB2g91//P6xfdq
3LGgegjNeIFcDX12nHeTMrckljycUG14J8c2VDkpTf19A12AOloY1whQyfANy6hDnDfFTe0Y2XWX
2+d1CIGnPqJAXivZ8eg5MmnOgnH2oUsb5xycoJB64LcT4NqE1kRBgTOMgrPe0Ckp661Svc9OQ+xn
SCgcuC2HEm8G9rnHOtFu3aT79Pv3oL5lxzcEtS0N3CE0tfBFKm/EFsBldjDAY6di7nKCVhraFNDb
NqTHCmN9lqxv1DS49jwPlVJYW0T0xbfx6ANEGNTaT4+bnl6ZogcaOy0UViOiAB8GWA8BUGpaVDSh
hwa5oNQmMHdTm+SF2vZKBlN0jkJcuI+VjjuN5MVTGND9OUrj64YUwaTXxQP/hqaq51zm/eaEs4mJ
SMytHfl/aZq7Nnn584/VcwgFhZfj7TwVryVmZF75Zq3sZmqyKlbTqPCK9hoesvbmJS+D4pswzP/l
yw+UXxjlLy5PbwemSMWo/9fri+z+uNf3+fOPySpcRR9W0fMH8hKv7/3HH28Vcgx5jIQF/wpSXsfR
0XmyrUKOIcamocDGLkkqUhccyD8kcsSYbww6exG96AUwuJc8Lgv3zz9kMVZQjLAsQjodJRJF/b9I
5FhvbZ2GOowq6xL/QWWnif4ke3VSJdkordVIUqeS730tDf3CyLRZolt3iGFiEUDBBC1UFNWIUphD
q2unfzagnCutR1DRlM1HztJ2u/t1qc8SKong+6b+WednCzowj6GSomUEF7wW9ymgHDJNJ0lHLrjL
EAA9ttYjCv7JUsqO9dI80cGW2YEzsTpk98B1sbn7NvZrPdMuNBrd61S9Vm0JZka6A5wvjeOetIk1
NYP0Fr3a266xp7YOHQ+F53UojoLiSxfctg5qy2EHDQnQbLU+NxLztHRg007UC3Iz9wnN8Qm0Ujok
DIhSzYKQqD7rlcPsu66lSdlEhSbXCZpr/zIE04rwjhUC08nmHSE0PBrBdeEYcyXJyX5r1SNFqTth
QganMm0O7EuKrZ9SJ8EBKZ5GBTrJCRzEfjB9tfqutt7bntbRW5dj8yINQTDFgmLlvHE5wPLQriFG
6jRIEauI9KMQCTdqcJda214aGR68666P150xHZXEp7yd39+A+lYdRkPKWRi6oGxtqELR3pyaHlmy
2JI9G2rYoy5JvDPooU4aGL5JcGvadO3Kl+iW6rOS1LafdvdV5ClnuE+j0xAWrCPj6IXsU3bS6Zl+
XNGMemJIdji16XRo4ESmE4+qhUnaSJDrCTtapalhhZNZVEOzCpM5heA6mNaKReEzAL9Ma9TcBpyW
IjYCft4mOZLLT/gQmHjYFEvhzRCCl47Zfw9KKi9tMtamXy5Ry0wXMU0Xy9cWaveG/kJm7Nz7Oxpi
dwPEyAbojP3O1m6fi/CiN7ZXsRcVd/FPBvlv/dJrg/rzQHv2+SkuSVhj7R0vjvZMrIQV2zPNm5E2
Z8PvRghWGP/yGesty2NFQ+DT1DCkm88fH4I4cnZfG1ZvY3W0QSRcED64rFzv1Qz9fOs/H0r/7Hf2
HuCXJyStfJwaf3Ma3ozyYxokeazzdDIkcHvPb8ljU+FIMBXxfXoO6/lljsy/twZ++fCyzhpA9siS
en2p/vPTHMgI1AmEnzaf7WQf0BrgvJYxsn9nI/xyEiRrrKJmZmqqtVnoAh/79UbQx5IwSRb00nqH
tQKg+9r6iNu8x3fD9LMV+PXDa2NDQy0BwrntK95fAVgBS9fUPow/0BUg6WQnZU0ZbAeMsSk4uNkK
+6/fGhMEmyrh+XYG+PrAVoHAs8ZJHrgNZGOMBBu2AOLszWd/G1j9NjDA3H1bJ9ttd0C2QLHk7Q79
57tB1sZ6n38hYbWdAzzMV6YAPU8eX0fs8/BMwTZeG7oLFIIuGa1Q8vTvTYChjw1TaJKhGdvNwJl5
YJvBIok2dCcoY00xeUgNi9B/9leBYY5l07QIQKXDtYkqCEIxeCKksYxhwfaRCPx5Ikx5LFQJB6E/
MQ9rGSgc54OfHoNI+k0RVKy2n31jYI5Vg82CMdhOzsEZRI6F3mIPtQlkWySZhLvUJ2deWUND4UQQ
qqwZuwk4PGMAKc5Q71C2xjTz8OzEP68fHs9ZBZVDRfNw336fwSOhzNYccCSaY4RRFRIb758IxliC
H9TgzNzukcPbBRzX25X5zydBEmMV9494c/eUb7xkfawKAhFV2s3RwdlDwxIKlfeBa0HS+pyAjKP1
brhoqGOhITWuyyDK+s8BpgwEtz/YSyRl0Euqo5S8++ybBgTcwelAgoLY6eZzcKejSjFp4FogdWDJ
ZDilXbTwxkkyxVjTdRJM5qGmDiQStEM3hCJtJ6GX5d583niKxlhm20l9gWPzOTjjqPD+trv0nxtH
WRmTO5Eg9MfjenVEmsbYMtgD6rf84sGZA8K8vhg06HxUCBaIGSnRvn80aH3YrHN4Hur5COhs8CTg
ImqSIlQUdr6bvNcrQR2rFI9VUqnbfXB4K4HSXx8xDU2nsReo/eAufzN7+8kkEggaXgKQo90Bengu
M+ZqaOAkqWMwI+ia9/iR/vPGKpJJYsew+Q72aDDIIgy0CxKxs4Hxs8z9JdA7SarcZykObhNQ7ifY
JcPFocX/yEBSB04CxtEiCjX7KPmbK/TKLhhE2AQOKlHUdqFsjfEB5RTJLm/swtDVQF6NXc/k6juf
8M2isMYAQJlv7eAiB14fYeTglSBjExSVguKrctqrlWDhQ5B4NUgtfl8oh5VR2iRTZGvojuCAAATT
b7H9ENKS+Hfm+bsneXDWYbcQBp+QHIHklyXyUt/f9OuF0JtNA+soDjV42i2EwXklZYyGMbUWZd8U
bOrOuqBp6mArbluLMHgC9LGgdkfk9K7jbOEz6iThqTdsP9udd0BnA7hxCc9mUPSAl4BmkKSTlNg+
5RtXyRqzF2iX2J2PvSd1WGaxv7ehIRSpBM1UScxwBLznJfTxJWuOxbCdo4MzjQS5Yugk4CGYKFQT
jOECvDKIhjYmrUhsQrp58zm4pyea0bc39c9zCOwDatikkt56yxRZhEEFZlfN+Vvb/2/80nec1rHr
Bc8bGJf3kr9C1v7lL3zLqf88wA691Hd3SaC09n6xR91uh/6Bwv3XHjhjg7B69eU3xNXmOrs/3z3g
z5feu9a3p/r2j3PvJVvBZtZuvmh3t7mF8v5P9Oxmqw9X2er5JXf3gGYbjMmPG/oJsvzd/v12/KyM
Vk/uKnjvEluo8+BL5PkqfH3nW3zU0GGhKVplr4fdwgyGDjtfZe0qWr0eGHrPvlo1eGQv/OVM73Ke
Qy+xWIVh+eE/VmHy3x+Wq9wNvb0Z2qXVhl5lucoioJbr/Una5icGj81WCN4MvCkTDR34bEV/7eq5
fnlJvr3KjSHYZhSGjn6+enbb97fpFvcw9AKXzx63//rOd+nBoQNflc/lk/uSZe3e4FsXavjgUBF9
2R94cyIPHfhm5a/ywl3tQW93Ls/QsW89yHv3DNYOtDB04LtV6AUfLlbP5esZ2Z3SQwf/WBSr7D0j
TnDf15SGjv/wkhcfjl4iZxV8G6zfP7s6xdDRz1cYcwxWke2t8R2KdOjos9Jn9OL1ffd1103BcfDY
8d4df6/nDh2Xg/97F8+F9xR/4e2e5gFNPfn+c+yw1oOv9ztHoA+tt0jGoZc5R7k823cHfsTtQwe/
y7yk3F9Bu8GJUYcOPlk944j1TVUXK4eXMV9VL4H3bdzNWfId1jP0Wv0V+lf9ZvQ+3/dvcETOV1E/
T+8M/m+YpvMXB29y1e7tCt5Cf++kqIbOzOQlcN9O+g5NM3jo7/vt111zv+7Q+1ve9jEn1rPH6tn3
5Dez00frQx8BFv5VUXj5T1fYZcv/De93c86s1v2DfLvfzdr/kY8f+hALjoJfjv9vWEJ3L2wt562P
/wOtPvT+z1bPzM/ryXm3fvP7y7wXSX5v8vk5vvzW4PPen+0Hz/1vPAUvq+xf/wsAAP//</cx:binary>
              </cx:geoCache>
            </cx:geography>
          </cx:layoutPr>
          <cx:valueColors>
            <cx:minColor>
              <a:srgbClr val="FF0000"/>
            </cx:minColor>
            <cx:maxColor>
              <a:srgbClr val="00B050"/>
            </cx:maxColor>
          </cx:valueColors>
          <cx:valueColorPositions count="3">
            <cx:minPosition>
              <cx:number val="0"/>
            </cx:minPosition>
            <cx:midPosition>
              <cx:number val="50"/>
            </cx:midPosition>
            <cx:maxPosition>
              <cx:number val="100"/>
            </cx:maxPosition>
          </cx:valueColorPositions>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60206</xdr:colOff>
      <xdr:row>40</xdr:row>
      <xdr:rowOff>11723</xdr:rowOff>
    </xdr:from>
    <xdr:to>
      <xdr:col>2</xdr:col>
      <xdr:colOff>1899139</xdr:colOff>
      <xdr:row>50</xdr:row>
      <xdr:rowOff>128953</xdr:rowOff>
    </xdr:to>
    <xdr:pic>
      <xdr:nvPicPr>
        <xdr:cNvPr id="9" name="Picture 8">
          <a:extLst>
            <a:ext uri="{FF2B5EF4-FFF2-40B4-BE49-F238E27FC236}">
              <a16:creationId xmlns:a16="http://schemas.microsoft.com/office/drawing/2014/main" id="{93BEBF6A-C664-506B-197D-A13F598CC6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9498" y="7514492"/>
          <a:ext cx="2132010" cy="2039815"/>
        </a:xfrm>
        <a:prstGeom prst="rect">
          <a:avLst/>
        </a:prstGeom>
        <a:effectLst>
          <a:outerShdw blurRad="50800" dist="50800" dir="5400000" algn="ctr" rotWithShape="0">
            <a:srgbClr val="000000">
              <a:alpha val="97000"/>
            </a:srgbClr>
          </a:outerShdw>
        </a:effectLst>
      </xdr:spPr>
    </xdr:pic>
    <xdr:clientData/>
  </xdr:twoCellAnchor>
  <xdr:twoCellAnchor>
    <xdr:from>
      <xdr:col>4</xdr:col>
      <xdr:colOff>0</xdr:colOff>
      <xdr:row>40</xdr:row>
      <xdr:rowOff>0</xdr:rowOff>
    </xdr:from>
    <xdr:to>
      <xdr:col>13</xdr:col>
      <xdr:colOff>0</xdr:colOff>
      <xdr:row>78</xdr:row>
      <xdr:rowOff>0</xdr:rowOff>
    </xdr:to>
    <mc:AlternateContent xmlns:mc="http://schemas.openxmlformats.org/markup-compatibility/2006">
      <mc:Choice xmlns:cx4="http://schemas.microsoft.com/office/drawing/2016/5/10/chartex" Requires="cx4">
        <xdr:graphicFrame macro="">
          <xdr:nvGraphicFramePr>
            <xdr:cNvPr id="11" name="Chart 10">
              <a:extLst>
                <a:ext uri="{FF2B5EF4-FFF2-40B4-BE49-F238E27FC236}">
                  <a16:creationId xmlns:a16="http://schemas.microsoft.com/office/drawing/2014/main" id="{96870297-9CAE-A593-4A92-41ACD01C61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899660" y="7315200"/>
              <a:ext cx="6225540" cy="7010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2145323</xdr:colOff>
      <xdr:row>40</xdr:row>
      <xdr:rowOff>21629</xdr:rowOff>
    </xdr:from>
    <xdr:to>
      <xdr:col>2</xdr:col>
      <xdr:colOff>4185478</xdr:colOff>
      <xdr:row>50</xdr:row>
      <xdr:rowOff>185531</xdr:rowOff>
    </xdr:to>
    <mc:AlternateContent xmlns:mc="http://schemas.openxmlformats.org/markup-compatibility/2006" xmlns:a14="http://schemas.microsoft.com/office/drawing/2010/main">
      <mc:Choice Requires="a14">
        <xdr:graphicFrame macro="">
          <xdr:nvGraphicFramePr>
            <xdr:cNvPr id="3" name="Target Number">
              <a:extLst>
                <a:ext uri="{FF2B5EF4-FFF2-40B4-BE49-F238E27FC236}">
                  <a16:creationId xmlns:a16="http://schemas.microsoft.com/office/drawing/2014/main" id="{A5B09188-23FA-C6E0-B573-731FA2448732}"/>
                </a:ext>
              </a:extLst>
            </xdr:cNvPr>
            <xdr:cNvGraphicFramePr/>
          </xdr:nvGraphicFramePr>
          <xdr:xfrm>
            <a:off x="0" y="0"/>
            <a:ext cx="0" cy="0"/>
          </xdr:xfrm>
          <a:graphic>
            <a:graphicData uri="http://schemas.microsoft.com/office/drawing/2010/slicer">
              <sle:slicer xmlns:sle="http://schemas.microsoft.com/office/drawing/2010/slicer" name="Target Number"/>
            </a:graphicData>
          </a:graphic>
        </xdr:graphicFrame>
      </mc:Choice>
      <mc:Fallback xmlns="">
        <xdr:sp macro="" textlink="">
          <xdr:nvSpPr>
            <xdr:cNvPr id="0" name=""/>
            <xdr:cNvSpPr>
              <a:spLocks noTextEdit="1"/>
            </xdr:cNvSpPr>
          </xdr:nvSpPr>
          <xdr:spPr>
            <a:xfrm>
              <a:off x="10922001" y="7531194"/>
              <a:ext cx="1965738" cy="20876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 Krishna" refreshedDate="45664.964762268515" createdVersion="8" refreshedVersion="8" minRefreshableVersion="3" recordCount="1836" xr:uid="{AB22AF28-445E-439E-AB8B-7BC8825CFADC}">
  <cacheSource type="worksheet">
    <worksheetSource ref="A1:K1837" sheet="Data"/>
  </cacheSource>
  <cacheFields count="11">
    <cacheField name="Target Number" numFmtId="0">
      <sharedItems containsSemiMixedTypes="0" containsString="0" containsNumber="1" containsInteger="1" minValue="1" maxValue="8" count="8">
        <n v="1"/>
        <n v="2"/>
        <n v="3"/>
        <n v="4"/>
        <n v="5"/>
        <n v="6"/>
        <n v="7"/>
        <n v="8"/>
      </sharedItems>
    </cacheField>
    <cacheField name="Indicator Number" numFmtId="0">
      <sharedItems containsSemiMixedTypes="0" containsString="0" containsNumber="1" minValue="1.01" maxValue="8.08"/>
    </cacheField>
    <cacheField name="Description" numFmtId="0">
      <sharedItems count="51">
        <s v="Murder per 100,000"/>
        <s v="Attempted Murder per 100,000"/>
        <s v="Culpable Homicide not amounting to Murder per 100,000"/>
        <s v="Attempt to commit Culpable Homicide per 100,000"/>
        <s v="Abetment of Suicide per 100,000"/>
        <s v="Attempted Suicide per 100,000"/>
        <s v="Death due to Negligence per 100,000"/>
        <s v="Rape per 100,000"/>
        <s v="Attempted Rape per 100,000"/>
        <s v="Affray (Physical Conflict) per 100,000"/>
        <s v="Crime using Arms per 100,000"/>
        <s v="Crime using Explosives per 100,000"/>
        <s v="Crime using Explosive Substances per 100,000"/>
        <s v="Assault on Women per 100,000"/>
        <s v="Assault on Women with Intent to Outrage her Modesty per 100,000"/>
        <s v="Dowry Cases per 100,000"/>
        <s v="Domestic Violence (W) per 100,000"/>
        <s v="Sexual Offenses against Children per 100,000"/>
        <s v="Child Labour per 100,000"/>
        <s v="Familial Cruelty per 100,000"/>
        <s v="Wrongful Restraint/ Confinement per 100,000"/>
        <s v="Crimes against SCs per 100,000"/>
        <s v="Crimes against STs per 100,000"/>
        <s v="Bonded Labour (SC) per 100,000"/>
        <s v="Bonded Labour (ST) per 100,000"/>
        <s v="Bonded Labour (Others) per 100,000"/>
        <s v="Number of Civil Cases Pending per 100,000"/>
        <s v="Number of Criminal Cases Pending per 100,000"/>
        <s v="Kidnapping and Abduction per 100,000"/>
        <s v="Theft per 100,000"/>
        <s v="Burgulary per 100,000"/>
        <s v="Extortion &amp; Blackmailing per 100,000"/>
        <s v="Dacoity per 100,000"/>
        <s v="Attempted Dacoity/Robbery per 100,000"/>
        <s v="Dishonestly Receiving/Dealing-in Stolen Property per 100,000"/>
        <s v="Criminal Misappropriation of Property per 100,000"/>
        <s v="Counterfeiting per 100,000"/>
        <s v="Fraud per 100,000"/>
        <s v="Cheating per 100,000"/>
        <s v="Forgery per 100,000"/>
        <s v="Economic Corruption per 100,000"/>
        <s v="Embezzlement per 100,000"/>
        <s v="Manipulation of Elections per 100,000"/>
        <s v="Unlawful Assembly per 100,000"/>
        <s v="Insult to the Nation per 100,000"/>
        <s v="Offences against State per 100,000"/>
        <s v="Disobedience to public order per 100,000"/>
        <s v="Deface-ment of Public Property per 100,000"/>
        <s v="Rioting per 100,000"/>
        <s v="Offences promoting enmity between different groups per 100,000"/>
        <s v="Imputation, assertions prejudicial to national integration per 100,000"/>
      </sharedItems>
    </cacheField>
    <cacheField name="St. Code" numFmtId="0">
      <sharedItems containsSemiMixedTypes="0" containsString="0" containsNumber="1" containsInteger="1" minValue="1" maxValue="37"/>
    </cacheField>
    <cacheField name="State or Union Territory" numFmtId="0">
      <sharedItems count="36">
        <s v="Andaman and Nicobar Islands"/>
        <s v="Andhra Pradesh"/>
        <s v="Arunachal Pradesh"/>
        <s v="Assam"/>
        <s v="Bihar"/>
        <s v="Chandigarh"/>
        <s v="Chhattisgarh"/>
        <s v="Dadra and Nagar Haveli and Daman and Diu"/>
        <s v="Delhi"/>
        <s v="Goa"/>
        <s v="Gujarat"/>
        <s v="Haryana"/>
        <s v="Himachal Pradesh"/>
        <s v="Jammu and Kashmir"/>
        <s v="Jharkhand"/>
        <s v="Karnataka"/>
        <s v="Kerala"/>
        <s v="Ladakh"/>
        <s v="Lakshadweep"/>
        <s v="Madhya Pradesh"/>
        <s v="Maharashtra"/>
        <s v="Manipur"/>
        <s v="Meghalaya"/>
        <s v="Mizoram"/>
        <s v="Nagaland"/>
        <s v="Odisha"/>
        <s v="Puducherry"/>
        <s v="Punjab"/>
        <s v="Rajasthan"/>
        <s v="Sikkim"/>
        <s v="Tamil Nadu"/>
        <s v="Telangana"/>
        <s v="Tripura"/>
        <s v="Uttar Pradesh"/>
        <s v="Uttarakhand"/>
        <s v="West Bengal"/>
      </sharedItems>
    </cacheField>
    <cacheField name="Value" numFmtId="2">
      <sharedItems containsSemiMixedTypes="0" containsString="0" containsNumber="1" minValue="0" maxValue="12565.73025723625"/>
    </cacheField>
    <cacheField name="Processed Value" numFmtId="2">
      <sharedItems containsSemiMixedTypes="0" containsString="0" containsNumber="1" minValue="-3455.4212125816903" maxValue="124.83378562604544"/>
    </cacheField>
    <cacheField name="Final Value" numFmtId="2">
      <sharedItems containsSemiMixedTypes="0" containsString="0" containsNumber="1" minValue="0" maxValue="100"/>
    </cacheField>
    <cacheField name="Map Score" numFmtId="2">
      <sharedItems containsSemiMixedTypes="0" containsString="0" containsNumber="1" minValue="0" maxValue="3"/>
    </cacheField>
    <cacheField name="Score" numFmtId="2">
      <sharedItems/>
    </cacheField>
    <cacheField name="Source" numFmtId="0">
      <sharedItems/>
    </cacheField>
  </cacheFields>
  <extLst>
    <ext xmlns:x14="http://schemas.microsoft.com/office/spreadsheetml/2009/9/main" uri="{725AE2AE-9491-48be-B2B4-4EB974FC3084}">
      <x14:pivotCacheDefinition pivotCacheId="11216778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6">
  <r>
    <x v="0"/>
    <n v="1.01"/>
    <x v="0"/>
    <n v="35"/>
    <x v="0"/>
    <n v="1.8392930808421861"/>
    <n v="69.218843499577901"/>
    <n v="69.218843499577901"/>
    <n v="2.0765653049873372"/>
    <s v="yellow"/>
    <s v="NCRB(IPCCrimes-2022)/Census(2011)"/>
  </r>
  <r>
    <x v="0"/>
    <n v="1.01"/>
    <x v="0"/>
    <n v="37"/>
    <x v="1"/>
    <n v="1.8657806608829082"/>
    <n v="68.417935125388595"/>
    <n v="68.417935125388595"/>
    <n v="2.052538053761658"/>
    <s v="yellow"/>
    <s v="NCRB(IPCCrimes-2022)/Census(2011)"/>
  </r>
  <r>
    <x v="0"/>
    <n v="1.01"/>
    <x v="0"/>
    <n v="12"/>
    <x v="2"/>
    <n v="4.0470410709626972"/>
    <n v="2.462882756140365"/>
    <n v="2.462882756140365"/>
    <n v="7.3886482684210955E-2"/>
    <s v="orange"/>
    <s v="NCRB(IPCCrimes-2022)/Census(2011)"/>
  </r>
  <r>
    <x v="0"/>
    <n v="1.01"/>
    <x v="0"/>
    <n v="18"/>
    <x v="3"/>
    <n v="3.4352834890790032"/>
    <n v="20.960675667050889"/>
    <n v="20.960675667050889"/>
    <n v="0.62882027001152674"/>
    <s v="orange"/>
    <s v="NCRB(IPCCrimes-2022)/Census(2011)"/>
  </r>
  <r>
    <x v="0"/>
    <n v="1.01"/>
    <x v="0"/>
    <n v="10"/>
    <x v="4"/>
    <n v="2.8146161614760468"/>
    <n v="39.727873708497455"/>
    <n v="39.727873708497455"/>
    <n v="1.1918362112549237"/>
    <s v="orange"/>
    <s v="NCRB(IPCCrimes-2022)/Census(2011)"/>
  </r>
  <r>
    <x v="0"/>
    <n v="1.01"/>
    <x v="0"/>
    <n v="4"/>
    <x v="5"/>
    <n v="1.7054337012648633"/>
    <n v="73.266366825696693"/>
    <n v="73.266366825696693"/>
    <n v="2.197991004770901"/>
    <s v="yellow"/>
    <s v="NCRB(IPCCrimes-2022)/Census(2011)"/>
  </r>
  <r>
    <x v="0"/>
    <n v="1.01"/>
    <x v="0"/>
    <n v="22"/>
    <x v="6"/>
    <n v="3.9655202515948402"/>
    <n v="4.9278382863213546"/>
    <n v="4.9278382863213546"/>
    <n v="0.14783514858964064"/>
    <s v="orange"/>
    <s v="NCRB(IPCCrimes-2022)/Census(2011)"/>
  </r>
  <r>
    <x v="0"/>
    <n v="1.01"/>
    <x v="0"/>
    <n v="25"/>
    <x v="7"/>
    <n v="2.7314754747645811"/>
    <n v="42.24180937648557"/>
    <n v="42.24180937648557"/>
    <n v="1.2672542812945671"/>
    <s v="orange"/>
    <s v="NCRB(IPCCrimes-2022)/Census(2011)"/>
  </r>
  <r>
    <x v="0"/>
    <n v="1.01"/>
    <x v="0"/>
    <n v="7"/>
    <x v="8"/>
    <n v="3.0319382227993299"/>
    <n v="33.156678509000017"/>
    <n v="33.156678509000017"/>
    <n v="0.99470035527000045"/>
    <s v="orange"/>
    <s v="NCRB(IPCCrimes-2022)/Census(2011)"/>
  </r>
  <r>
    <x v="0"/>
    <n v="1.01"/>
    <x v="0"/>
    <n v="30"/>
    <x v="9"/>
    <n v="3.0167050039594256"/>
    <n v="33.61728731191748"/>
    <n v="33.61728731191748"/>
    <n v="1.0085186193575244"/>
    <s v="orange"/>
    <s v="NCRB(IPCCrimes-2022)/Census(2011)"/>
  </r>
  <r>
    <x v="0"/>
    <n v="1.01"/>
    <x v="0"/>
    <n v="24"/>
    <x v="10"/>
    <n v="1.586705637083657"/>
    <n v="76.856362616471841"/>
    <n v="76.856362616471841"/>
    <n v="2.305690878494155"/>
    <s v="yellow"/>
    <s v="NCRB(IPCCrimes-2022)/Census(2011)"/>
  </r>
  <r>
    <x v="0"/>
    <n v="1.01"/>
    <x v="0"/>
    <n v="6"/>
    <x v="11"/>
    <n v="4.023436597068839"/>
    <n v="3.176614277889763"/>
    <n v="3.176614277889763"/>
    <n v="9.5298428336692886E-2"/>
    <s v="orange"/>
    <s v="NCRB(IPCCrimes-2022)/Census(2011)"/>
  </r>
  <r>
    <x v="0"/>
    <n v="1.01"/>
    <x v="0"/>
    <n v="2"/>
    <x v="12"/>
    <n v="1.2382363901068116"/>
    <n v="87.393072184583261"/>
    <n v="87.393072184583261"/>
    <n v="2.6217921655374981"/>
    <s v="yellow"/>
    <s v="NCRB(IPCCrimes-2022)/Census(2011)"/>
  </r>
  <r>
    <x v="0"/>
    <n v="1.01"/>
    <x v="0"/>
    <n v="1"/>
    <x v="13"/>
    <n v="0.80704118159959148"/>
    <n v="100.43117732188887"/>
    <n v="100"/>
    <n v="3"/>
    <s v="green"/>
    <s v="NCRB(IPCCrimes-2022)/Census(2011)"/>
  </r>
  <r>
    <x v="0"/>
    <n v="1.01"/>
    <x v="0"/>
    <n v="20"/>
    <x v="14"/>
    <n v="4.6986592209186488"/>
    <n v="-17.240179292982578"/>
    <n v="0"/>
    <n v="0"/>
    <s v="red"/>
    <s v="NCRB(IPCCrimes-2022)/Census(2011)"/>
  </r>
  <r>
    <x v="0"/>
    <n v="1.01"/>
    <x v="0"/>
    <n v="29"/>
    <x v="15"/>
    <n v="2.2980492262767789"/>
    <n v="55.347374757454517"/>
    <n v="55.347374757454517"/>
    <n v="1.6604212427236353"/>
    <s v="yellow"/>
    <s v="NCRB(IPCCrimes-2022)/Census(2011)"/>
  </r>
  <r>
    <x v="0"/>
    <n v="1.01"/>
    <x v="0"/>
    <n v="32"/>
    <x v="16"/>
    <n v="0.99981856585845308"/>
    <n v="94.60214268868117"/>
    <n v="94.60214268868117"/>
    <n v="2.838064280660435"/>
    <s v="yellow"/>
    <s v="NCRB(IPCCrimes-2022)/Census(2011)"/>
  </r>
  <r>
    <x v="0"/>
    <n v="1.01"/>
    <x v="0"/>
    <n v="35"/>
    <x v="17"/>
    <n v="1.8248175182481754"/>
    <n v="69.656542952862054"/>
    <n v="69.656542952862054"/>
    <n v="2.0896962885858619"/>
    <s v="yellow"/>
    <s v="NCRB(IPCCrimes-2022)/Census(2011)"/>
  </r>
  <r>
    <x v="0"/>
    <n v="1.01"/>
    <x v="0"/>
    <n v="31"/>
    <x v="18"/>
    <n v="0"/>
    <n v="124.83378562604544"/>
    <n v="100"/>
    <n v="3"/>
    <s v="green"/>
    <s v="NCRB(IPCCrimes-2022)/Census(2011)"/>
  </r>
  <r>
    <x v="0"/>
    <n v="1.01"/>
    <x v="0"/>
    <n v="23"/>
    <x v="19"/>
    <n v="2.7235121950628454"/>
    <n v="42.482596091969825"/>
    <n v="42.482596091969825"/>
    <n v="1.2744778827590948"/>
    <s v="orange"/>
    <s v="NCRB(IPCCrimes-2022)/Census(2011)"/>
  </r>
  <r>
    <x v="0"/>
    <n v="1.01"/>
    <x v="0"/>
    <n v="27"/>
    <x v="20"/>
    <n v="2.0422813099144266"/>
    <n v="63.081062234703225"/>
    <n v="63.081062234703225"/>
    <n v="1.8924318670410967"/>
    <s v="yellow"/>
    <s v="NCRB(IPCCrimes-2022)/Census(2011)"/>
  </r>
  <r>
    <x v="0"/>
    <n v="1.01"/>
    <x v="0"/>
    <n v="14"/>
    <x v="21"/>
    <n v="1.8285162951925582"/>
    <n v="69.544702557308369"/>
    <n v="69.544702557308369"/>
    <n v="2.086341076719251"/>
    <s v="yellow"/>
    <s v="NCRB(IPCCrimes-2022)/Census(2011)"/>
  </r>
  <r>
    <x v="0"/>
    <n v="1.01"/>
    <x v="0"/>
    <n v="17"/>
    <x v="22"/>
    <n v="2.4267844196395618"/>
    <n v="51.454792110847421"/>
    <n v="51.454792110847421"/>
    <n v="1.5436437633254227"/>
    <s v="yellow"/>
    <s v="NCRB(IPCCrimes-2022)/Census(2011)"/>
  </r>
  <r>
    <x v="0"/>
    <n v="1.01"/>
    <x v="0"/>
    <n v="15"/>
    <x v="23"/>
    <n v="2.8253582280811442"/>
    <n v="39.403064454994684"/>
    <n v="39.403064454994684"/>
    <n v="1.1820919336498406"/>
    <s v="orange"/>
    <s v="NCRB(IPCCrimes-2022)/Census(2011)"/>
  </r>
  <r>
    <x v="0"/>
    <n v="1.01"/>
    <x v="0"/>
    <n v="13"/>
    <x v="24"/>
    <n v="1.0614090862682979"/>
    <n v="92.739822178801305"/>
    <n v="92.739822178801305"/>
    <n v="2.782194665364039"/>
    <s v="yellow"/>
    <s v="NCRB(IPCCrimes-2022)/Census(2011)"/>
  </r>
  <r>
    <x v="0"/>
    <n v="1.01"/>
    <x v="0"/>
    <n v="21"/>
    <x v="25"/>
    <n v="3.2853499906692729"/>
    <n v="25.494234197623872"/>
    <n v="25.494234197623872"/>
    <n v="0.76482702592871621"/>
    <s v="orange"/>
    <s v="NCRB(IPCCrimes-2022)/Census(2011)"/>
  </r>
  <r>
    <x v="0"/>
    <n v="1.01"/>
    <x v="0"/>
    <n v="34"/>
    <x v="26"/>
    <n v="2.4039366867181697"/>
    <n v="52.145641958204202"/>
    <n v="52.145641958204202"/>
    <n v="1.564369258746126"/>
    <s v="yellow"/>
    <s v="NCRB(IPCCrimes-2022)/Census(2011)"/>
  </r>
  <r>
    <x v="0"/>
    <n v="1.01"/>
    <x v="0"/>
    <n v="3"/>
    <x v="27"/>
    <n v="2.414994187072947"/>
    <n v="51.811294893726178"/>
    <n v="51.811294893726178"/>
    <n v="1.5543388468117854"/>
    <s v="yellow"/>
    <s v="NCRB(IPCCrimes-2022)/Census(2011)"/>
  </r>
  <r>
    <x v="0"/>
    <n v="1.01"/>
    <x v="0"/>
    <n v="8"/>
    <x v="28"/>
    <n v="2.6754804051914416"/>
    <n v="43.93493951768729"/>
    <n v="43.93493951768729"/>
    <n v="1.3180481855306185"/>
    <s v="orange"/>
    <s v="NCRB(IPCCrimes-2022)/Census(2011)"/>
  </r>
  <r>
    <x v="0"/>
    <n v="1.01"/>
    <x v="0"/>
    <n v="11"/>
    <x v="29"/>
    <n v="1.4740155623287481"/>
    <n v="80.263786942154553"/>
    <n v="80.263786942154553"/>
    <n v="2.4079136082646366"/>
    <s v="yellow"/>
    <s v="NCRB(IPCCrimes-2022)/Census(2011)"/>
  </r>
  <r>
    <x v="0"/>
    <n v="1.01"/>
    <x v="0"/>
    <n v="33"/>
    <x v="30"/>
    <n v="2.3424387670566618"/>
    <n v="54.005162487312518"/>
    <n v="54.005162487312518"/>
    <n v="1.6201548746193755"/>
    <s v="yellow"/>
    <s v="NCRB(IPCCrimes-2022)/Census(2011)"/>
  </r>
  <r>
    <x v="0"/>
    <n v="1.01"/>
    <x v="0"/>
    <n v="36"/>
    <x v="31"/>
    <n v="2.676861863128996"/>
    <n v="43.893168195842243"/>
    <n v="43.893168195842243"/>
    <n v="1.3167950458752673"/>
    <s v="orange"/>
    <s v="NCRB(IPCCrimes-2022)/Census(2011)"/>
  </r>
  <r>
    <x v="0"/>
    <n v="1.01"/>
    <x v="0"/>
    <n v="16"/>
    <x v="32"/>
    <n v="2.9668607102446791"/>
    <n v="35.12443565013173"/>
    <n v="35.12443565013173"/>
    <n v="1.053733069503952"/>
    <s v="orange"/>
    <s v="NCRB(IPCCrimes-2022)/Census(2011)"/>
  </r>
  <r>
    <x v="0"/>
    <n v="1.01"/>
    <x v="0"/>
    <n v="9"/>
    <x v="33"/>
    <n v="1.7471393320996123"/>
    <n v="72.005308286749568"/>
    <n v="72.005308286749568"/>
    <n v="2.1601592486024872"/>
    <s v="yellow"/>
    <s v="NCRB(IPCCrimes-2022)/Census(2011)"/>
  </r>
  <r>
    <x v="0"/>
    <n v="1.01"/>
    <x v="0"/>
    <n v="5"/>
    <x v="34"/>
    <n v="1.8540014506817766"/>
    <n v="68.774104623580527"/>
    <n v="68.774104623580527"/>
    <n v="2.0632231387074156"/>
    <s v="yellow"/>
    <s v="NCRB(IPCCrimes-2022)/Census(2011)"/>
  </r>
  <r>
    <x v="0"/>
    <n v="1.01"/>
    <x v="0"/>
    <n v="19"/>
    <x v="35"/>
    <n v="1.8580983645064211"/>
    <n v="68.650225711824703"/>
    <n v="68.650225711824703"/>
    <n v="2.0595067713547413"/>
    <s v="yellow"/>
    <s v="NCRB(IPCCrimes-2022)/Census(2011)"/>
  </r>
  <r>
    <x v="0"/>
    <n v="1.02"/>
    <x v="1"/>
    <n v="35"/>
    <x v="0"/>
    <n v="2.1020492352482125"/>
    <n v="90.468545169564649"/>
    <n v="90.468545169564649"/>
    <n v="2.7140563550869397"/>
    <s v="yellow"/>
    <s v="NCRB(IPCCrimes-2022)/Census(2011)"/>
  </r>
  <r>
    <x v="0"/>
    <n v="1.02"/>
    <x v="1"/>
    <n v="37"/>
    <x v="1"/>
    <n v="3.2575521808928611"/>
    <n v="81.3063912503209"/>
    <n v="81.3063912503209"/>
    <n v="2.4391917375096268"/>
    <s v="yellow"/>
    <s v="NCRB(IPCCrimes-2022)/Census(2011)"/>
  </r>
  <r>
    <x v="0"/>
    <n v="1.02"/>
    <x v="1"/>
    <n v="12"/>
    <x v="2"/>
    <n v="1.8789833543755381"/>
    <n v="92.237267562173457"/>
    <n v="92.237267562173457"/>
    <n v="2.7671180268652034"/>
    <s v="yellow"/>
    <s v="NCRB(IPCCrimes-2022)/Census(2011)"/>
  </r>
  <r>
    <x v="0"/>
    <n v="1.02"/>
    <x v="1"/>
    <n v="18"/>
    <x v="3"/>
    <n v="2.4034166201578846"/>
    <n v="88.078958559517588"/>
    <n v="88.078958559517588"/>
    <n v="2.6423687567855274"/>
    <s v="yellow"/>
    <s v="NCRB(IPCCrimes-2022)/Census(2011)"/>
  </r>
  <r>
    <x v="0"/>
    <n v="1.02"/>
    <x v="1"/>
    <n v="10"/>
    <x v="4"/>
    <n v="8.3256922428371674"/>
    <n v="41.120358400431911"/>
    <n v="41.120358400431911"/>
    <n v="1.2336107520129573"/>
    <s v="orange"/>
    <s v="NCRB(IPCCrimes-2022)/Census(2011)"/>
  </r>
  <r>
    <x v="0"/>
    <n v="1.02"/>
    <x v="1"/>
    <n v="4"/>
    <x v="5"/>
    <n v="1.9896726514756737"/>
    <n v="91.359595738776648"/>
    <n v="91.359595738776648"/>
    <n v="2.7407878721632994"/>
    <s v="yellow"/>
    <s v="NCRB(IPCCrimes-2022)/Census(2011)"/>
  </r>
  <r>
    <x v="0"/>
    <n v="1.02"/>
    <x v="1"/>
    <n v="22"/>
    <x v="6"/>
    <n v="2.9477164357857002"/>
    <n v="83.763124742048731"/>
    <n v="83.763124742048731"/>
    <n v="2.5128937422614621"/>
    <s v="yellow"/>
    <s v="NCRB(IPCCrimes-2022)/Census(2011)"/>
  </r>
  <r>
    <x v="0"/>
    <n v="1.02"/>
    <x v="1"/>
    <n v="25"/>
    <x v="7"/>
    <n v="1.0243033030367179"/>
    <n v="99.014152217975649"/>
    <n v="99.014152217975649"/>
    <n v="2.9704245665392692"/>
    <s v="yellow"/>
    <s v="NCRB(IPCCrimes-2022)/Census(2011)"/>
  </r>
  <r>
    <x v="0"/>
    <n v="1.02"/>
    <x v="1"/>
    <n v="7"/>
    <x v="8"/>
    <n v="4.6759754516649776"/>
    <n v="70.059503149831457"/>
    <n v="70.059503149831457"/>
    <n v="2.1017850944949439"/>
    <s v="yellow"/>
    <s v="NCRB(IPCCrimes-2022)/Census(2011)"/>
  </r>
  <r>
    <x v="0"/>
    <n v="1.02"/>
    <x v="1"/>
    <n v="30"/>
    <x v="9"/>
    <n v="1.30266806989157"/>
    <n v="96.806956771844"/>
    <n v="96.806956771844"/>
    <n v="2.9042087031553199"/>
    <s v="yellow"/>
    <s v="NCRB(IPCCrimes-2022)/Census(2011)"/>
  </r>
  <r>
    <x v="0"/>
    <n v="1.02"/>
    <x v="1"/>
    <n v="24"/>
    <x v="10"/>
    <n v="1.5651965929938889"/>
    <n v="94.725329246858962"/>
    <n v="94.725329246858962"/>
    <n v="2.8417598774057686"/>
    <s v="yellow"/>
    <s v="NCRB(IPCCrimes-2022)/Census(2011)"/>
  </r>
  <r>
    <x v="0"/>
    <n v="1.02"/>
    <x v="1"/>
    <n v="6"/>
    <x v="11"/>
    <n v="3.8498765869992035"/>
    <n v="76.60976334528057"/>
    <n v="76.60976334528057"/>
    <n v="2.2982929003584172"/>
    <s v="yellow"/>
    <s v="NCRB(IPCCrimes-2022)/Census(2011)"/>
  </r>
  <r>
    <x v="0"/>
    <n v="1.02"/>
    <x v="1"/>
    <n v="2"/>
    <x v="12"/>
    <n v="1.0779940337400478"/>
    <n v="98.588430465733694"/>
    <n v="98.588430465733694"/>
    <n v="2.9576529139720105"/>
    <s v="yellow"/>
    <s v="NCRB(IPCCrimes-2022)/Census(2011)"/>
  </r>
  <r>
    <x v="0"/>
    <n v="1.02"/>
    <x v="1"/>
    <n v="1"/>
    <x v="13"/>
    <n v="3.7009767317799445"/>
    <n v="77.79041234077998"/>
    <n v="77.79041234077998"/>
    <n v="2.3337123702233993"/>
    <s v="yellow"/>
    <s v="NCRB(IPCCrimes-2022)/Census(2011)"/>
  </r>
  <r>
    <x v="0"/>
    <n v="1.02"/>
    <x v="1"/>
    <n v="20"/>
    <x v="14"/>
    <n v="8.6758468969478546"/>
    <n v="38.3439303103141"/>
    <n v="38.3439303103141"/>
    <n v="1.1503179093094231"/>
    <s v="orange"/>
    <s v="NCRB(IPCCrimes-2022)/Census(2011)"/>
  </r>
  <r>
    <x v="0"/>
    <n v="1.02"/>
    <x v="1"/>
    <n v="29"/>
    <x v="15"/>
    <n v="5.0805874632215966"/>
    <n v="66.851274610536478"/>
    <n v="66.851274610536478"/>
    <n v="2.0055382383160945"/>
    <s v="yellow"/>
    <s v="NCRB(IPCCrimes-2022)/Census(2011)"/>
  </r>
  <r>
    <x v="0"/>
    <n v="1.02"/>
    <x v="1"/>
    <n v="32"/>
    <x v="16"/>
    <n v="2.0954281320386743"/>
    <n v="90.521044877115926"/>
    <n v="90.521044877115926"/>
    <n v="2.715631346313478"/>
    <s v="yellow"/>
    <s v="NCRB(IPCCrimes-2022)/Census(2011)"/>
  </r>
  <r>
    <x v="0"/>
    <n v="1.02"/>
    <x v="1"/>
    <n v="35"/>
    <x v="17"/>
    <n v="1.0948905109489051"/>
    <n v="98.45445579655258"/>
    <n v="98.45445579655258"/>
    <n v="2.9536336738965772"/>
    <s v="yellow"/>
    <s v="NCRB(IPCCrimes-2022)/Census(2011)"/>
  </r>
  <r>
    <x v="0"/>
    <n v="1.02"/>
    <x v="1"/>
    <n v="31"/>
    <x v="18"/>
    <n v="0"/>
    <n v="107.13600474789406"/>
    <n v="100"/>
    <n v="3"/>
    <s v="green"/>
    <s v="NCRB(IPCCrimes-2022)/Census(2011)"/>
  </r>
  <r>
    <x v="0"/>
    <n v="1.02"/>
    <x v="1"/>
    <n v="23"/>
    <x v="19"/>
    <n v="2.5458918345152681"/>
    <n v="86.949251492530124"/>
    <n v="86.949251492530124"/>
    <n v="2.6084775447759037"/>
    <s v="yellow"/>
    <s v="NCRB(IPCCrimes-2022)/Census(2011)"/>
  </r>
  <r>
    <x v="0"/>
    <n v="1.02"/>
    <x v="1"/>
    <n v="27"/>
    <x v="20"/>
    <n v="3.0959026915870544"/>
    <n v="82.588133981976739"/>
    <n v="82.588133981976739"/>
    <n v="2.4776440194593023"/>
    <s v="yellow"/>
    <s v="NCRB(IPCCrimes-2022)/Census(2011)"/>
  </r>
  <r>
    <x v="0"/>
    <n v="1.02"/>
    <x v="1"/>
    <n v="14"/>
    <x v="21"/>
    <n v="5.9524041098821581"/>
    <n v="59.938511353488508"/>
    <n v="59.938511353488508"/>
    <n v="1.7981553406046553"/>
    <s v="yellow"/>
    <s v="NCRB(IPCCrimes-2022)/Census(2011)"/>
  </r>
  <r>
    <x v="0"/>
    <n v="1.02"/>
    <x v="1"/>
    <n v="17"/>
    <x v="22"/>
    <n v="1.5504456014363865"/>
    <n v="94.842292042688015"/>
    <n v="94.842292042688015"/>
    <n v="2.8452687612806402"/>
    <s v="yellow"/>
    <s v="NCRB(IPCCrimes-2022)/Census(2011)"/>
  </r>
  <r>
    <x v="0"/>
    <n v="1.02"/>
    <x v="1"/>
    <n v="15"/>
    <x v="23"/>
    <n v="1.7316711720497335"/>
    <n v="93.405327664258053"/>
    <n v="93.405327664258053"/>
    <n v="2.8021598299277417"/>
    <s v="yellow"/>
    <s v="NCRB(IPCCrimes-2022)/Census(2011)"/>
  </r>
  <r>
    <x v="0"/>
    <n v="1.02"/>
    <x v="1"/>
    <n v="13"/>
    <x v="24"/>
    <n v="1.3141255353797974"/>
    <n v="96.716108831799161"/>
    <n v="96.716108831799161"/>
    <n v="2.901483264953975"/>
    <s v="yellow"/>
    <s v="NCRB(IPCCrimes-2022)/Census(2011)"/>
  </r>
  <r>
    <x v="0"/>
    <n v="1.02"/>
    <x v="1"/>
    <n v="21"/>
    <x v="25"/>
    <n v="13.925214427456053"/>
    <n v="-3.2790819671357081"/>
    <n v="0"/>
    <n v="0"/>
    <s v="red"/>
    <s v="NCRB(IPCCrimes-2022)/Census(2011)"/>
  </r>
  <r>
    <x v="0"/>
    <n v="1.02"/>
    <x v="1"/>
    <n v="34"/>
    <x v="26"/>
    <n v="1.7628869035933243"/>
    <n v="93.157813507602555"/>
    <n v="93.157813507602555"/>
    <n v="2.7947344052280765"/>
    <s v="yellow"/>
    <s v="NCRB(IPCCrimes-2022)/Census(2011)"/>
  </r>
  <r>
    <x v="0"/>
    <n v="1.02"/>
    <x v="1"/>
    <n v="3"/>
    <x v="27"/>
    <n v="3.2620443870164437"/>
    <n v="81.270771882930831"/>
    <n v="81.270771882930831"/>
    <n v="2.4381231564879249"/>
    <s v="yellow"/>
    <s v="NCRB(IPCCrimes-2022)/Census(2011)"/>
  </r>
  <r>
    <x v="0"/>
    <n v="1.02"/>
    <x v="1"/>
    <n v="8"/>
    <x v="28"/>
    <n v="3.7345855165158617"/>
    <n v="77.523923311089604"/>
    <n v="77.523923311089604"/>
    <n v="2.3257176993326882"/>
    <s v="yellow"/>
    <s v="NCRB(IPCCrimes-2022)/Census(2011)"/>
  </r>
  <r>
    <x v="0"/>
    <n v="1.02"/>
    <x v="1"/>
    <n v="11"/>
    <x v="29"/>
    <n v="1.6377950692541643"/>
    <n v="94.14968518095128"/>
    <n v="94.14968518095128"/>
    <n v="2.8244905554285387"/>
    <s v="yellow"/>
    <s v="NCRB(IPCCrimes-2022)/Census(2011)"/>
  </r>
  <r>
    <x v="0"/>
    <n v="1.02"/>
    <x v="1"/>
    <n v="33"/>
    <x v="30"/>
    <n v="3.6356312934849848"/>
    <n v="78.308545994904804"/>
    <n v="78.308545994904804"/>
    <n v="2.349256379847144"/>
    <s v="yellow"/>
    <s v="NCRB(IPCCrimes-2022)/Census(2011)"/>
  </r>
  <r>
    <x v="0"/>
    <n v="1.02"/>
    <x v="1"/>
    <n v="36"/>
    <x v="31"/>
    <n v="4.285264455382598"/>
    <n v="73.157508481079759"/>
    <n v="73.157508481079759"/>
    <n v="2.1947252544323925"/>
    <s v="yellow"/>
    <s v="NCRB(IPCCrimes-2022)/Census(2011)"/>
  </r>
  <r>
    <x v="0"/>
    <n v="1.02"/>
    <x v="1"/>
    <n v="16"/>
    <x v="32"/>
    <n v="3.9467413117933803"/>
    <n v="75.841708602318135"/>
    <n v="75.841708602318135"/>
    <n v="2.2752512580695443"/>
    <s v="yellow"/>
    <s v="NCRB(IPCCrimes-2022)/Census(2011)"/>
  </r>
  <r>
    <x v="0"/>
    <n v="1.02"/>
    <x v="1"/>
    <n v="9"/>
    <x v="33"/>
    <n v="1.895778799768929"/>
    <n v="92.104093989214164"/>
    <n v="92.104093989214164"/>
    <n v="2.763122819676425"/>
    <s v="yellow"/>
    <s v="NCRB(IPCCrimes-2022)/Census(2011)"/>
  </r>
  <r>
    <x v="0"/>
    <n v="1.02"/>
    <x v="1"/>
    <n v="5"/>
    <x v="34"/>
    <n v="2.3596382099586251"/>
    <n v="88.426084055040775"/>
    <n v="88.426084055040775"/>
    <n v="2.6527825216512233"/>
    <s v="yellow"/>
    <s v="NCRB(IPCCrimes-2022)/Census(2011)"/>
  </r>
  <r>
    <x v="0"/>
    <n v="1.02"/>
    <x v="1"/>
    <n v="19"/>
    <x v="35"/>
    <n v="13.452588335951853"/>
    <n v="0.46844028101938284"/>
    <n v="0.46844028101938284"/>
    <n v="1.4053208430581485E-2"/>
    <s v="orange"/>
    <s v="NCRB(IPCCrimes-2022)/Census(2011)"/>
  </r>
  <r>
    <x v="0"/>
    <n v="1.03"/>
    <x v="2"/>
    <n v="35"/>
    <x v="0"/>
    <n v="0.78826846321807964"/>
    <n v="17.309137098438686"/>
    <n v="17.309137098438686"/>
    <n v="0.51927411295316062"/>
    <s v="orange"/>
    <s v="NCRB(IPCCrimes-2022)/Census(2011)"/>
  </r>
  <r>
    <x v="0"/>
    <n v="1.03"/>
    <x v="2"/>
    <n v="37"/>
    <x v="1"/>
    <n v="0.25818370226271592"/>
    <n v="73.470400270410622"/>
    <n v="73.470400270410622"/>
    <n v="2.2041120081123187"/>
    <s v="yellow"/>
    <s v="NCRB(IPCCrimes-2022)/Census(2011)"/>
  </r>
  <r>
    <x v="0"/>
    <n v="1.03"/>
    <x v="2"/>
    <n v="12"/>
    <x v="2"/>
    <n v="0.14453718110581062"/>
    <n v="85.510988216702259"/>
    <n v="85.510988216702259"/>
    <n v="2.5653296465010675"/>
    <s v="yellow"/>
    <s v="NCRB(IPCCrimes-2022)/Census(2011)"/>
  </r>
  <r>
    <x v="0"/>
    <n v="1.03"/>
    <x v="2"/>
    <n v="18"/>
    <x v="3"/>
    <n v="0.18586421862554309"/>
    <n v="81.132483492135975"/>
    <n v="81.132483492135975"/>
    <n v="2.4339745047640795"/>
    <s v="yellow"/>
    <s v="NCRB(IPCCrimes-2022)/Census(2011)"/>
  </r>
  <r>
    <x v="0"/>
    <n v="1.03"/>
    <x v="2"/>
    <n v="10"/>
    <x v="4"/>
    <n v="0.10662880338697651"/>
    <n v="89.527293785745456"/>
    <n v="89.527293785745456"/>
    <n v="2.6858188135723635"/>
    <s v="yellow"/>
    <s v="NCRB(IPCCrimes-2022)/Census(2011)"/>
  </r>
  <r>
    <x v="0"/>
    <n v="1.03"/>
    <x v="2"/>
    <n v="4"/>
    <x v="5"/>
    <n v="0.56847790042162105"/>
    <n v="40.595442514351497"/>
    <n v="40.595442514351497"/>
    <n v="1.217863275430545"/>
    <s v="orange"/>
    <s v="NCRB(IPCCrimes-2022)/Census(2011)"/>
  </r>
  <r>
    <x v="0"/>
    <n v="1.03"/>
    <x v="2"/>
    <n v="22"/>
    <x v="6"/>
    <n v="0.19573150304021916"/>
    <n v="80.087067366974082"/>
    <n v="80.087067366974082"/>
    <n v="2.4026120210092223"/>
    <s v="yellow"/>
    <s v="NCRB(IPCCrimes-2022)/Census(2011)"/>
  </r>
  <r>
    <x v="0"/>
    <n v="1.03"/>
    <x v="2"/>
    <n v="25"/>
    <x v="7"/>
    <n v="0.17071721717278632"/>
    <n v="82.737273513492852"/>
    <n v="82.737273513492852"/>
    <n v="2.4821182054047854"/>
    <s v="yellow"/>
    <s v="NCRB(IPCCrimes-2022)/Census(2011)"/>
  </r>
  <r>
    <x v="0"/>
    <n v="1.03"/>
    <x v="2"/>
    <n v="7"/>
    <x v="8"/>
    <n v="0.53609909636923314"/>
    <n v="44.025902451178453"/>
    <n v="44.025902451178453"/>
    <n v="1.3207770735353537"/>
    <s v="orange"/>
    <s v="NCRB(IPCCrimes-2022)/Census(2011)"/>
  </r>
  <r>
    <x v="0"/>
    <n v="1.03"/>
    <x v="2"/>
    <n v="30"/>
    <x v="9"/>
    <n v="0.27424590945085686"/>
    <n v="71.768646303007117"/>
    <n v="71.768646303007117"/>
    <n v="2.1530593890902137"/>
    <s v="yellow"/>
    <s v="NCRB(IPCCrimes-2022)/Census(2011)"/>
  </r>
  <r>
    <x v="0"/>
    <n v="1.03"/>
    <x v="2"/>
    <n v="24"/>
    <x v="10"/>
    <n v="0.2068177316323849"/>
    <n v="78.912506905309172"/>
    <n v="78.912506905309172"/>
    <n v="2.3673752071592755"/>
    <s v="yellow"/>
    <s v="NCRB(IPCCrimes-2022)/Census(2011)"/>
  </r>
  <r>
    <x v="0"/>
    <n v="1.03"/>
    <x v="2"/>
    <n v="6"/>
    <x v="11"/>
    <n v="0.30767456330526421"/>
    <n v="68.226957190461206"/>
    <n v="68.226957190461206"/>
    <n v="2.0468087157138362"/>
    <s v="yellow"/>
    <s v="NCRB(IPCCrimes-2022)/Census(2011)"/>
  </r>
  <r>
    <x v="0"/>
    <n v="1.03"/>
    <x v="2"/>
    <n v="2"/>
    <x v="12"/>
    <n v="0.16024235636676387"/>
    <n v="83.847060962120025"/>
    <n v="83.847060962120025"/>
    <n v="2.5154118288636007"/>
    <s v="yellow"/>
    <s v="NCRB(IPCCrimes-2022)/Census(2011)"/>
  </r>
  <r>
    <x v="0"/>
    <n v="1.03"/>
    <x v="2"/>
    <n v="1"/>
    <x v="13"/>
    <n v="0.20379827818171503"/>
    <n v="79.232411064736368"/>
    <n v="79.232411064736368"/>
    <n v="2.376972331942091"/>
    <s v="yellow"/>
    <s v="NCRB(IPCCrimes-2022)/Census(2011)"/>
  </r>
  <r>
    <x v="0"/>
    <n v="1.03"/>
    <x v="2"/>
    <n v="20"/>
    <x v="14"/>
    <n v="0.17278940360797612"/>
    <n v="82.517730119115043"/>
    <n v="82.517730119115043"/>
    <n v="2.4755319035734513"/>
    <s v="yellow"/>
    <s v="NCRB(IPCCrimes-2022)/Census(2011)"/>
  </r>
  <r>
    <x v="0"/>
    <n v="1.03"/>
    <x v="2"/>
    <n v="29"/>
    <x v="15"/>
    <n v="0.14403727344184938"/>
    <n v="85.563952285744378"/>
    <n v="85.563952285744378"/>
    <n v="2.5669185685723317"/>
    <s v="yellow"/>
    <s v="NCRB(IPCCrimes-2022)/Census(2011)"/>
  </r>
  <r>
    <x v="0"/>
    <n v="1.03"/>
    <x v="2"/>
    <n v="32"/>
    <x v="16"/>
    <n v="0.28138606344519335"/>
    <n v="71.012163383480029"/>
    <n v="71.012163383480029"/>
    <n v="2.1303649015044011"/>
    <s v="yellow"/>
    <s v="NCRB(IPCCrimes-2022)/Census(2011)"/>
  </r>
  <r>
    <x v="0"/>
    <n v="1.03"/>
    <x v="2"/>
    <n v="35"/>
    <x v="17"/>
    <n v="0"/>
    <n v="100.82437064933161"/>
    <n v="100"/>
    <n v="3"/>
    <s v="green"/>
    <s v="NCRB(IPCCrimes-2022)/Census(2011)"/>
  </r>
  <r>
    <x v="0"/>
    <n v="1.03"/>
    <x v="2"/>
    <n v="31"/>
    <x v="18"/>
    <n v="0"/>
    <n v="100.82437064933161"/>
    <n v="100"/>
    <n v="3"/>
    <s v="green"/>
    <s v="NCRB(IPCCrimes-2022)/Census(2011)"/>
  </r>
  <r>
    <x v="0"/>
    <n v="1.03"/>
    <x v="2"/>
    <n v="23"/>
    <x v="19"/>
    <n v="0.25472687365350172"/>
    <n v="73.836643323526474"/>
    <n v="73.836643323526474"/>
    <n v="2.2150992997057943"/>
    <s v="yellow"/>
    <s v="NCRB(IPCCrimes-2022)/Census(2011)"/>
  </r>
  <r>
    <x v="0"/>
    <n v="1.03"/>
    <x v="2"/>
    <n v="27"/>
    <x v="20"/>
    <n v="0.21802131630894753"/>
    <n v="77.725512835991111"/>
    <n v="77.725512835991111"/>
    <n v="2.3317653850797333"/>
    <s v="yellow"/>
    <s v="NCRB(IPCCrimes-2022)/Census(2011)"/>
  </r>
  <r>
    <x v="0"/>
    <n v="1.03"/>
    <x v="2"/>
    <n v="14"/>
    <x v="21"/>
    <n v="3.8904602025373582E-2"/>
    <n v="96.702517402673536"/>
    <n v="96.702517402673536"/>
    <n v="2.9010755220802062"/>
    <s v="yellow"/>
    <s v="NCRB(IPCCrimes-2022)/Census(2011)"/>
  </r>
  <r>
    <x v="0"/>
    <n v="1.03"/>
    <x v="2"/>
    <n v="17"/>
    <x v="22"/>
    <n v="0.10111601748498175"/>
    <n v="90.111360792868368"/>
    <n v="90.111360792868368"/>
    <n v="2.7033408237860508"/>
    <s v="yellow"/>
    <s v="NCRB(IPCCrimes-2022)/Census(2011)"/>
  </r>
  <r>
    <x v="0"/>
    <n v="1.03"/>
    <x v="2"/>
    <n v="15"/>
    <x v="23"/>
    <n v="1.002546468028793"/>
    <n v="-5.3931254575544756"/>
    <n v="0"/>
    <n v="0"/>
    <s v="red"/>
    <s v="NCRB(IPCCrimes-2022)/Census(2011)"/>
  </r>
  <r>
    <x v="0"/>
    <n v="1.03"/>
    <x v="2"/>
    <n v="13"/>
    <x v="24"/>
    <n v="0.30325973893379943"/>
    <n v="68.694697694710001"/>
    <n v="68.694697694710001"/>
    <n v="2.0608409308413003"/>
    <s v="yellow"/>
    <s v="NCRB(IPCCrimes-2022)/Census(2011)"/>
  </r>
  <r>
    <x v="0"/>
    <n v="1.03"/>
    <x v="2"/>
    <n v="21"/>
    <x v="25"/>
    <n v="9.0531761889363557E-2"/>
    <n v="91.232738368246331"/>
    <n v="91.232738368246331"/>
    <n v="2.73698215104739"/>
    <s v="yellow"/>
    <s v="NCRB(IPCCrimes-2022)/Census(2011)"/>
  </r>
  <r>
    <x v="0"/>
    <n v="1.03"/>
    <x v="2"/>
    <n v="34"/>
    <x v="26"/>
    <n v="8.0131222890605661E-2"/>
    <n v="92.334651592061462"/>
    <n v="92.334651592061462"/>
    <n v="2.770039547761844"/>
    <s v="yellow"/>
    <s v="NCRB(IPCCrimes-2022)/Census(2011)"/>
  </r>
  <r>
    <x v="0"/>
    <n v="1.03"/>
    <x v="2"/>
    <n v="3"/>
    <x v="27"/>
    <n v="0.94437086121360025"/>
    <n v="0.77044649393635867"/>
    <n v="0.77044649393635867"/>
    <n v="2.3113394818090757E-2"/>
    <s v="orange"/>
    <s v="NCRB(IPCCrimes-2022)/Census(2011)"/>
  </r>
  <r>
    <x v="0"/>
    <n v="1.03"/>
    <x v="2"/>
    <n v="8"/>
    <x v="28"/>
    <n v="0.11524697492373166"/>
    <n v="88.614218301619886"/>
    <n v="88.614218301619886"/>
    <n v="2.6584265490485963"/>
    <s v="yellow"/>
    <s v="NCRB(IPCCrimes-2022)/Census(2011)"/>
  </r>
  <r>
    <x v="0"/>
    <n v="1.03"/>
    <x v="2"/>
    <n v="11"/>
    <x v="29"/>
    <n v="0"/>
    <n v="100.82437064933161"/>
    <n v="100"/>
    <n v="3"/>
    <s v="green"/>
    <s v="NCRB(IPCCrimes-2022)/Census(2011)"/>
  </r>
  <r>
    <x v="0"/>
    <n v="1.03"/>
    <x v="2"/>
    <n v="33"/>
    <x v="30"/>
    <n v="0.11920102601590113"/>
    <n v="88.195295668223437"/>
    <n v="88.195295668223437"/>
    <n v="2.6458588700467032"/>
    <s v="yellow"/>
    <s v="NCRB(IPCCrimes-2022)/Census(2011)"/>
  </r>
  <r>
    <x v="0"/>
    <n v="1.03"/>
    <x v="2"/>
    <n v="36"/>
    <x v="31"/>
    <n v="0.73135180038529668"/>
    <n v="23.339326825948103"/>
    <n v="23.339326825948103"/>
    <n v="0.7001798047784431"/>
    <s v="orange"/>
    <s v="NCRB(IPCCrimes-2022)/Census(2011)"/>
  </r>
  <r>
    <x v="0"/>
    <n v="1.03"/>
    <x v="2"/>
    <n v="16"/>
    <x v="32"/>
    <n v="0"/>
    <n v="100.82437064933161"/>
    <n v="100"/>
    <n v="3"/>
    <s v="green"/>
    <s v="NCRB(IPCCrimes-2022)/Census(2011)"/>
  </r>
  <r>
    <x v="0"/>
    <n v="1.03"/>
    <x v="2"/>
    <n v="9"/>
    <x v="33"/>
    <n v="0.62058228925910042"/>
    <n v="35.075102166059835"/>
    <n v="35.075102166059835"/>
    <n v="1.0522530649817949"/>
    <s v="orange"/>
    <s v="NCRB(IPCCrimes-2022)/Census(2011)"/>
  </r>
  <r>
    <x v="0"/>
    <n v="1.03"/>
    <x v="2"/>
    <n v="5"/>
    <x v="34"/>
    <n v="0.42632118919420531"/>
    <n v="55.656619629716985"/>
    <n v="55.656619629716985"/>
    <n v="1.6696985888915097"/>
    <s v="yellow"/>
    <s v="NCRB(IPCCrimes-2022)/Census(2011)"/>
  </r>
  <r>
    <x v="0"/>
    <n v="1.03"/>
    <x v="2"/>
    <n v="19"/>
    <x v="35"/>
    <n v="0.2563649866123246"/>
    <n v="73.663089017192419"/>
    <n v="73.663089017192419"/>
    <n v="2.2098926705157727"/>
    <s v="yellow"/>
    <s v="NCRB(IPCCrimes-2022)/Census(2011)"/>
  </r>
  <r>
    <x v="0"/>
    <n v="1.04"/>
    <x v="3"/>
    <n v="35"/>
    <x v="0"/>
    <n v="2.6275615440602658"/>
    <n v="40.28878192628946"/>
    <n v="40.28878192628946"/>
    <n v="1.2086634577886837"/>
    <s v="orange"/>
    <s v="NCRB(IPCCrimes-2022)/Census(2011)"/>
  </r>
  <r>
    <x v="0"/>
    <n v="1.04"/>
    <x v="3"/>
    <n v="37"/>
    <x v="1"/>
    <n v="2.0170601739274681E-3"/>
    <n v="99.954162398142316"/>
    <n v="99.954162398142316"/>
    <n v="2.9986248719442696"/>
    <s v="yellow"/>
    <s v="NCRB(IPCCrimes-2022)/Census(2011)"/>
  </r>
  <r>
    <x v="0"/>
    <n v="1.04"/>
    <x v="3"/>
    <n v="12"/>
    <x v="2"/>
    <n v="0"/>
    <n v="100"/>
    <n v="100"/>
    <n v="3"/>
    <s v="green"/>
    <s v="NCRB(IPCCrimes-2022)/Census(2011)"/>
  </r>
  <r>
    <x v="0"/>
    <n v="1.04"/>
    <x v="3"/>
    <n v="18"/>
    <x v="3"/>
    <n v="9.6136664806315379E-3"/>
    <n v="99.78152986101864"/>
    <n v="99.78152986101864"/>
    <n v="2.993445895830559"/>
    <s v="yellow"/>
    <s v="NCRB(IPCCrimes-2022)/Census(2011)"/>
  </r>
  <r>
    <x v="0"/>
    <n v="1.04"/>
    <x v="3"/>
    <n v="10"/>
    <x v="4"/>
    <n v="0.53602587648588196"/>
    <n v="87.818836032079545"/>
    <n v="87.818836032079545"/>
    <n v="2.6345650809623864"/>
    <s v="yellow"/>
    <s v="NCRB(IPCCrimes-2022)/Census(2011)"/>
  </r>
  <r>
    <x v="0"/>
    <n v="1.04"/>
    <x v="3"/>
    <n v="4"/>
    <x v="5"/>
    <n v="0.18949263347387371"/>
    <n v="95.693788415233143"/>
    <n v="95.693788415233143"/>
    <n v="2.8708136524569943"/>
    <s v="yellow"/>
    <s v="NCRB(IPCCrimes-2022)/Census(2011)"/>
  </r>
  <r>
    <x v="0"/>
    <n v="1.04"/>
    <x v="3"/>
    <n v="22"/>
    <x v="6"/>
    <n v="1.9573150304021916E-2"/>
    <n v="99.555201038455237"/>
    <n v="99.555201038455237"/>
    <n v="2.986656031153657"/>
    <s v="yellow"/>
    <s v="NCRB(IPCCrimes-2022)/Census(2011)"/>
  </r>
  <r>
    <x v="0"/>
    <n v="1.04"/>
    <x v="3"/>
    <n v="25"/>
    <x v="7"/>
    <n v="0"/>
    <n v="100"/>
    <n v="100"/>
    <n v="3"/>
    <s v="green"/>
    <s v="NCRB(IPCCrimes-2022)/Census(2011)"/>
  </r>
  <r>
    <x v="0"/>
    <n v="1.04"/>
    <x v="3"/>
    <n v="7"/>
    <x v="8"/>
    <n v="4.0266998793955739"/>
    <n v="8.4934260970983608"/>
    <n v="8.4934260970983608"/>
    <n v="0.25480278291295083"/>
    <s v="orange"/>
    <s v="NCRB(IPCCrimes-2022)/Census(2011)"/>
  </r>
  <r>
    <x v="0"/>
    <n v="1.04"/>
    <x v="3"/>
    <n v="30"/>
    <x v="9"/>
    <n v="6.8561477362714215E-2"/>
    <n v="98.441943506322332"/>
    <n v="98.441943506322332"/>
    <n v="2.9532583051896699"/>
    <s v="yellow"/>
    <s v="NCRB(IPCCrimes-2022)/Census(2011)"/>
  </r>
  <r>
    <x v="0"/>
    <n v="1.04"/>
    <x v="3"/>
    <n v="24"/>
    <x v="10"/>
    <n v="0.10092705303660383"/>
    <n v="97.706437252810019"/>
    <n v="97.706437252810019"/>
    <n v="2.9311931175843005"/>
    <s v="yellow"/>
    <s v="NCRB(IPCCrimes-2022)/Census(2011)"/>
  </r>
  <r>
    <x v="0"/>
    <n v="1.04"/>
    <x v="3"/>
    <n v="6"/>
    <x v="11"/>
    <n v="0.63112730934413175"/>
    <n v="85.657660241789074"/>
    <n v="85.657660241789074"/>
    <n v="2.5697298072536721"/>
    <s v="yellow"/>
    <s v="NCRB(IPCCrimes-2022)/Census(2011)"/>
  </r>
  <r>
    <x v="0"/>
    <n v="1.04"/>
    <x v="3"/>
    <n v="2"/>
    <x v="12"/>
    <n v="0"/>
    <n v="100"/>
    <n v="100"/>
    <n v="3"/>
    <s v="green"/>
    <s v="NCRB(IPCCrimes-2022)/Census(2011)"/>
  </r>
  <r>
    <x v="0"/>
    <n v="1.04"/>
    <x v="3"/>
    <n v="1"/>
    <x v="13"/>
    <n v="0"/>
    <n v="100"/>
    <n v="100"/>
    <n v="3"/>
    <s v="green"/>
    <s v="NCRB(IPCCrimes-2022)/Census(2011)"/>
  </r>
  <r>
    <x v="0"/>
    <n v="1.04"/>
    <x v="3"/>
    <n v="20"/>
    <x v="14"/>
    <n v="3.0313930457539669E-3"/>
    <n v="99.931111729188103"/>
    <n v="99.931111729188103"/>
    <n v="2.997933351875643"/>
    <s v="yellow"/>
    <s v="NCRB(IPCCrimes-2022)/Census(2011)"/>
  </r>
  <r>
    <x v="0"/>
    <n v="1.04"/>
    <x v="3"/>
    <n v="29"/>
    <x v="15"/>
    <n v="5.8924339135302019E-2"/>
    <n v="98.660947039695074"/>
    <n v="98.660947039695074"/>
    <n v="2.9598284111908524"/>
    <s v="yellow"/>
    <s v="NCRB(IPCCrimes-2022)/Census(2011)"/>
  </r>
  <r>
    <x v="0"/>
    <n v="1.04"/>
    <x v="3"/>
    <n v="32"/>
    <x v="16"/>
    <n v="7.0166907735695032"/>
    <n v="-59.453982679688544"/>
    <n v="0"/>
    <n v="0"/>
    <s v="red"/>
    <s v="NCRB(IPCCrimes-2022)/Census(2011)"/>
  </r>
  <r>
    <x v="0"/>
    <n v="1.04"/>
    <x v="3"/>
    <n v="35"/>
    <x v="17"/>
    <n v="0"/>
    <n v="100"/>
    <n v="100"/>
    <n v="3"/>
    <s v="green"/>
    <s v="NCRB(IPCCrimes-2022)/Census(2011)"/>
  </r>
  <r>
    <x v="0"/>
    <n v="1.04"/>
    <x v="3"/>
    <n v="31"/>
    <x v="18"/>
    <n v="0"/>
    <n v="100"/>
    <n v="100"/>
    <n v="3"/>
    <s v="green"/>
    <s v="NCRB(IPCCrimes-2022)/Census(2011)"/>
  </r>
  <r>
    <x v="0"/>
    <n v="1.04"/>
    <x v="3"/>
    <n v="23"/>
    <x v="19"/>
    <n v="0.11979047571813324"/>
    <n v="97.277766819609496"/>
    <n v="97.277766819609496"/>
    <n v="2.9183330045882849"/>
    <s v="yellow"/>
    <s v="NCRB(IPCCrimes-2022)/Census(2011)"/>
  </r>
  <r>
    <x v="0"/>
    <n v="1.04"/>
    <x v="3"/>
    <n v="27"/>
    <x v="20"/>
    <n v="5.9622155888569318E-2"/>
    <n v="98.645089185318994"/>
    <n v="98.645089185318994"/>
    <n v="2.9593526755595696"/>
    <s v="yellow"/>
    <s v="NCRB(IPCCrimes-2022)/Census(2011)"/>
  </r>
  <r>
    <x v="0"/>
    <n v="1.04"/>
    <x v="3"/>
    <n v="14"/>
    <x v="21"/>
    <n v="0"/>
    <n v="100"/>
    <n v="100"/>
    <n v="3"/>
    <s v="green"/>
    <s v="NCRB(IPCCrimes-2022)/Census(2011)"/>
  </r>
  <r>
    <x v="0"/>
    <n v="1.04"/>
    <x v="3"/>
    <n v="17"/>
    <x v="22"/>
    <n v="0"/>
    <n v="100"/>
    <n v="100"/>
    <n v="3"/>
    <s v="green"/>
    <s v="NCRB(IPCCrimes-2022)/Census(2011)"/>
  </r>
  <r>
    <x v="0"/>
    <n v="1.04"/>
    <x v="3"/>
    <n v="15"/>
    <x v="23"/>
    <n v="1.2759682320366459"/>
    <n v="71.003679236173369"/>
    <n v="71.003679236173369"/>
    <n v="2.130110377085201"/>
    <s v="yellow"/>
    <s v="NCRB(IPCCrimes-2022)/Census(2011)"/>
  </r>
  <r>
    <x v="0"/>
    <n v="1.04"/>
    <x v="3"/>
    <n v="13"/>
    <x v="24"/>
    <n v="0"/>
    <n v="100"/>
    <n v="100"/>
    <n v="3"/>
    <s v="green"/>
    <s v="NCRB(IPCCrimes-2022)/Census(2011)"/>
  </r>
  <r>
    <x v="0"/>
    <n v="1.04"/>
    <x v="3"/>
    <n v="21"/>
    <x v="25"/>
    <n v="0"/>
    <n v="100"/>
    <n v="100"/>
    <n v="3"/>
    <s v="green"/>
    <s v="NCRB(IPCCrimes-2022)/Census(2011)"/>
  </r>
  <r>
    <x v="0"/>
    <n v="1.04"/>
    <x v="3"/>
    <n v="34"/>
    <x v="26"/>
    <n v="8.0131222890605661E-2"/>
    <n v="98.179021558847907"/>
    <n v="98.179021558847907"/>
    <n v="2.9453706467654373"/>
    <s v="yellow"/>
    <s v="NCRB(IPCCrimes-2022)/Census(2011)"/>
  </r>
  <r>
    <x v="0"/>
    <n v="1.04"/>
    <x v="3"/>
    <n v="3"/>
    <x v="27"/>
    <n v="0.24149941870729469"/>
    <n v="94.511936556651449"/>
    <n v="94.511936556651449"/>
    <n v="2.8353580966995433"/>
    <s v="yellow"/>
    <s v="NCRB(IPCCrimes-2022)/Census(2011)"/>
  </r>
  <r>
    <x v="0"/>
    <n v="1.04"/>
    <x v="3"/>
    <n v="8"/>
    <x v="28"/>
    <n v="1.1583050391068728"/>
    <n v="73.677570010743793"/>
    <n v="73.677570010743793"/>
    <n v="2.2103271003223139"/>
    <s v="yellow"/>
    <s v="NCRB(IPCCrimes-2022)/Census(2011)"/>
  </r>
  <r>
    <x v="0"/>
    <n v="1.04"/>
    <x v="3"/>
    <n v="11"/>
    <x v="29"/>
    <n v="0"/>
    <n v="100"/>
    <n v="100"/>
    <n v="3"/>
    <s v="green"/>
    <s v="NCRB(IPCCrimes-2022)/Census(2011)"/>
  </r>
  <r>
    <x v="0"/>
    <n v="1.04"/>
    <x v="3"/>
    <n v="33"/>
    <x v="30"/>
    <n v="2.7721168840907241E-3"/>
    <n v="99.937003768316686"/>
    <n v="99.937003768316686"/>
    <n v="2.9981101130495009"/>
    <s v="yellow"/>
    <s v="NCRB(IPCCrimes-2022)/Census(2011)"/>
  </r>
  <r>
    <x v="0"/>
    <n v="1.04"/>
    <x v="3"/>
    <n v="36"/>
    <x v="31"/>
    <n v="3.9995801583570911E-2"/>
    <n v="99.091097205396338"/>
    <n v="99.091097205396338"/>
    <n v="2.9727329161618901"/>
    <s v="yellow"/>
    <s v="NCRB(IPCCrimes-2022)/Census(2011)"/>
  </r>
  <r>
    <x v="0"/>
    <n v="1.04"/>
    <x v="3"/>
    <n v="16"/>
    <x v="32"/>
    <n v="0"/>
    <n v="100"/>
    <n v="100"/>
    <n v="3"/>
    <s v="green"/>
    <s v="NCRB(IPCCrimes-2022)/Census(2011)"/>
  </r>
  <r>
    <x v="0"/>
    <n v="1.04"/>
    <x v="3"/>
    <n v="9"/>
    <x v="33"/>
    <n v="1.1766040016517298"/>
    <n v="73.261726908796803"/>
    <n v="73.261726908796803"/>
    <n v="2.1978518072639037"/>
    <s v="yellow"/>
    <s v="NCRB(IPCCrimes-2022)/Census(2011)"/>
  </r>
  <r>
    <x v="0"/>
    <n v="1.04"/>
    <x v="3"/>
    <n v="5"/>
    <x v="34"/>
    <n v="2.9743338780991072E-2"/>
    <n v="99.324083962102904"/>
    <n v="99.324083962102904"/>
    <n v="2.9797225188630874"/>
    <s v="yellow"/>
    <s v="NCRB(IPCCrimes-2022)/Census(2011)"/>
  </r>
  <r>
    <x v="0"/>
    <n v="1.04"/>
    <x v="3"/>
    <n v="19"/>
    <x v="35"/>
    <n v="3.1673127192146597"/>
    <n v="28.022960713446217"/>
    <n v="28.022960713446217"/>
    <n v="0.84068882140338652"/>
    <s v="orange"/>
    <s v="NCRB(IPCCrimes-2022)/Census(2011)"/>
  </r>
  <r>
    <x v="0"/>
    <n v="1.05"/>
    <x v="4"/>
    <n v="35"/>
    <x v="0"/>
    <n v="1.3137807720301329"/>
    <n v="36.496431490874592"/>
    <n v="36.496431490874592"/>
    <n v="1.0948929447262379"/>
    <s v="orange"/>
    <s v="NCRB(IPCCrimes-2022)/Census(2011)"/>
  </r>
  <r>
    <x v="0"/>
    <n v="1.05"/>
    <x v="4"/>
    <n v="37"/>
    <x v="1"/>
    <n v="1.0750930727033405"/>
    <n v="48.062513944302495"/>
    <n v="48.062513944302495"/>
    <n v="1.4418754183290747"/>
    <s v="orange"/>
    <s v="NCRB(IPCCrimes-2022)/Census(2011)"/>
  </r>
  <r>
    <x v="0"/>
    <n v="1.05"/>
    <x v="4"/>
    <n v="12"/>
    <x v="2"/>
    <n v="0.2168057716587159"/>
    <n v="89.652515107374271"/>
    <n v="89.652515107374271"/>
    <n v="2.6895754532212282"/>
    <s v="yellow"/>
    <s v="NCRB(IPCCrimes-2022)/Census(2011)"/>
  </r>
  <r>
    <x v="0"/>
    <n v="1.05"/>
    <x v="4"/>
    <n v="18"/>
    <x v="3"/>
    <n v="0.49670610149929612"/>
    <n v="76.089393493614494"/>
    <n v="76.089393493614494"/>
    <n v="2.2826818048084352"/>
    <s v="yellow"/>
    <s v="NCRB(IPCCrimes-2022)/Census(2011)"/>
  </r>
  <r>
    <x v="0"/>
    <n v="1.05"/>
    <x v="4"/>
    <n v="10"/>
    <x v="4"/>
    <n v="1.6330537455663072E-2"/>
    <n v="99.366937321852035"/>
    <n v="99.366937321852035"/>
    <n v="2.9810081196555611"/>
    <s v="yellow"/>
    <s v="NCRB(IPCCrimes-2022)/Census(2011)"/>
  </r>
  <r>
    <x v="0"/>
    <n v="1.05"/>
    <x v="4"/>
    <n v="4"/>
    <x v="5"/>
    <n v="0.75797053389549485"/>
    <n v="63.429310985109289"/>
    <n v="63.429310985109289"/>
    <n v="1.9028793295532787"/>
    <s v="yellow"/>
    <s v="NCRB(IPCCrimes-2022)/Census(2011)"/>
  </r>
  <r>
    <x v="0"/>
    <n v="1.05"/>
    <x v="4"/>
    <n v="22"/>
    <x v="6"/>
    <n v="0.86904787349857304"/>
    <n v="58.046839780350354"/>
    <n v="58.046839780350354"/>
    <n v="1.7414051934105106"/>
    <s v="yellow"/>
    <s v="NCRB(IPCCrimes-2022)/Census(2011)"/>
  </r>
  <r>
    <x v="0"/>
    <n v="1.05"/>
    <x v="4"/>
    <n v="25"/>
    <x v="7"/>
    <n v="0.17071721717278632"/>
    <n v="91.88582676460274"/>
    <n v="91.88582676460274"/>
    <n v="2.7565748029380823"/>
    <s v="yellow"/>
    <s v="NCRB(IPCCrimes-2022)/Census(2011)"/>
  </r>
  <r>
    <x v="0"/>
    <n v="1.05"/>
    <x v="4"/>
    <n v="7"/>
    <x v="8"/>
    <n v="0.43483593372171131"/>
    <n v="79.087434297314331"/>
    <n v="79.087434297314331"/>
    <n v="2.3726230289194299"/>
    <s v="yellow"/>
    <s v="NCRB(IPCCrimes-2022)/Census(2011)"/>
  </r>
  <r>
    <x v="0"/>
    <n v="1.05"/>
    <x v="4"/>
    <n v="30"/>
    <x v="9"/>
    <n v="0.20568443208814266"/>
    <n v="90.191421514485398"/>
    <n v="90.191421514485398"/>
    <n v="2.7057426454345621"/>
    <s v="yellow"/>
    <s v="NCRB(IPCCrimes-2022)/Census(2011)"/>
  </r>
  <r>
    <x v="0"/>
    <n v="1.05"/>
    <x v="4"/>
    <n v="24"/>
    <x v="10"/>
    <n v="0.82065275911730329"/>
    <n v="60.391920338986473"/>
    <n v="60.391920338986473"/>
    <n v="1.811757610169594"/>
    <s v="yellow"/>
    <s v="NCRB(IPCCrimes-2022)/Census(2011)"/>
  </r>
  <r>
    <x v="0"/>
    <n v="1.05"/>
    <x v="4"/>
    <n v="6"/>
    <x v="11"/>
    <n v="2.2799474050056756"/>
    <n v="-10.321075118237829"/>
    <n v="0"/>
    <n v="0"/>
    <s v="red"/>
    <s v="NCRB(IPCCrimes-2022)/Census(2011)"/>
  </r>
  <r>
    <x v="0"/>
    <n v="1.05"/>
    <x v="4"/>
    <n v="2"/>
    <x v="12"/>
    <n v="1.0634265467976147"/>
    <n v="48.627838428770097"/>
    <n v="48.627838428770097"/>
    <n v="1.4588351528631029"/>
    <s v="orange"/>
    <s v="NCRB(IPCCrimes-2022)/Census(2011)"/>
  </r>
  <r>
    <x v="0"/>
    <n v="1.05"/>
    <x v="4"/>
    <n v="1"/>
    <x v="13"/>
    <n v="0.35868496959981844"/>
    <n v="82.777479207152624"/>
    <n v="82.777479207152624"/>
    <n v="2.4833243762145787"/>
    <s v="yellow"/>
    <s v="NCRB(IPCCrimes-2022)/Census(2011)"/>
  </r>
  <r>
    <x v="0"/>
    <n v="1.05"/>
    <x v="4"/>
    <n v="20"/>
    <x v="14"/>
    <n v="0.40014388203952367"/>
    <n v="80.768505971164629"/>
    <n v="80.768505971164629"/>
    <n v="2.4230551791349386"/>
    <s v="yellow"/>
    <s v="NCRB(IPCCrimes-2022)/Census(2011)"/>
  </r>
  <r>
    <x v="0"/>
    <n v="1.05"/>
    <x v="4"/>
    <n v="29"/>
    <x v="15"/>
    <n v="1.1162888691743327"/>
    <n v="46.066290510660949"/>
    <n v="46.066290510660949"/>
    <n v="1.3819887153198285"/>
    <s v="orange"/>
    <s v="NCRB(IPCCrimes-2022)/Census(2011)"/>
  </r>
  <r>
    <x v="0"/>
    <n v="1.05"/>
    <x v="4"/>
    <n v="32"/>
    <x v="16"/>
    <n v="0.24546443832453041"/>
    <n v="88.263802984390964"/>
    <n v="88.263802984390964"/>
    <n v="2.6479140895317288"/>
    <s v="yellow"/>
    <s v="NCRB(IPCCrimes-2022)/Census(2011)"/>
  </r>
  <r>
    <x v="0"/>
    <n v="1.05"/>
    <x v="4"/>
    <n v="35"/>
    <x v="17"/>
    <n v="0"/>
    <n v="100.15826566953699"/>
    <n v="100"/>
    <n v="3"/>
    <s v="green"/>
    <s v="NCRB(IPCCrimes-2022)/Census(2011)"/>
  </r>
  <r>
    <x v="0"/>
    <n v="1.05"/>
    <x v="4"/>
    <n v="31"/>
    <x v="18"/>
    <n v="0"/>
    <n v="100.15826566953699"/>
    <n v="100"/>
    <n v="3"/>
    <s v="green"/>
    <s v="NCRB(IPCCrimes-2022)/Census(2011)"/>
  </r>
  <r>
    <x v="0"/>
    <n v="1.05"/>
    <x v="4"/>
    <n v="23"/>
    <x v="19"/>
    <n v="1.6261212853231648"/>
    <n v="21.361356912325935"/>
    <n v="21.361356912325935"/>
    <n v="0.64084070736977805"/>
    <s v="orange"/>
    <s v="NCRB(IPCCrimes-2022)/Census(2011)"/>
  </r>
  <r>
    <x v="0"/>
    <n v="1.05"/>
    <x v="4"/>
    <n v="27"/>
    <x v="20"/>
    <n v="1.223589020101236"/>
    <n v="40.866850420592939"/>
    <n v="40.866850420592939"/>
    <n v="1.226005512617788"/>
    <s v="orange"/>
    <s v="NCRB(IPCCrimes-2022)/Census(2011)"/>
  </r>
  <r>
    <x v="0"/>
    <n v="1.05"/>
    <x v="4"/>
    <n v="14"/>
    <x v="21"/>
    <n v="0.23342761215224148"/>
    <n v="88.847071097406143"/>
    <n v="88.847071097406143"/>
    <n v="2.6654121329221843"/>
    <s v="yellow"/>
    <s v="NCRB(IPCCrimes-2022)/Census(2011)"/>
  </r>
  <r>
    <x v="0"/>
    <n v="1.05"/>
    <x v="4"/>
    <n v="17"/>
    <x v="22"/>
    <n v="0.2022320349699635"/>
    <n v="90.358714214710247"/>
    <n v="90.358714214710247"/>
    <n v="2.7107614264413074"/>
    <s v="yellow"/>
    <s v="NCRB(IPCCrimes-2022)/Census(2011)"/>
  </r>
  <r>
    <x v="0"/>
    <n v="1.05"/>
    <x v="4"/>
    <n v="15"/>
    <x v="23"/>
    <n v="0"/>
    <n v="100.15826566953699"/>
    <n v="100"/>
    <n v="3"/>
    <s v="green"/>
    <s v="NCRB(IPCCrimes-2022)/Census(2011)"/>
  </r>
  <r>
    <x v="0"/>
    <n v="1.05"/>
    <x v="4"/>
    <n v="13"/>
    <x v="24"/>
    <n v="0"/>
    <n v="100.15826566953699"/>
    <n v="100"/>
    <n v="3"/>
    <s v="green"/>
    <s v="NCRB(IPCCrimes-2022)/Census(2011)"/>
  </r>
  <r>
    <x v="0"/>
    <n v="1.05"/>
    <x v="4"/>
    <n v="21"/>
    <x v="25"/>
    <n v="0.16915144984591615"/>
    <n v="91.961699103464539"/>
    <n v="91.961699103464539"/>
    <n v="2.7588509731039363"/>
    <s v="yellow"/>
    <s v="NCRB(IPCCrimes-2022)/Census(2011)"/>
  </r>
  <r>
    <x v="0"/>
    <n v="1.05"/>
    <x v="4"/>
    <n v="34"/>
    <x v="26"/>
    <n v="0.48078733734363399"/>
    <n v="76.860768555255106"/>
    <n v="76.860768555255106"/>
    <n v="2.3058230566576534"/>
    <s v="yellow"/>
    <s v="NCRB(IPCCrimes-2022)/Census(2011)"/>
  </r>
  <r>
    <x v="0"/>
    <n v="1.05"/>
    <x v="4"/>
    <n v="3"/>
    <x v="27"/>
    <n v="2.036524948800321"/>
    <n v="1.4744393026054075"/>
    <n v="1.4744393026054075"/>
    <n v="4.4233179078162224E-2"/>
    <s v="orange"/>
    <s v="NCRB(IPCCrimes-2022)/Census(2011)"/>
  </r>
  <r>
    <x v="0"/>
    <n v="1.05"/>
    <x v="4"/>
    <n v="8"/>
    <x v="28"/>
    <n v="0.50621139618398592"/>
    <n v="75.628795723485027"/>
    <n v="75.628795723485027"/>
    <n v="2.2688638717045508"/>
    <s v="yellow"/>
    <s v="NCRB(IPCCrimes-2022)/Census(2011)"/>
  </r>
  <r>
    <x v="0"/>
    <n v="1.05"/>
    <x v="4"/>
    <n v="11"/>
    <x v="29"/>
    <n v="0.32755901385083291"/>
    <n v="84.285748680820078"/>
    <n v="84.285748680820078"/>
    <n v="2.5285724604246025"/>
    <s v="yellow"/>
    <s v="NCRB(IPCCrimes-2022)/Census(2011)"/>
  </r>
  <r>
    <x v="0"/>
    <n v="1.05"/>
    <x v="4"/>
    <n v="33"/>
    <x v="30"/>
    <n v="0.4005708897511096"/>
    <n v="80.747814471709972"/>
    <n v="80.747814471709972"/>
    <n v="2.4224344341512993"/>
    <s v="yellow"/>
    <s v="NCRB(IPCCrimes-2022)/Census(2011)"/>
  </r>
  <r>
    <x v="0"/>
    <n v="1.05"/>
    <x v="4"/>
    <n v="36"/>
    <x v="31"/>
    <n v="1.8169521290822213"/>
    <n v="12.114272626878163"/>
    <n v="12.114272626878163"/>
    <n v="0.36342817880634487"/>
    <s v="orange"/>
    <s v="NCRB(IPCCrimes-2022)/Census(2011)"/>
  </r>
  <r>
    <x v="0"/>
    <n v="1.05"/>
    <x v="4"/>
    <n v="16"/>
    <x v="32"/>
    <n v="0.40828358397862552"/>
    <n v="80.374080686411745"/>
    <n v="80.374080686411745"/>
    <n v="2.4112224205923525"/>
    <s v="yellow"/>
    <s v="NCRB(IPCCrimes-2022)/Census(2011)"/>
  </r>
  <r>
    <x v="0"/>
    <n v="1.05"/>
    <x v="4"/>
    <n v="9"/>
    <x v="33"/>
    <n v="0.50597475358141164"/>
    <n v="75.640262706748459"/>
    <n v="75.640262706748459"/>
    <n v="2.2692078812024539"/>
    <s v="yellow"/>
    <s v="NCRB(IPCCrimes-2022)/Census(2011)"/>
  </r>
  <r>
    <x v="0"/>
    <n v="1.05"/>
    <x v="4"/>
    <n v="5"/>
    <x v="34"/>
    <n v="0.55520899057850004"/>
    <n v="73.254520809507696"/>
    <n v="73.254520809507696"/>
    <n v="2.1976356242852306"/>
    <s v="yellow"/>
    <s v="NCRB(IPCCrimes-2022)/Census(2011)"/>
  </r>
  <r>
    <x v="0"/>
    <n v="1.05"/>
    <x v="4"/>
    <n v="19"/>
    <x v="35"/>
    <n v="0.79648438148358969"/>
    <n v="61.563046665418561"/>
    <n v="61.563046665418561"/>
    <n v="1.8468913999625569"/>
    <s v="yellow"/>
    <s v="NCRB(IPCCrimes-2022)/Census(2011)"/>
  </r>
  <r>
    <x v="0"/>
    <n v="1.06"/>
    <x v="5"/>
    <n v="35"/>
    <x v="0"/>
    <n v="0"/>
    <n v="100"/>
    <n v="100"/>
    <n v="3"/>
    <s v="green"/>
    <s v="NCRB(IPCCrimes-2022)/Census(2011)"/>
  </r>
  <r>
    <x v="0"/>
    <n v="1.06"/>
    <x v="5"/>
    <n v="37"/>
    <x v="1"/>
    <n v="0.73420990330959834"/>
    <n v="49.865074263225807"/>
    <n v="49.865074263225807"/>
    <n v="1.4959522278967743"/>
    <s v="orange"/>
    <s v="NCRB(IPCCrimes-2022)/Census(2011)"/>
  </r>
  <r>
    <x v="0"/>
    <n v="1.06"/>
    <x v="5"/>
    <n v="12"/>
    <x v="2"/>
    <n v="0"/>
    <n v="100"/>
    <n v="100"/>
    <n v="3"/>
    <s v="green"/>
    <s v="NCRB(IPCCrimes-2022)/Census(2011)"/>
  </r>
  <r>
    <x v="0"/>
    <n v="1.06"/>
    <x v="5"/>
    <n v="18"/>
    <x v="3"/>
    <n v="2.5636443948350771E-2"/>
    <n v="98.249436288298654"/>
    <n v="98.249436288298654"/>
    <n v="2.9474830886489594"/>
    <s v="yellow"/>
    <s v="NCRB(IPCCrimes-2022)/Census(2011)"/>
  </r>
  <r>
    <x v="0"/>
    <n v="1.06"/>
    <x v="5"/>
    <n v="10"/>
    <x v="4"/>
    <n v="1.9212397006662437E-3"/>
    <n v="99.868809710572876"/>
    <n v="99.868809710572876"/>
    <n v="2.9960642913171864"/>
    <s v="yellow"/>
    <s v="NCRB(IPCCrimes-2022)/Census(2011)"/>
  </r>
  <r>
    <x v="0"/>
    <n v="1.06"/>
    <x v="5"/>
    <n v="4"/>
    <x v="5"/>
    <n v="0.18949263347387371"/>
    <n v="87.060649735103851"/>
    <n v="87.060649735103851"/>
    <n v="2.6118194920531157"/>
    <s v="yellow"/>
    <s v="NCRB(IPCCrimes-2022)/Census(2011)"/>
  </r>
  <r>
    <x v="0"/>
    <n v="1.06"/>
    <x v="5"/>
    <n v="22"/>
    <x v="6"/>
    <n v="0"/>
    <n v="100"/>
    <n v="100"/>
    <n v="3"/>
    <s v="green"/>
    <s v="NCRB(IPCCrimes-2022)/Census(2011)"/>
  </r>
  <r>
    <x v="0"/>
    <n v="1.06"/>
    <x v="5"/>
    <n v="25"/>
    <x v="7"/>
    <n v="0"/>
    <n v="100"/>
    <n v="100"/>
    <n v="3"/>
    <s v="green"/>
    <s v="NCRB(IPCCrimes-2022)/Census(2011)"/>
  </r>
  <r>
    <x v="0"/>
    <n v="1.06"/>
    <x v="5"/>
    <n v="7"/>
    <x v="8"/>
    <n v="3.5739939757948876E-2"/>
    <n v="97.559527299312393"/>
    <n v="97.559527299312393"/>
    <n v="2.9267858189793716"/>
    <s v="yellow"/>
    <s v="NCRB(IPCCrimes-2022)/Census(2011)"/>
  </r>
  <r>
    <x v="0"/>
    <n v="1.06"/>
    <x v="5"/>
    <n v="30"/>
    <x v="9"/>
    <n v="0"/>
    <n v="100"/>
    <n v="100"/>
    <n v="3"/>
    <s v="green"/>
    <s v="NCRB(IPCCrimes-2022)/Census(2011)"/>
  </r>
  <r>
    <x v="0"/>
    <n v="1.06"/>
    <x v="5"/>
    <n v="24"/>
    <x v="10"/>
    <n v="1.6545418530590789E-3"/>
    <n v="99.887020956054144"/>
    <n v="99.887020956054144"/>
    <n v="2.9966106286816241"/>
    <s v="yellow"/>
    <s v="NCRB(IPCCrimes-2022)/Census(2011)"/>
  </r>
  <r>
    <x v="0"/>
    <n v="1.06"/>
    <x v="5"/>
    <n v="6"/>
    <x v="11"/>
    <n v="0.13017000755222718"/>
    <n v="91.111446968545778"/>
    <n v="91.111446968545778"/>
    <n v="2.7333434090563733"/>
    <s v="yellow"/>
    <s v="NCRB(IPCCrimes-2022)/Census(2011)"/>
  </r>
  <r>
    <x v="0"/>
    <n v="1.06"/>
    <x v="5"/>
    <n v="2"/>
    <x v="12"/>
    <n v="5.8269947769732322E-2"/>
    <n v="96.021084037476712"/>
    <n v="96.021084037476712"/>
    <n v="2.8806325211243013"/>
    <s v="yellow"/>
    <s v="NCRB(IPCCrimes-2022)/Census(2011)"/>
  </r>
  <r>
    <x v="0"/>
    <n v="1.06"/>
    <x v="5"/>
    <n v="1"/>
    <x v="13"/>
    <n v="4.0515097702524949"/>
    <n v="-176.65404748398259"/>
    <n v="0"/>
    <n v="0"/>
    <s v="red"/>
    <s v="NCRB(IPCCrimes-2022)/Census(2011)"/>
  </r>
  <r>
    <x v="0"/>
    <n v="1.06"/>
    <x v="5"/>
    <n v="20"/>
    <x v="14"/>
    <n v="0.13338129401317456"/>
    <n v="90.892166885951724"/>
    <n v="90.892166885951724"/>
    <n v="2.7267650065785514"/>
    <s v="yellow"/>
    <s v="NCRB(IPCCrimes-2022)/Census(2011)"/>
  </r>
  <r>
    <x v="0"/>
    <n v="1.06"/>
    <x v="5"/>
    <n v="29"/>
    <x v="15"/>
    <n v="0.16040514542387771"/>
    <n v="89.046865184776053"/>
    <n v="89.046865184776053"/>
    <n v="2.6714059555432814"/>
    <s v="yellow"/>
    <s v="NCRB(IPCCrimes-2022)/Census(2011)"/>
  </r>
  <r>
    <x v="0"/>
    <n v="1.06"/>
    <x v="5"/>
    <n v="32"/>
    <x v="16"/>
    <n v="0.13769956296254143"/>
    <n v="90.597297405014416"/>
    <n v="90.597297405014416"/>
    <n v="2.7179189221504325"/>
    <s v="yellow"/>
    <s v="NCRB(IPCCrimes-2022)/Census(2011)"/>
  </r>
  <r>
    <x v="0"/>
    <n v="1.06"/>
    <x v="5"/>
    <n v="35"/>
    <x v="17"/>
    <n v="1.0948905109489051"/>
    <n v="25.236292497711805"/>
    <n v="25.236292497711805"/>
    <n v="0.75708877493135418"/>
    <s v="orange"/>
    <s v="NCRB(IPCCrimes-2022)/Census(2011)"/>
  </r>
  <r>
    <x v="0"/>
    <n v="1.06"/>
    <x v="5"/>
    <n v="31"/>
    <x v="18"/>
    <n v="0"/>
    <n v="100"/>
    <n v="100"/>
    <n v="3"/>
    <s v="green"/>
    <s v="NCRB(IPCCrimes-2022)/Census(2011)"/>
  </r>
  <r>
    <x v="0"/>
    <n v="1.06"/>
    <x v="5"/>
    <n v="23"/>
    <x v="19"/>
    <n v="1.6522824236983893E-2"/>
    <n v="98.871752393492756"/>
    <n v="98.871752393492756"/>
    <n v="2.9661525718047823"/>
    <s v="yellow"/>
    <s v="NCRB(IPCCrimes-2022)/Census(2011)"/>
  </r>
  <r>
    <x v="0"/>
    <n v="1.06"/>
    <x v="5"/>
    <n v="27"/>
    <x v="20"/>
    <n v="0.24649756986766719"/>
    <n v="83.168114044901841"/>
    <n v="83.168114044901841"/>
    <n v="2.4950434213470554"/>
    <s v="yellow"/>
    <s v="NCRB(IPCCrimes-2022)/Census(2011)"/>
  </r>
  <r>
    <x v="0"/>
    <n v="1.06"/>
    <x v="5"/>
    <n v="14"/>
    <x v="21"/>
    <n v="3.8904602025373582E-2"/>
    <n v="97.3434309118296"/>
    <n v="97.3434309118296"/>
    <n v="2.9203029273548879"/>
    <s v="yellow"/>
    <s v="NCRB(IPCCrimes-2022)/Census(2011)"/>
  </r>
  <r>
    <x v="0"/>
    <n v="1.06"/>
    <x v="5"/>
    <n v="17"/>
    <x v="22"/>
    <n v="3.3705339161660582E-2"/>
    <n v="97.698458345242329"/>
    <n v="97.698458345242329"/>
    <n v="2.9309537503572702"/>
    <s v="yellow"/>
    <s v="NCRB(IPCCrimes-2022)/Census(2011)"/>
  </r>
  <r>
    <x v="0"/>
    <n v="1.06"/>
    <x v="5"/>
    <n v="15"/>
    <x v="23"/>
    <n v="0"/>
    <n v="100"/>
    <n v="100"/>
    <n v="3"/>
    <s v="green"/>
    <s v="NCRB(IPCCrimes-2022)/Census(2011)"/>
  </r>
  <r>
    <x v="0"/>
    <n v="1.06"/>
    <x v="5"/>
    <n v="13"/>
    <x v="24"/>
    <n v="0"/>
    <n v="100"/>
    <n v="100"/>
    <n v="3"/>
    <s v="green"/>
    <s v="NCRB(IPCCrimes-2022)/Census(2011)"/>
  </r>
  <r>
    <x v="0"/>
    <n v="1.06"/>
    <x v="5"/>
    <n v="21"/>
    <x v="25"/>
    <n v="7.147244359686597E-3"/>
    <n v="99.511956235430461"/>
    <n v="99.511956235430461"/>
    <n v="2.9853586870629139"/>
    <s v="yellow"/>
    <s v="NCRB(IPCCrimes-2022)/Census(2011)"/>
  </r>
  <r>
    <x v="0"/>
    <n v="1.06"/>
    <x v="5"/>
    <n v="34"/>
    <x v="26"/>
    <n v="0.16026244578121132"/>
    <n v="89.05660931374446"/>
    <n v="89.05660931374446"/>
    <n v="2.6716982794123338"/>
    <s v="yellow"/>
    <s v="NCRB(IPCCrimes-2022)/Census(2011)"/>
  </r>
  <r>
    <x v="0"/>
    <n v="1.06"/>
    <x v="5"/>
    <n v="3"/>
    <x v="27"/>
    <n v="7.929831659045497E-2"/>
    <n v="94.585178985746737"/>
    <n v="94.585178985746737"/>
    <n v="2.8375553695724021"/>
    <s v="yellow"/>
    <s v="NCRB(IPCCrimes-2022)/Census(2011)"/>
  </r>
  <r>
    <x v="0"/>
    <n v="1.06"/>
    <x v="5"/>
    <n v="8"/>
    <x v="28"/>
    <n v="5.8352898695560335E-3"/>
    <n v="99.601541980101331"/>
    <n v="99.601541980101331"/>
    <n v="2.9880462594030397"/>
    <s v="yellow"/>
    <s v="NCRB(IPCCrimes-2022)/Census(2011)"/>
  </r>
  <r>
    <x v="0"/>
    <n v="1.06"/>
    <x v="5"/>
    <n v="11"/>
    <x v="29"/>
    <n v="0"/>
    <n v="100"/>
    <n v="100"/>
    <n v="3"/>
    <s v="green"/>
    <s v="NCRB(IPCCrimes-2022)/Census(2011)"/>
  </r>
  <r>
    <x v="0"/>
    <n v="1.06"/>
    <x v="5"/>
    <n v="33"/>
    <x v="30"/>
    <n v="0.3284958507647508"/>
    <n v="77.568928165240749"/>
    <n v="77.568928165240749"/>
    <n v="2.3270678449572224"/>
    <s v="yellow"/>
    <s v="NCRB(IPCCrimes-2022)/Census(2011)"/>
  </r>
  <r>
    <x v="0"/>
    <n v="1.06"/>
    <x v="5"/>
    <n v="36"/>
    <x v="31"/>
    <n v="0.24568849544193563"/>
    <n v="83.223361033626361"/>
    <n v="83.223361033626361"/>
    <n v="2.4967008310087908"/>
    <s v="yellow"/>
    <s v="NCRB(IPCCrimes-2022)/Census(2011)"/>
  </r>
  <r>
    <x v="0"/>
    <n v="1.06"/>
    <x v="5"/>
    <n v="16"/>
    <x v="32"/>
    <n v="0"/>
    <n v="100"/>
    <n v="100"/>
    <n v="3"/>
    <s v="green"/>
    <s v="NCRB(IPCCrimes-2022)/Census(2011)"/>
  </r>
  <r>
    <x v="0"/>
    <n v="1.06"/>
    <x v="5"/>
    <n v="9"/>
    <x v="33"/>
    <n v="5.5051654692339549E-3"/>
    <n v="99.624084256117257"/>
    <n v="99.624084256117257"/>
    <n v="2.9887225276835179"/>
    <s v="yellow"/>
    <s v="NCRB(IPCCrimes-2022)/Census(2011)"/>
  </r>
  <r>
    <x v="0"/>
    <n v="1.06"/>
    <x v="5"/>
    <n v="5"/>
    <x v="34"/>
    <n v="2.9743338780991072E-2"/>
    <n v="97.969000316902694"/>
    <n v="97.969000316902694"/>
    <n v="2.939070009507081"/>
    <s v="yellow"/>
    <s v="NCRB(IPCCrimes-2022)/Census(2011)"/>
  </r>
  <r>
    <x v="0"/>
    <n v="1.06"/>
    <x v="5"/>
    <n v="19"/>
    <x v="35"/>
    <n v="2.19115373172927E-3"/>
    <n v="99.850378850621723"/>
    <n v="99.850378850621723"/>
    <n v="2.9955113655186518"/>
    <s v="yellow"/>
    <s v="NCRB(IPCCrimes-2022)/Census(2011)"/>
  </r>
  <r>
    <x v="0"/>
    <n v="1.07"/>
    <x v="6"/>
    <n v="35"/>
    <x v="0"/>
    <n v="8.145440786586823"/>
    <n v="73.754915146437583"/>
    <n v="73.754915146437583"/>
    <n v="2.2126474543931276"/>
    <s v="yellow"/>
    <s v="NCRB(IPCCrimes-2022)/Census(2011)"/>
  </r>
  <r>
    <x v="0"/>
    <n v="1.07"/>
    <x v="6"/>
    <n v="37"/>
    <x v="1"/>
    <n v="15.977133637679476"/>
    <n v="35.944437795511661"/>
    <n v="35.944437795511661"/>
    <n v="1.0783331338653499"/>
    <s v="orange"/>
    <s v="NCRB(IPCCrimes-2022)/Census(2011)"/>
  </r>
  <r>
    <x v="0"/>
    <n v="1.07"/>
    <x v="6"/>
    <n v="12"/>
    <x v="2"/>
    <n v="8.5276936852428271"/>
    <n v="71.909443823472955"/>
    <n v="71.909443823472955"/>
    <n v="2.1572833147041885"/>
    <s v="yellow"/>
    <s v="NCRB(IPCCrimes-2022)/Census(2011)"/>
  </r>
  <r>
    <x v="0"/>
    <n v="1.07"/>
    <x v="6"/>
    <n v="18"/>
    <x v="3"/>
    <n v="9.1874605999902066"/>
    <n v="68.724167988317376"/>
    <n v="68.724167988317376"/>
    <n v="2.061725039649521"/>
    <s v="yellow"/>
    <s v="NCRB(IPCCrimes-2022)/Census(2011)"/>
  </r>
  <r>
    <x v="0"/>
    <n v="1.07"/>
    <x v="6"/>
    <n v="10"/>
    <x v="4"/>
    <n v="7.9174288064455896"/>
    <n v="74.855729743586537"/>
    <n v="74.855729743586537"/>
    <n v="2.2456718923075965"/>
    <s v="yellow"/>
    <s v="NCRB(IPCCrimes-2022)/Census(2011)"/>
  </r>
  <r>
    <x v="0"/>
    <n v="1.07"/>
    <x v="6"/>
    <n v="4"/>
    <x v="5"/>
    <n v="7.2954663887441376"/>
    <n v="77.858489983902501"/>
    <n v="77.858489983902501"/>
    <n v="2.335754699517075"/>
    <s v="yellow"/>
    <s v="NCRB(IPCCrimes-2022)/Census(2011)"/>
  </r>
  <r>
    <x v="0"/>
    <n v="1.07"/>
    <x v="6"/>
    <n v="22"/>
    <x v="6"/>
    <n v="22.48172043919957"/>
    <n v="4.541069888700263"/>
    <n v="4.541069888700263"/>
    <n v="0.13623209666100788"/>
    <s v="orange"/>
    <s v="NCRB(IPCCrimes-2022)/Census(2011)"/>
  </r>
  <r>
    <x v="0"/>
    <n v="1.07"/>
    <x v="6"/>
    <n v="25"/>
    <x v="7"/>
    <n v="19.291045540524852"/>
    <n v="19.945267076244061"/>
    <n v="19.945267076244061"/>
    <n v="0.59835801228732177"/>
    <s v="orange"/>
    <s v="NCRB(IPCCrimes-2022)/Census(2011)"/>
  </r>
  <r>
    <x v="0"/>
    <n v="1.07"/>
    <x v="6"/>
    <n v="7"/>
    <x v="8"/>
    <n v="10.042923071983633"/>
    <n v="64.594097384570219"/>
    <n v="64.594097384570219"/>
    <n v="1.9378229215371063"/>
    <s v="yellow"/>
    <s v="NCRB(IPCCrimes-2022)/Census(2011)"/>
  </r>
  <r>
    <x v="0"/>
    <n v="1.07"/>
    <x v="6"/>
    <n v="30"/>
    <x v="9"/>
    <n v="12.341065925288559"/>
    <n v="53.498938271945541"/>
    <n v="53.498938271945541"/>
    <n v="1.6049681481583662"/>
    <s v="yellow"/>
    <s v="NCRB(IPCCrimes-2022)/Census(2011)"/>
  </r>
  <r>
    <x v="0"/>
    <n v="1.07"/>
    <x v="6"/>
    <n v="24"/>
    <x v="10"/>
    <n v="11.618192892180854"/>
    <n v="56.988882906597638"/>
    <n v="56.988882906597638"/>
    <n v="1.709666487197929"/>
    <s v="yellow"/>
    <s v="NCRB(IPCCrimes-2022)/Census(2011)"/>
  </r>
  <r>
    <x v="0"/>
    <n v="1.07"/>
    <x v="6"/>
    <n v="6"/>
    <x v="11"/>
    <n v="19.667504777436505"/>
    <n v="18.127766859951866"/>
    <n v="18.127766859951866"/>
    <n v="0.54383300579855598"/>
    <s v="orange"/>
    <s v="NCRB(IPCCrimes-2022)/Census(2011)"/>
  </r>
  <r>
    <x v="0"/>
    <n v="1.07"/>
    <x v="6"/>
    <n v="2"/>
    <x v="12"/>
    <n v="10.372050703012352"/>
    <n v="63.005108506279484"/>
    <n v="63.005108506279484"/>
    <n v="1.8901532551883844"/>
    <s v="yellow"/>
    <s v="NCRB(IPCCrimes-2022)/Census(2011)"/>
  </r>
  <r>
    <x v="0"/>
    <n v="1.07"/>
    <x v="6"/>
    <n v="1"/>
    <x v="13"/>
    <n v="5.1601724035610248"/>
    <n v="88.167434218490357"/>
    <n v="88.167434218490357"/>
    <n v="2.6450230265547106"/>
    <s v="yellow"/>
    <s v="NCRB(IPCCrimes-2022)/Census(2011)"/>
  </r>
  <r>
    <x v="0"/>
    <n v="1.07"/>
    <x v="6"/>
    <n v="20"/>
    <x v="14"/>
    <n v="11.513230787773567"/>
    <n v="57.495627405757041"/>
    <n v="57.495627405757041"/>
    <n v="1.7248688221727113"/>
    <s v="yellow"/>
    <s v="NCRB(IPCCrimes-2022)/Census(2011)"/>
  </r>
  <r>
    <x v="0"/>
    <n v="1.07"/>
    <x v="6"/>
    <n v="29"/>
    <x v="15"/>
    <n v="18.372936299826808"/>
    <n v="24.377788794233293"/>
    <n v="24.377788794233293"/>
    <n v="0.73133366382699883"/>
    <s v="orange"/>
    <s v="NCRB(IPCCrimes-2022)/Census(2011)"/>
  </r>
  <r>
    <x v="0"/>
    <n v="1.07"/>
    <x v="6"/>
    <n v="32"/>
    <x v="16"/>
    <n v="10.686683473397238"/>
    <n v="61.48609908332476"/>
    <n v="61.48609908332476"/>
    <n v="1.8445829724997429"/>
    <s v="yellow"/>
    <s v="NCRB(IPCCrimes-2022)/Census(2011)"/>
  </r>
  <r>
    <x v="0"/>
    <n v="1.07"/>
    <x v="6"/>
    <n v="35"/>
    <x v="17"/>
    <n v="23.357664233576642"/>
    <n v="0.31211790760238073"/>
    <n v="0.31211790760238073"/>
    <n v="9.3635372280714228E-3"/>
    <s v="orange"/>
    <s v="NCRB(IPCCrimes-2022)/Census(2011)"/>
  </r>
  <r>
    <x v="0"/>
    <n v="1.07"/>
    <x v="6"/>
    <n v="31"/>
    <x v="18"/>
    <n v="0"/>
    <n v="113.08013004318632"/>
    <n v="100"/>
    <n v="3"/>
    <s v="green"/>
    <s v="NCRB(IPCCrimes-2022)/Census(2011)"/>
  </r>
  <r>
    <x v="0"/>
    <n v="1.07"/>
    <x v="6"/>
    <n v="23"/>
    <x v="19"/>
    <n v="18.286635724281922"/>
    <n v="24.794437661732804"/>
    <n v="24.794437661732804"/>
    <n v="0.74383312985198413"/>
    <s v="orange"/>
    <s v="NCRB(IPCCrimes-2022)/Census(2011)"/>
  </r>
  <r>
    <x v="0"/>
    <n v="1.07"/>
    <x v="6"/>
    <n v="27"/>
    <x v="20"/>
    <n v="13.339345026412749"/>
    <n v="48.679366046549497"/>
    <n v="48.679366046549497"/>
    <n v="1.460380981396485"/>
    <s v="orange"/>
    <s v="NCRB(IPCCrimes-2022)/Census(2011)"/>
  </r>
  <r>
    <x v="0"/>
    <n v="1.07"/>
    <x v="6"/>
    <n v="14"/>
    <x v="21"/>
    <n v="4.1627924167149732"/>
    <n v="92.982665627578115"/>
    <n v="92.982665627578115"/>
    <n v="2.7894799688273433"/>
    <s v="yellow"/>
    <s v="NCRB(IPCCrimes-2022)/Census(2011)"/>
  </r>
  <r>
    <x v="0"/>
    <n v="1.07"/>
    <x v="6"/>
    <n v="17"/>
    <x v="22"/>
    <n v="2.9997751853877919"/>
    <n v="98.597573862609039"/>
    <n v="98.597573862609039"/>
    <n v="2.957927215878271"/>
    <s v="yellow"/>
    <s v="NCRB(IPCCrimes-2022)/Census(2011)"/>
  </r>
  <r>
    <x v="0"/>
    <n v="1.07"/>
    <x v="6"/>
    <n v="15"/>
    <x v="23"/>
    <n v="7.9292311562277282"/>
    <n v="74.798749408988371"/>
    <n v="74.798749408988371"/>
    <n v="2.2439624822696511"/>
    <s v="yellow"/>
    <s v="NCRB(IPCCrimes-2022)/Census(2011)"/>
  </r>
  <r>
    <x v="0"/>
    <n v="1.07"/>
    <x v="6"/>
    <n v="13"/>
    <x v="24"/>
    <n v="2.5271644911149949"/>
    <n v="100.87928182682188"/>
    <n v="100"/>
    <n v="3"/>
    <s v="green"/>
    <s v="NCRB(IPCCrimes-2022)/Census(2011)"/>
  </r>
  <r>
    <x v="0"/>
    <n v="1.07"/>
    <x v="6"/>
    <n v="21"/>
    <x v="25"/>
    <n v="12.269436150795325"/>
    <n v="53.844758264841516"/>
    <n v="53.844758264841516"/>
    <n v="1.6153427479452456"/>
    <s v="yellow"/>
    <s v="NCRB(IPCCrimes-2022)/Census(2011)"/>
  </r>
  <r>
    <x v="0"/>
    <n v="1.07"/>
    <x v="6"/>
    <n v="34"/>
    <x v="26"/>
    <n v="10.737583867341158"/>
    <n v="61.240358062965264"/>
    <n v="61.240358062965264"/>
    <n v="1.8372107418889578"/>
    <s v="yellow"/>
    <s v="NCRB(IPCCrimes-2022)/Census(2011)"/>
  </r>
  <r>
    <x v="0"/>
    <n v="1.07"/>
    <x v="6"/>
    <n v="3"/>
    <x v="27"/>
    <n v="11.245943080100888"/>
    <n v="58.786060522746396"/>
    <n v="58.786060522746396"/>
    <n v="1.7635818156823919"/>
    <s v="yellow"/>
    <s v="NCRB(IPCCrimes-2022)/Census(2011)"/>
  </r>
  <r>
    <x v="0"/>
    <n v="1.07"/>
    <x v="6"/>
    <n v="8"/>
    <x v="28"/>
    <n v="15.065259620726291"/>
    <n v="40.346856598248024"/>
    <n v="40.346856598248024"/>
    <n v="1.2104056979474409"/>
    <s v="orange"/>
    <s v="NCRB(IPCCrimes-2022)/Census(2011)"/>
  </r>
  <r>
    <x v="0"/>
    <n v="1.07"/>
    <x v="6"/>
    <n v="11"/>
    <x v="29"/>
    <n v="9.6629909085995696"/>
    <n v="66.428364474924408"/>
    <n v="66.428364474924408"/>
    <n v="1.9928509342477323"/>
    <s v="yellow"/>
    <s v="NCRB(IPCCrimes-2022)/Census(2011)"/>
  </r>
  <r>
    <x v="0"/>
    <n v="1.07"/>
    <x v="6"/>
    <n v="33"/>
    <x v="30"/>
    <n v="23.874856664231359"/>
    <n v="-2.1848253532166653"/>
    <n v="0"/>
    <n v="0"/>
    <s v="red"/>
    <s v="NCRB(IPCCrimes-2022)/Census(2011)"/>
  </r>
  <r>
    <x v="0"/>
    <n v="1.07"/>
    <x v="6"/>
    <n v="36"/>
    <x v="31"/>
    <n v="20.663545203854888"/>
    <n v="13.319002688557616"/>
    <n v="13.319002688557616"/>
    <n v="0.3995700806567285"/>
    <s v="orange"/>
    <s v="NCRB(IPCCrimes-2022)/Census(2011)"/>
  </r>
  <r>
    <x v="0"/>
    <n v="1.07"/>
    <x v="6"/>
    <n v="16"/>
    <x v="32"/>
    <n v="6.5325373436580083"/>
    <n v="81.541820258476278"/>
    <n v="81.541820258476278"/>
    <n v="2.4462546077542884"/>
    <s v="yellow"/>
    <s v="NCRB(IPCCrimes-2022)/Census(2011)"/>
  </r>
  <r>
    <x v="0"/>
    <n v="1.07"/>
    <x v="6"/>
    <n v="9"/>
    <x v="33"/>
    <n v="11.408704730605203"/>
    <n v="58.000266720946044"/>
    <n v="58.000266720946044"/>
    <n v="1.7400080016283814"/>
    <s v="yellow"/>
    <s v="NCRB(IPCCrimes-2022)/Census(2011)"/>
  </r>
  <r>
    <x v="0"/>
    <n v="1.07"/>
    <x v="6"/>
    <n v="5"/>
    <x v="34"/>
    <n v="3.8567195952685087"/>
    <n v="94.46034863980465"/>
    <n v="94.46034863980465"/>
    <n v="2.8338104591941393"/>
    <s v="yellow"/>
    <s v="NCRB(IPCCrimes-2022)/Census(2011)"/>
  </r>
  <r>
    <x v="0"/>
    <n v="1.07"/>
    <x v="6"/>
    <n v="19"/>
    <x v="35"/>
    <n v="5.2927318389920517"/>
    <n v="87.527453102489744"/>
    <n v="87.527453102489744"/>
    <n v="2.6258235930746925"/>
    <s v="yellow"/>
    <s v="NCRB(IPCCrimes-2022)/Census(2011)"/>
  </r>
  <r>
    <x v="0"/>
    <n v="1.08"/>
    <x v="7"/>
    <n v="35"/>
    <x v="0"/>
    <n v="3.1530738528723186"/>
    <n v="66.200850165992193"/>
    <n v="66.200850165992193"/>
    <n v="1.9860255049797659"/>
    <s v="yellow"/>
    <s v="NCRB(IPCCrimes-2022)/Census(2011)"/>
  </r>
  <r>
    <x v="0"/>
    <n v="1.08"/>
    <x v="7"/>
    <n v="37"/>
    <x v="1"/>
    <n v="1.2525943680089575"/>
    <n v="92.340822322003305"/>
    <n v="92.340822322003305"/>
    <n v="2.7702246696600992"/>
    <s v="yellow"/>
    <s v="NCRB(IPCCrimes-2022)/Census(2011)"/>
  </r>
  <r>
    <x v="0"/>
    <n v="1.08"/>
    <x v="7"/>
    <n v="12"/>
    <x v="2"/>
    <n v="5.347875700914992"/>
    <n v="36.012647845080465"/>
    <n v="36.012647845080465"/>
    <n v="1.0803794353524139"/>
    <s v="orange"/>
    <s v="NCRB(IPCCrimes-2022)/Census(2011)"/>
  </r>
  <r>
    <x v="0"/>
    <n v="1.08"/>
    <x v="7"/>
    <n v="18"/>
    <x v="3"/>
    <n v="3.5666702643143009"/>
    <n v="60.512075956626369"/>
    <n v="60.512075956626369"/>
    <n v="1.8153622786987911"/>
    <s v="yellow"/>
    <s v="NCRB(IPCCrimes-2022)/Census(2011)"/>
  </r>
  <r>
    <x v="0"/>
    <n v="1.08"/>
    <x v="7"/>
    <n v="10"/>
    <x v="4"/>
    <n v="0.8463060881434803"/>
    <n v="97.929077500543585"/>
    <n v="97.929077500543585"/>
    <n v="2.9378723250163077"/>
    <s v="yellow"/>
    <s v="NCRB(IPCCrimes-2022)/Census(2011)"/>
  </r>
  <r>
    <x v="0"/>
    <n v="1.08"/>
    <x v="7"/>
    <n v="4"/>
    <x v="5"/>
    <n v="7.3902127054810745"/>
    <n v="7.9215093414796796"/>
    <n v="7.9215093414796796"/>
    <n v="0.23764528024439038"/>
    <s v="orange"/>
    <s v="NCRB(IPCCrimes-2022)/Census(2011)"/>
  </r>
  <r>
    <x v="0"/>
    <n v="1.08"/>
    <x v="7"/>
    <n v="22"/>
    <x v="6"/>
    <n v="4.8776290557622604"/>
    <n v="42.480612539597452"/>
    <n v="42.480612539597452"/>
    <n v="1.2744183761879235"/>
    <s v="orange"/>
    <s v="NCRB(IPCCrimes-2022)/Census(2011)"/>
  </r>
  <r>
    <x v="0"/>
    <n v="1.08"/>
    <x v="7"/>
    <n v="25"/>
    <x v="7"/>
    <n v="1.536454954555077"/>
    <n v="88.436487711920407"/>
    <n v="88.436487711920407"/>
    <n v="2.6530946313576123"/>
    <s v="yellow"/>
    <s v="NCRB(IPCCrimes-2022)/Census(2011)"/>
  </r>
  <r>
    <x v="0"/>
    <n v="1.08"/>
    <x v="7"/>
    <n v="7"/>
    <x v="8"/>
    <n v="7.219467831105673"/>
    <n v="10.270004180546835"/>
    <n v="10.270004180546835"/>
    <n v="0.30810012541640508"/>
    <s v="orange"/>
    <s v="NCRB(IPCCrimes-2022)/Census(2011)"/>
  </r>
  <r>
    <x v="0"/>
    <n v="1.08"/>
    <x v="7"/>
    <n v="30"/>
    <x v="9"/>
    <n v="5.0049878474781373"/>
    <n v="40.728867626910009"/>
    <n v="40.728867626910009"/>
    <n v="1.2218660288073002"/>
    <s v="orange"/>
    <s v="NCRB(IPCCrimes-2022)/Census(2011)"/>
  </r>
  <r>
    <x v="0"/>
    <n v="1.08"/>
    <x v="7"/>
    <n v="24"/>
    <x v="10"/>
    <n v="1.0092705303660383"/>
    <n v="95.687597907606104"/>
    <n v="95.687597907606104"/>
    <n v="2.8706279372281829"/>
    <s v="yellow"/>
    <s v="NCRB(IPCCrimes-2022)/Census(2011)"/>
  </r>
  <r>
    <x v="0"/>
    <n v="1.08"/>
    <x v="7"/>
    <n v="6"/>
    <x v="11"/>
    <n v="7.0489031362372714"/>
    <n v="12.616020756978919"/>
    <n v="12.616020756978919"/>
    <n v="0.37848062270936755"/>
    <s v="orange"/>
    <s v="NCRB(IPCCrimes-2022)/Census(2011)"/>
  </r>
  <r>
    <x v="0"/>
    <n v="1.08"/>
    <x v="7"/>
    <n v="2"/>
    <x v="12"/>
    <n v="5.2297278123334747"/>
    <n v="37.637702228676936"/>
    <n v="37.637702228676936"/>
    <n v="1.1291310668603081"/>
    <s v="orange"/>
    <s v="NCRB(IPCCrimes-2022)/Census(2011)"/>
  </r>
  <r>
    <x v="0"/>
    <n v="1.08"/>
    <x v="7"/>
    <n v="1"/>
    <x v="13"/>
    <n v="2.3396042335260883"/>
    <n v="77.389644030294406"/>
    <n v="77.389644030294406"/>
    <n v="2.3216893209088321"/>
    <s v="yellow"/>
    <s v="NCRB(IPCCrimes-2022)/Census(2011)"/>
  </r>
  <r>
    <x v="0"/>
    <n v="1.08"/>
    <x v="7"/>
    <n v="20"/>
    <x v="14"/>
    <n v="3.9347481733886491"/>
    <n v="55.449381846493409"/>
    <n v="55.449381846493409"/>
    <n v="1.6634814553948023"/>
    <s v="yellow"/>
    <s v="NCRB(IPCCrimes-2022)/Census(2011)"/>
  </r>
  <r>
    <x v="0"/>
    <n v="1.08"/>
    <x v="7"/>
    <n v="29"/>
    <x v="15"/>
    <n v="0.97388838293068614"/>
    <n v="96.174258435197373"/>
    <n v="96.174258435197373"/>
    <n v="2.8852277530559212"/>
    <s v="yellow"/>
    <s v="NCRB(IPCCrimes-2022)/Census(2011)"/>
  </r>
  <r>
    <x v="0"/>
    <n v="1.08"/>
    <x v="7"/>
    <n v="32"/>
    <x v="16"/>
    <n v="2.4366835706849725"/>
    <n v="76.054375120280525"/>
    <n v="76.054375120280525"/>
    <n v="2.281631253608416"/>
    <s v="yellow"/>
    <s v="NCRB(IPCCrimes-2022)/Census(2011)"/>
  </r>
  <r>
    <x v="0"/>
    <n v="1.08"/>
    <x v="7"/>
    <n v="35"/>
    <x v="17"/>
    <n v="1.8248175182481754"/>
    <n v="84.470231066789864"/>
    <n v="84.470231066789864"/>
    <n v="2.534106932003696"/>
    <s v="yellow"/>
    <s v="NCRB(IPCCrimes-2022)/Census(2011)"/>
  </r>
  <r>
    <x v="0"/>
    <n v="1.08"/>
    <x v="7"/>
    <n v="31"/>
    <x v="18"/>
    <n v="6.2041474725854231"/>
    <n v="24.235135671065787"/>
    <n v="24.235135671065787"/>
    <n v="0.72705407013197365"/>
    <s v="orange"/>
    <s v="NCRB(IPCCrimes-2022)/Census(2011)"/>
  </r>
  <r>
    <x v="0"/>
    <n v="1.08"/>
    <x v="7"/>
    <n v="23"/>
    <x v="19"/>
    <n v="4.1706362178186849"/>
    <n v="52.204881202078198"/>
    <n v="52.204881202078198"/>
    <n v="1.566146436062346"/>
    <s v="yellow"/>
    <s v="NCRB(IPCCrimes-2022)/Census(2011)"/>
  </r>
  <r>
    <x v="0"/>
    <n v="1.08"/>
    <x v="7"/>
    <n v="27"/>
    <x v="20"/>
    <n v="2.5842200104538109"/>
    <n v="74.02509858334821"/>
    <n v="74.02509858334821"/>
    <n v="2.2207529575004465"/>
    <s v="yellow"/>
    <s v="NCRB(IPCCrimes-2022)/Census(2011)"/>
  </r>
  <r>
    <x v="0"/>
    <n v="1.08"/>
    <x v="7"/>
    <n v="14"/>
    <x v="21"/>
    <n v="1.6339932850656904"/>
    <n v="87.09490561961249"/>
    <n v="87.09490561961249"/>
    <n v="2.6128471685883747"/>
    <s v="yellow"/>
    <s v="NCRB(IPCCrimes-2022)/Census(2011)"/>
  </r>
  <r>
    <x v="0"/>
    <n v="1.08"/>
    <x v="7"/>
    <n v="17"/>
    <x v="22"/>
    <n v="2.5279004371245439"/>
    <n v="74.799741030368011"/>
    <n v="74.799741030368011"/>
    <n v="2.2439922309110405"/>
    <s v="yellow"/>
    <s v="NCRB(IPCCrimes-2022)/Census(2011)"/>
  </r>
  <r>
    <x v="0"/>
    <n v="1.08"/>
    <x v="7"/>
    <n v="15"/>
    <x v="23"/>
    <n v="1.2759682320366459"/>
    <n v="92.019328635947502"/>
    <n v="92.019328635947502"/>
    <n v="2.7605798590784252"/>
    <s v="yellow"/>
    <s v="NCRB(IPCCrimes-2022)/Census(2011)"/>
  </r>
  <r>
    <x v="0"/>
    <n v="1.08"/>
    <x v="7"/>
    <n v="13"/>
    <x v="24"/>
    <n v="0.35380302875609931"/>
    <n v="104.7031660196112"/>
    <n v="100"/>
    <n v="3"/>
    <s v="green"/>
    <s v="NCRB(IPCCrimes-2022)/Census(2011)"/>
  </r>
  <r>
    <x v="0"/>
    <n v="1.08"/>
    <x v="7"/>
    <n v="21"/>
    <x v="25"/>
    <n v="3.4878552475270599"/>
    <n v="61.5961299339005"/>
    <n v="61.5961299339005"/>
    <n v="1.8478838980170149"/>
    <s v="yellow"/>
    <s v="NCRB(IPCCrimes-2022)/Census(2011)"/>
  </r>
  <r>
    <x v="0"/>
    <n v="1.08"/>
    <x v="7"/>
    <n v="34"/>
    <x v="26"/>
    <n v="0.72118100601545088"/>
    <n v="99.650099057943052"/>
    <n v="99.650099057943052"/>
    <n v="2.9895029717382915"/>
    <s v="yellow"/>
    <s v="NCRB(IPCCrimes-2022)/Census(2011)"/>
  </r>
  <r>
    <x v="0"/>
    <n v="1.08"/>
    <x v="7"/>
    <n v="3"/>
    <x v="27"/>
    <n v="1.8635104398756919"/>
    <n v="83.93803279680921"/>
    <n v="83.93803279680921"/>
    <n v="2.5181409839042765"/>
    <s v="yellow"/>
    <s v="NCRB(IPCCrimes-2022)/Census(2011)"/>
  </r>
  <r>
    <x v="0"/>
    <n v="1.08"/>
    <x v="7"/>
    <n v="8"/>
    <x v="28"/>
    <n v="7.8761825014332567"/>
    <n v="1.2372819998907878"/>
    <n v="1.2372819998907878"/>
    <n v="3.7118459996723634E-2"/>
    <s v="orange"/>
    <s v="NCRB(IPCCrimes-2022)/Census(2011)"/>
  </r>
  <r>
    <x v="0"/>
    <n v="1.08"/>
    <x v="7"/>
    <n v="11"/>
    <x v="29"/>
    <n v="2.1291335900304138"/>
    <n v="80.284543346205865"/>
    <n v="80.284543346205865"/>
    <n v="2.4085363003861757"/>
    <s v="yellow"/>
    <s v="NCRB(IPCCrimes-2022)/Census(2011)"/>
  </r>
  <r>
    <x v="0"/>
    <n v="1.08"/>
    <x v="7"/>
    <n v="33"/>
    <x v="30"/>
    <n v="0.58353060410109747"/>
    <n v="101.54339898670479"/>
    <n v="100"/>
    <n v="3"/>
    <s v="green"/>
    <s v="NCRB(IPCCrimes-2022)/Census(2011)"/>
  </r>
  <r>
    <x v="0"/>
    <n v="1.08"/>
    <x v="7"/>
    <n v="36"/>
    <x v="31"/>
    <n v="2.325470177787623"/>
    <n v="77.584049613936671"/>
    <n v="77.584049613936671"/>
    <n v="2.3275214884181001"/>
    <s v="yellow"/>
    <s v="NCRB(IPCCrimes-2022)/Census(2011)"/>
  </r>
  <r>
    <x v="0"/>
    <n v="1.08"/>
    <x v="7"/>
    <n v="16"/>
    <x v="32"/>
    <n v="1.6875721471116523"/>
    <n v="86.357960036570375"/>
    <n v="86.357960036570375"/>
    <n v="2.5907388010971113"/>
    <s v="yellow"/>
    <s v="NCRB(IPCCrimes-2022)/Census(2011)"/>
  </r>
  <r>
    <x v="0"/>
    <n v="1.08"/>
    <x v="7"/>
    <n v="9"/>
    <x v="33"/>
    <n v="1.8467327801339357"/>
    <n v="84.168799591181667"/>
    <n v="84.168799591181667"/>
    <n v="2.5250639877354502"/>
    <s v="yellow"/>
    <s v="NCRB(IPCCrimes-2022)/Census(2011)"/>
  </r>
  <r>
    <x v="0"/>
    <n v="1.08"/>
    <x v="7"/>
    <n v="5"/>
    <x v="34"/>
    <n v="8.5958249077064188"/>
    <n v="-8.6609739992355514"/>
    <n v="0"/>
    <n v="0"/>
    <s v="red"/>
    <s v="NCRB(IPCCrimes-2022)/Census(2011)"/>
  </r>
  <r>
    <x v="0"/>
    <n v="1.08"/>
    <x v="7"/>
    <n v="19"/>
    <x v="35"/>
    <n v="1.2171858979756094"/>
    <n v="92.827844901373709"/>
    <n v="92.827844901373709"/>
    <n v="2.7848353470412115"/>
    <s v="yellow"/>
    <s v="NCRB(IPCCrimes-2022)/Census(2011)"/>
  </r>
  <r>
    <x v="0"/>
    <n v="1.0900000000000001"/>
    <x v="8"/>
    <n v="35"/>
    <x v="0"/>
    <n v="0.26275615440602657"/>
    <n v="75.492462767978409"/>
    <n v="75.492462767978409"/>
    <n v="2.2647738830393522"/>
    <s v="yellow"/>
    <s v="NCRB(IPCCrimes-2022)/Census(2011)"/>
  </r>
  <r>
    <x v="0"/>
    <n v="1.0900000000000001"/>
    <x v="8"/>
    <n v="37"/>
    <x v="1"/>
    <n v="0.36307083130694423"/>
    <n v="66.136009501926708"/>
    <n v="66.136009501926708"/>
    <n v="1.9840802850578012"/>
    <s v="yellow"/>
    <s v="NCRB(IPCCrimes-2022)/Census(2011)"/>
  </r>
  <r>
    <x v="0"/>
    <n v="1.0900000000000001"/>
    <x v="8"/>
    <n v="12"/>
    <x v="2"/>
    <n v="0.2168057716587159"/>
    <n v="79.778302308258759"/>
    <n v="79.778302308258759"/>
    <n v="2.3933490692477628"/>
    <s v="yellow"/>
    <s v="NCRB(IPCCrimes-2022)/Census(2011)"/>
  </r>
  <r>
    <x v="0"/>
    <n v="1.0900000000000001"/>
    <x v="8"/>
    <n v="18"/>
    <x v="3"/>
    <n v="0.81075253986659312"/>
    <n v="24.380275310191298"/>
    <n v="24.380275310191298"/>
    <n v="0.73140825930573894"/>
    <s v="orange"/>
    <s v="NCRB(IPCCrimes-2022)/Census(2011)"/>
  </r>
  <r>
    <x v="0"/>
    <n v="1.0900000000000001"/>
    <x v="8"/>
    <n v="10"/>
    <x v="4"/>
    <n v="1.6330537455663072E-2"/>
    <n v="98.476833946598489"/>
    <n v="98.476833946598489"/>
    <n v="2.9543050183979545"/>
    <s v="yellow"/>
    <s v="NCRB(IPCCrimes-2022)/Census(2011)"/>
  </r>
  <r>
    <x v="0"/>
    <n v="1.0900000000000001"/>
    <x v="8"/>
    <n v="4"/>
    <x v="5"/>
    <n v="9.4746316736936856E-2"/>
    <n v="91.162913423373908"/>
    <n v="91.162913423373908"/>
    <n v="2.7348874027012169"/>
    <s v="yellow"/>
    <s v="NCRB(IPCCrimes-2022)/Census(2011)"/>
  </r>
  <r>
    <x v="0"/>
    <n v="1.0900000000000001"/>
    <x v="8"/>
    <n v="22"/>
    <x v="6"/>
    <n v="3.1317040486435063E-2"/>
    <n v="97.079027368728944"/>
    <n v="97.079027368728944"/>
    <n v="2.9123708210618684"/>
    <s v="yellow"/>
    <s v="NCRB(IPCCrimes-2022)/Census(2011)"/>
  </r>
  <r>
    <x v="0"/>
    <n v="1.0900000000000001"/>
    <x v="8"/>
    <n v="25"/>
    <x v="7"/>
    <n v="0"/>
    <n v="100"/>
    <n v="100"/>
    <n v="3"/>
    <s v="green"/>
    <s v="NCRB(IPCCrimes-2022)/Census(2011)"/>
  </r>
  <r>
    <x v="0"/>
    <n v="1.0900000000000001"/>
    <x v="8"/>
    <n v="7"/>
    <x v="8"/>
    <n v="2.382662650529925E-2"/>
    <n v="97.777665997920764"/>
    <n v="97.777665997920764"/>
    <n v="2.9333299799376227"/>
    <s v="yellow"/>
    <s v="NCRB(IPCCrimes-2022)/Census(2011)"/>
  </r>
  <r>
    <x v="0"/>
    <n v="1.0900000000000001"/>
    <x v="8"/>
    <n v="30"/>
    <x v="9"/>
    <n v="0"/>
    <n v="100"/>
    <n v="100"/>
    <n v="3"/>
    <s v="green"/>
    <s v="NCRB(IPCCrimes-2022)/Census(2011)"/>
  </r>
  <r>
    <x v="0"/>
    <n v="1.0900000000000001"/>
    <x v="8"/>
    <n v="24"/>
    <x v="10"/>
    <n v="3.3090837061181579E-3"/>
    <n v="99.691358353470747"/>
    <n v="99.691358353470747"/>
    <n v="2.9907407506041226"/>
    <s v="yellow"/>
    <s v="NCRB(IPCCrimes-2022)/Census(2011)"/>
  </r>
  <r>
    <x v="0"/>
    <n v="1.0900000000000001"/>
    <x v="8"/>
    <n v="6"/>
    <x v="11"/>
    <n v="1.0058591492672098"/>
    <n v="6.1824808383239835"/>
    <n v="6.1824808383239835"/>
    <n v="0.18547442514971951"/>
    <s v="orange"/>
    <s v="NCRB(IPCCrimes-2022)/Census(2011)"/>
  </r>
  <r>
    <x v="0"/>
    <n v="1.0900000000000001"/>
    <x v="8"/>
    <n v="2"/>
    <x v="12"/>
    <n v="0.13110738248189771"/>
    <n v="87.77147935951713"/>
    <n v="87.77147935951713"/>
    <n v="2.6331443807855139"/>
    <s v="yellow"/>
    <s v="NCRB(IPCCrimes-2022)/Census(2011)"/>
  </r>
  <r>
    <x v="0"/>
    <n v="1.0900000000000001"/>
    <x v="8"/>
    <n v="1"/>
    <x v="13"/>
    <n v="8.9671242399954609E-2"/>
    <n v="91.636270835496305"/>
    <n v="91.636270835496305"/>
    <n v="2.7490881250648891"/>
    <s v="yellow"/>
    <s v="NCRB(IPCCrimes-2022)/Census(2011)"/>
  </r>
  <r>
    <x v="0"/>
    <n v="1.0900000000000001"/>
    <x v="8"/>
    <n v="20"/>
    <x v="14"/>
    <n v="0.26676258802634911"/>
    <n v="75.118778576490541"/>
    <n v="75.118778576490541"/>
    <n v="2.2535633572947162"/>
    <s v="yellow"/>
    <s v="NCRB(IPCCrimes-2022)/Census(2011)"/>
  </r>
  <r>
    <x v="0"/>
    <n v="1.0900000000000001"/>
    <x v="8"/>
    <n v="29"/>
    <x v="15"/>
    <n v="6.5471487928113348E-3"/>
    <n v="99.389340686743864"/>
    <n v="99.389340686743864"/>
    <n v="2.9816802206023159"/>
    <s v="yellow"/>
    <s v="NCRB(IPCCrimes-2022)/Census(2011)"/>
  </r>
  <r>
    <x v="0"/>
    <n v="1.0900000000000001"/>
    <x v="8"/>
    <n v="32"/>
    <x v="16"/>
    <n v="0.1227322191622652"/>
    <n v="88.552639471043875"/>
    <n v="88.552639471043875"/>
    <n v="2.6565791841313162"/>
    <s v="yellow"/>
    <s v="NCRB(IPCCrimes-2022)/Census(2011)"/>
  </r>
  <r>
    <x v="0"/>
    <n v="1.0900000000000001"/>
    <x v="8"/>
    <n v="35"/>
    <x v="17"/>
    <n v="0"/>
    <n v="100"/>
    <n v="100"/>
    <n v="3"/>
    <s v="green"/>
    <s v="NCRB(IPCCrimes-2022)/Census(2011)"/>
  </r>
  <r>
    <x v="0"/>
    <n v="1.0900000000000001"/>
    <x v="8"/>
    <n v="31"/>
    <x v="18"/>
    <n v="0"/>
    <n v="100"/>
    <n v="100"/>
    <n v="3"/>
    <s v="green"/>
    <s v="NCRB(IPCCrimes-2022)/Census(2011)"/>
  </r>
  <r>
    <x v="0"/>
    <n v="1.0900000000000001"/>
    <x v="8"/>
    <n v="23"/>
    <x v="19"/>
    <n v="3.0291844434470468E-2"/>
    <n v="97.174648460727497"/>
    <n v="97.174648460727497"/>
    <n v="2.9152394538218251"/>
    <s v="yellow"/>
    <s v="NCRB(IPCCrimes-2022)/Census(2011)"/>
  </r>
  <r>
    <x v="0"/>
    <n v="1.0900000000000001"/>
    <x v="8"/>
    <n v="27"/>
    <x v="20"/>
    <n v="1.7797658474199797E-3"/>
    <n v="99.833999405766448"/>
    <n v="99.833999405766448"/>
    <n v="2.9950199821729937"/>
    <s v="yellow"/>
    <s v="NCRB(IPCCrimes-2022)/Census(2011)"/>
  </r>
  <r>
    <x v="0"/>
    <n v="1.0900000000000001"/>
    <x v="8"/>
    <n v="14"/>
    <x v="21"/>
    <n v="0"/>
    <n v="100"/>
    <n v="100"/>
    <n v="3"/>
    <s v="green"/>
    <s v="NCRB(IPCCrimes-2022)/Census(2011)"/>
  </r>
  <r>
    <x v="0"/>
    <n v="1.0900000000000001"/>
    <x v="8"/>
    <n v="17"/>
    <x v="22"/>
    <n v="0.6741067832332116"/>
    <n v="37.12536581382043"/>
    <n v="37.12536581382043"/>
    <n v="1.1137609744146131"/>
    <s v="orange"/>
    <s v="NCRB(IPCCrimes-2022)/Census(2011)"/>
  </r>
  <r>
    <x v="0"/>
    <n v="1.0900000000000001"/>
    <x v="8"/>
    <n v="15"/>
    <x v="23"/>
    <n v="0.27342176400785267"/>
    <n v="74.497670371926489"/>
    <n v="74.497670371926489"/>
    <n v="2.2349301111577948"/>
    <s v="yellow"/>
    <s v="NCRB(IPCCrimes-2022)/Census(2011)"/>
  </r>
  <r>
    <x v="0"/>
    <n v="1.0900000000000001"/>
    <x v="8"/>
    <n v="13"/>
    <x v="24"/>
    <n v="0"/>
    <n v="100"/>
    <n v="100"/>
    <n v="3"/>
    <s v="green"/>
    <s v="NCRB(IPCCrimes-2022)/Census(2011)"/>
  </r>
  <r>
    <x v="0"/>
    <n v="1.0900000000000001"/>
    <x v="8"/>
    <n v="21"/>
    <x v="25"/>
    <n v="0.38356878063651401"/>
    <n v="64.224144649473985"/>
    <n v="64.224144649473985"/>
    <n v="1.9267243394842195"/>
    <s v="yellow"/>
    <s v="NCRB(IPCCrimes-2022)/Census(2011)"/>
  </r>
  <r>
    <x v="0"/>
    <n v="1.0900000000000001"/>
    <x v="8"/>
    <n v="34"/>
    <x v="26"/>
    <n v="0"/>
    <n v="100"/>
    <n v="100"/>
    <n v="3"/>
    <s v="green"/>
    <s v="NCRB(IPCCrimes-2022)/Census(2011)"/>
  </r>
  <r>
    <x v="0"/>
    <n v="1.0900000000000001"/>
    <x v="8"/>
    <n v="3"/>
    <x v="27"/>
    <n v="0.15138769530905041"/>
    <n v="85.879913687869845"/>
    <n v="85.879913687869845"/>
    <n v="2.5763974106360954"/>
    <s v="yellow"/>
    <s v="NCRB(IPCCrimes-2022)/Census(2011)"/>
  </r>
  <r>
    <x v="0"/>
    <n v="1.0900000000000001"/>
    <x v="8"/>
    <n v="8"/>
    <x v="28"/>
    <n v="1.5361400581606257"/>
    <n v="-43.2773658682678"/>
    <n v="0"/>
    <n v="0"/>
    <s v="red"/>
    <s v="NCRB(IPCCrimes-2022)/Census(2011)"/>
  </r>
  <r>
    <x v="0"/>
    <n v="1.0900000000000001"/>
    <x v="8"/>
    <n v="11"/>
    <x v="29"/>
    <n v="0.16377950692541646"/>
    <n v="84.724116651462452"/>
    <n v="84.724116651462452"/>
    <n v="2.5417234995438736"/>
    <s v="yellow"/>
    <s v="NCRB(IPCCrimes-2022)/Census(2011)"/>
  </r>
  <r>
    <x v="0"/>
    <n v="1.0900000000000001"/>
    <x v="8"/>
    <n v="33"/>
    <x v="30"/>
    <n v="2.9107227282952605E-2"/>
    <n v="97.285138922928624"/>
    <n v="97.285138922928624"/>
    <n v="2.9185541676878586"/>
    <s v="yellow"/>
    <s v="NCRB(IPCCrimes-2022)/Census(2011)"/>
  </r>
  <r>
    <x v="0"/>
    <n v="1.0900000000000001"/>
    <x v="8"/>
    <n v="36"/>
    <x v="31"/>
    <n v="0.10284634692918235"/>
    <n v="90.40741526210077"/>
    <n v="90.40741526210077"/>
    <n v="2.7122224578630227"/>
    <s v="yellow"/>
    <s v="NCRB(IPCCrimes-2022)/Census(2011)"/>
  </r>
  <r>
    <x v="0"/>
    <n v="1.0900000000000001"/>
    <x v="8"/>
    <n v="16"/>
    <x v="32"/>
    <n v="0.21775124478860028"/>
    <n v="79.690117055339016"/>
    <n v="79.690117055339016"/>
    <n v="2.3907035116601705"/>
    <s v="yellow"/>
    <s v="NCRB(IPCCrimes-2022)/Census(2011)"/>
  </r>
  <r>
    <x v="0"/>
    <n v="1.0900000000000001"/>
    <x v="8"/>
    <n v="9"/>
    <x v="33"/>
    <n v="9.9092978446211191E-2"/>
    <n v="90.757495807501684"/>
    <n v="90.757495807501684"/>
    <n v="2.7227248742250505"/>
    <s v="yellow"/>
    <s v="NCRB(IPCCrimes-2022)/Census(2011)"/>
  </r>
  <r>
    <x v="0"/>
    <n v="1.0900000000000001"/>
    <x v="8"/>
    <n v="5"/>
    <x v="34"/>
    <n v="0.17846003268594643"/>
    <n v="83.354848888828499"/>
    <n v="83.354848888828499"/>
    <n v="2.5006454666648552"/>
    <s v="yellow"/>
    <s v="NCRB(IPCCrimes-2022)/Census(2011)"/>
  </r>
  <r>
    <x v="0"/>
    <n v="1.0900000000000001"/>
    <x v="8"/>
    <n v="19"/>
    <x v="35"/>
    <n v="0.90494649120418857"/>
    <n v="15.594708423448939"/>
    <n v="15.594708423448939"/>
    <n v="0.46784125270346816"/>
    <s v="orange"/>
    <s v="NCRB(IPCCrimes-2022)/Census(2011)"/>
  </r>
  <r>
    <x v="0"/>
    <n v="1.1000000000000001"/>
    <x v="9"/>
    <n v="35"/>
    <x v="0"/>
    <n v="0"/>
    <n v="100"/>
    <n v="100"/>
    <n v="3"/>
    <s v="green"/>
    <s v="NCRB(IPCCrimes-2022)/Census(2011)"/>
  </r>
  <r>
    <x v="0"/>
    <n v="1.1000000000000001"/>
    <x v="9"/>
    <n v="37"/>
    <x v="1"/>
    <n v="3.144596811152923"/>
    <n v="27.718410780664588"/>
    <n v="27.718410780664588"/>
    <n v="0.83155232341993757"/>
    <s v="orange"/>
    <s v="NCRB(IPCCrimes-2022)/Census(2011)"/>
  </r>
  <r>
    <x v="0"/>
    <n v="1.1000000000000001"/>
    <x v="9"/>
    <n v="12"/>
    <x v="2"/>
    <n v="0"/>
    <n v="100"/>
    <n v="100"/>
    <n v="3"/>
    <s v="green"/>
    <s v="NCRB(IPCCrimes-2022)/Census(2011)"/>
  </r>
  <r>
    <x v="0"/>
    <n v="1.1000000000000001"/>
    <x v="9"/>
    <n v="18"/>
    <x v="3"/>
    <n v="0"/>
    <n v="100"/>
    <n v="100"/>
    <n v="3"/>
    <s v="green"/>
    <s v="NCRB(IPCCrimes-2022)/Census(2011)"/>
  </r>
  <r>
    <x v="0"/>
    <n v="1.1000000000000001"/>
    <x v="9"/>
    <n v="10"/>
    <x v="4"/>
    <n v="0"/>
    <n v="100"/>
    <n v="100"/>
    <n v="3"/>
    <s v="green"/>
    <s v="NCRB(IPCCrimes-2022)/Census(2011)"/>
  </r>
  <r>
    <x v="0"/>
    <n v="1.1000000000000001"/>
    <x v="9"/>
    <n v="4"/>
    <x v="5"/>
    <n v="9.4746316736936856E-2"/>
    <n v="97.822164570626327"/>
    <n v="97.822164570626327"/>
    <n v="2.9346649371187898"/>
    <s v="yellow"/>
    <s v="NCRB(IPCCrimes-2022)/Census(2011)"/>
  </r>
  <r>
    <x v="0"/>
    <n v="1.1000000000000001"/>
    <x v="9"/>
    <n v="22"/>
    <x v="6"/>
    <n v="0"/>
    <n v="100"/>
    <n v="100"/>
    <n v="3"/>
    <s v="green"/>
    <s v="NCRB(IPCCrimes-2022)/Census(2011)"/>
  </r>
  <r>
    <x v="0"/>
    <n v="1.1000000000000001"/>
    <x v="9"/>
    <n v="25"/>
    <x v="7"/>
    <n v="0.17071721717278632"/>
    <n v="96.075900185172785"/>
    <n v="96.075900185172785"/>
    <n v="2.8822770055551832"/>
    <s v="yellow"/>
    <s v="NCRB(IPCCrimes-2022)/Census(2011)"/>
  </r>
  <r>
    <x v="0"/>
    <n v="1.1000000000000001"/>
    <x v="9"/>
    <n v="7"/>
    <x v="8"/>
    <n v="2.0848298192136845"/>
    <n v="52.07817674744296"/>
    <n v="52.07817674744296"/>
    <n v="1.5623453024232887"/>
    <s v="yellow"/>
    <s v="NCRB(IPCCrimes-2022)/Census(2011)"/>
  </r>
  <r>
    <x v="0"/>
    <n v="1.1000000000000001"/>
    <x v="9"/>
    <n v="30"/>
    <x v="9"/>
    <n v="0.27424590945085686"/>
    <n v="93.696193387430782"/>
    <n v="93.696193387430782"/>
    <n v="2.8108858016229235"/>
    <s v="yellow"/>
    <s v="NCRB(IPCCrimes-2022)/Census(2011)"/>
  </r>
  <r>
    <x v="0"/>
    <n v="1.1000000000000001"/>
    <x v="9"/>
    <n v="24"/>
    <x v="10"/>
    <n v="9.9272511183544743E-2"/>
    <n v="97.718125627841616"/>
    <n v="97.718125627841616"/>
    <n v="2.9315437688352484"/>
    <s v="yellow"/>
    <s v="NCRB(IPCCrimes-2022)/Census(2011)"/>
  </r>
  <r>
    <x v="0"/>
    <n v="1.1000000000000001"/>
    <x v="9"/>
    <n v="6"/>
    <x v="11"/>
    <n v="4.9859057438186412"/>
    <n v="-14.60585013087649"/>
    <n v="0"/>
    <n v="0"/>
    <s v="red"/>
    <s v="NCRB(IPCCrimes-2022)/Census(2011)"/>
  </r>
  <r>
    <x v="0"/>
    <n v="1.1000000000000001"/>
    <x v="9"/>
    <n v="2"/>
    <x v="12"/>
    <n v="0.10197240859703156"/>
    <n v="97.656065882985331"/>
    <n v="97.656065882985331"/>
    <n v="2.9296819764895599"/>
    <s v="yellow"/>
    <s v="NCRB(IPCCrimes-2022)/Census(2011)"/>
  </r>
  <r>
    <x v="0"/>
    <n v="1.1000000000000001"/>
    <x v="9"/>
    <n v="1"/>
    <x v="13"/>
    <n v="0"/>
    <n v="100"/>
    <n v="100"/>
    <n v="3"/>
    <s v="green"/>
    <s v="NCRB(IPCCrimes-2022)/Census(2011)"/>
  </r>
  <r>
    <x v="0"/>
    <n v="1.1000000000000001"/>
    <x v="9"/>
    <n v="20"/>
    <x v="14"/>
    <n v="0"/>
    <n v="100"/>
    <n v="100"/>
    <n v="3"/>
    <s v="green"/>
    <s v="NCRB(IPCCrimes-2022)/Census(2011)"/>
  </r>
  <r>
    <x v="0"/>
    <n v="1.1000000000000001"/>
    <x v="9"/>
    <n v="29"/>
    <x v="15"/>
    <n v="0.7398278135876809"/>
    <n v="82.994344481581535"/>
    <n v="82.994344481581535"/>
    <n v="2.4898303344474462"/>
    <s v="yellow"/>
    <s v="NCRB(IPCCrimes-2022)/Census(2011)"/>
  </r>
  <r>
    <x v="0"/>
    <n v="1.1000000000000001"/>
    <x v="9"/>
    <n v="32"/>
    <x v="16"/>
    <n v="4.2597060455586186"/>
    <n v="2.0865500186966504"/>
    <n v="2.0865500186966504"/>
    <n v="6.2596500560899507E-2"/>
    <s v="orange"/>
    <s v="NCRB(IPCCrimes-2022)/Census(2011)"/>
  </r>
  <r>
    <x v="0"/>
    <n v="1.1000000000000001"/>
    <x v="9"/>
    <n v="35"/>
    <x v="17"/>
    <n v="0"/>
    <n v="100"/>
    <n v="100"/>
    <n v="3"/>
    <s v="green"/>
    <s v="NCRB(IPCCrimes-2022)/Census(2011)"/>
  </r>
  <r>
    <x v="0"/>
    <n v="1.1000000000000001"/>
    <x v="9"/>
    <n v="31"/>
    <x v="18"/>
    <n v="0"/>
    <n v="100"/>
    <n v="100"/>
    <n v="3"/>
    <s v="green"/>
    <s v="NCRB(IPCCrimes-2022)/Census(2011)"/>
  </r>
  <r>
    <x v="0"/>
    <n v="1.1000000000000001"/>
    <x v="9"/>
    <n v="23"/>
    <x v="19"/>
    <n v="3.993015857271108E-2"/>
    <n v="99.08216681096313"/>
    <n v="99.08216681096313"/>
    <n v="2.9724650043288943"/>
    <s v="yellow"/>
    <s v="NCRB(IPCCrimes-2022)/Census(2011)"/>
  </r>
  <r>
    <x v="0"/>
    <n v="1.1000000000000001"/>
    <x v="9"/>
    <n v="27"/>
    <x v="20"/>
    <n v="0.60245073935166316"/>
    <n v="86.152088969798243"/>
    <n v="86.152088969798243"/>
    <n v="2.5845626690939474"/>
    <s v="yellow"/>
    <s v="NCRB(IPCCrimes-2022)/Census(2011)"/>
  </r>
  <r>
    <x v="0"/>
    <n v="1.1000000000000001"/>
    <x v="9"/>
    <n v="14"/>
    <x v="21"/>
    <n v="0"/>
    <n v="100"/>
    <n v="100"/>
    <n v="3"/>
    <s v="green"/>
    <s v="NCRB(IPCCrimes-2022)/Census(2011)"/>
  </r>
  <r>
    <x v="0"/>
    <n v="1.1000000000000001"/>
    <x v="9"/>
    <n v="17"/>
    <x v="22"/>
    <n v="0"/>
    <n v="100"/>
    <n v="100"/>
    <n v="3"/>
    <s v="green"/>
    <s v="NCRB(IPCCrimes-2022)/Census(2011)"/>
  </r>
  <r>
    <x v="0"/>
    <n v="1.1000000000000001"/>
    <x v="9"/>
    <n v="15"/>
    <x v="23"/>
    <n v="0.27342176400785267"/>
    <n v="93.715137164946853"/>
    <n v="93.715137164946853"/>
    <n v="2.8114541149484054"/>
    <s v="yellow"/>
    <s v="NCRB(IPCCrimes-2022)/Census(2011)"/>
  </r>
  <r>
    <x v="0"/>
    <n v="1.1000000000000001"/>
    <x v="9"/>
    <n v="13"/>
    <x v="24"/>
    <n v="0"/>
    <n v="100"/>
    <n v="100"/>
    <n v="3"/>
    <s v="green"/>
    <s v="NCRB(IPCCrimes-2022)/Census(2011)"/>
  </r>
  <r>
    <x v="0"/>
    <n v="1.1000000000000001"/>
    <x v="9"/>
    <n v="21"/>
    <x v="25"/>
    <n v="6.1942784450617183E-2"/>
    <n v="98.576185384122482"/>
    <n v="98.576185384122482"/>
    <n v="2.9572855615236744"/>
    <s v="yellow"/>
    <s v="NCRB(IPCCrimes-2022)/Census(2011)"/>
  </r>
  <r>
    <x v="0"/>
    <n v="1.1000000000000001"/>
    <x v="9"/>
    <n v="34"/>
    <x v="26"/>
    <n v="0"/>
    <n v="100"/>
    <n v="100"/>
    <n v="3"/>
    <s v="green"/>
    <s v="NCRB(IPCCrimes-2022)/Census(2011)"/>
  </r>
  <r>
    <x v="0"/>
    <n v="1.1000000000000001"/>
    <x v="9"/>
    <n v="3"/>
    <x v="27"/>
    <n v="0.10813406807789316"/>
    <n v="97.514434199735689"/>
    <n v="97.514434199735689"/>
    <n v="2.9254330259920707"/>
    <s v="yellow"/>
    <s v="NCRB(IPCCrimes-2022)/Census(2011)"/>
  </r>
  <r>
    <x v="0"/>
    <n v="1.1000000000000001"/>
    <x v="9"/>
    <n v="8"/>
    <x v="28"/>
    <n v="0"/>
    <n v="100"/>
    <n v="100"/>
    <n v="3"/>
    <s v="green"/>
    <s v="NCRB(IPCCrimes-2022)/Census(2011)"/>
  </r>
  <r>
    <x v="0"/>
    <n v="1.1000000000000001"/>
    <x v="9"/>
    <n v="11"/>
    <x v="29"/>
    <n v="0"/>
    <n v="100"/>
    <n v="100"/>
    <n v="3"/>
    <s v="green"/>
    <s v="NCRB(IPCCrimes-2022)/Census(2011)"/>
  </r>
  <r>
    <x v="0"/>
    <n v="1.1000000000000001"/>
    <x v="9"/>
    <n v="33"/>
    <x v="30"/>
    <n v="0.27998380529316313"/>
    <n v="93.564302319938136"/>
    <n v="93.564302319938136"/>
    <n v="2.8069290695981439"/>
    <s v="yellow"/>
    <s v="NCRB(IPCCrimes-2022)/Census(2011)"/>
  </r>
  <r>
    <x v="0"/>
    <n v="1.1000000000000001"/>
    <x v="9"/>
    <n v="36"/>
    <x v="31"/>
    <n v="0.58850965187254345"/>
    <n v="86.472538305262361"/>
    <n v="86.472538305262361"/>
    <n v="2.594176149157871"/>
    <s v="yellow"/>
    <s v="NCRB(IPCCrimes-2022)/Census(2011)"/>
  </r>
  <r>
    <x v="0"/>
    <n v="1.1000000000000001"/>
    <x v="9"/>
    <n v="16"/>
    <x v="32"/>
    <n v="0"/>
    <n v="100"/>
    <n v="100"/>
    <n v="3"/>
    <s v="green"/>
    <s v="NCRB(IPCCrimes-2022)/Census(2011)"/>
  </r>
  <r>
    <x v="0"/>
    <n v="1.1000000000000001"/>
    <x v="9"/>
    <n v="9"/>
    <x v="33"/>
    <n v="5.5051654692339549E-3"/>
    <n v="99.873458464493652"/>
    <n v="99.873458464493652"/>
    <n v="2.9962037539348092"/>
    <s v="yellow"/>
    <s v="NCRB(IPCCrimes-2022)/Census(2011)"/>
  </r>
  <r>
    <x v="0"/>
    <n v="1.1000000000000001"/>
    <x v="9"/>
    <n v="5"/>
    <x v="34"/>
    <n v="0"/>
    <n v="100"/>
    <n v="100"/>
    <n v="3"/>
    <s v="green"/>
    <s v="NCRB(IPCCrimes-2022)/Census(2011)"/>
  </r>
  <r>
    <x v="0"/>
    <n v="1.1000000000000001"/>
    <x v="9"/>
    <n v="19"/>
    <x v="35"/>
    <n v="0"/>
    <n v="100"/>
    <n v="100"/>
    <n v="3"/>
    <s v="green"/>
    <s v="NCRB(IPCCrimes-2022)/Census(2011)"/>
  </r>
  <r>
    <x v="1"/>
    <n v="2.0099999999999998"/>
    <x v="10"/>
    <n v="35"/>
    <x v="0"/>
    <n v="0.26275615440602657"/>
    <n v="98.827274802004681"/>
    <n v="98.827274802004681"/>
    <n v="2.9648182440601403"/>
    <s v="yellow"/>
    <s v="NCRB(SLLCrimes-2022)/Census(2011)"/>
  </r>
  <r>
    <x v="1"/>
    <n v="2.0099999999999998"/>
    <x v="10"/>
    <n v="37"/>
    <x v="1"/>
    <n v="9.4801828174590999E-2"/>
    <n v="99.693187143281605"/>
    <n v="99.693187143281605"/>
    <n v="2.990795614298448"/>
    <s v="yellow"/>
    <s v="NCRB(SLLCrimes-2022)/Census(2011)"/>
  </r>
  <r>
    <x v="1"/>
    <n v="2.0099999999999998"/>
    <x v="10"/>
    <n v="12"/>
    <x v="2"/>
    <n v="0.79495449608195834"/>
    <n v="96.083450796963689"/>
    <n v="96.083450796963689"/>
    <n v="2.8825035239089107"/>
    <s v="yellow"/>
    <s v="NCRB(SLLCrimes-2022)/Census(2011)"/>
  </r>
  <r>
    <x v="1"/>
    <n v="2.0099999999999998"/>
    <x v="10"/>
    <n v="18"/>
    <x v="3"/>
    <n v="0.54797898939599776"/>
    <n v="97.356768037615183"/>
    <n v="97.356768037615183"/>
    <n v="2.9207030411284554"/>
    <s v="yellow"/>
    <s v="NCRB(SLLCrimes-2022)/Census(2011)"/>
  </r>
  <r>
    <x v="1"/>
    <n v="2.0099999999999998"/>
    <x v="10"/>
    <n v="10"/>
    <x v="4"/>
    <n v="3.4092398488322497"/>
    <n v="82.605132010184676"/>
    <n v="82.605132010184676"/>
    <n v="2.4781539603055402"/>
    <s v="yellow"/>
    <s v="NCRB(SLLCrimes-2022)/Census(2011)"/>
  </r>
  <r>
    <x v="1"/>
    <n v="2.0099999999999998"/>
    <x v="10"/>
    <n v="4"/>
    <x v="5"/>
    <n v="6.2532569046378326"/>
    <n v="67.942398857180734"/>
    <n v="67.942398857180734"/>
    <n v="2.0382719657154218"/>
    <s v="yellow"/>
    <s v="NCRB(SLLCrimes-2022)/Census(2011)"/>
  </r>
  <r>
    <x v="1"/>
    <n v="2.0099999999999998"/>
    <x v="10"/>
    <n v="22"/>
    <x v="6"/>
    <n v="5.6762135881663554"/>
    <n v="70.91742748785434"/>
    <n v="70.91742748785434"/>
    <n v="2.1275228246356304"/>
    <s v="yellow"/>
    <s v="NCRB(SLLCrimes-2022)/Census(2011)"/>
  </r>
  <r>
    <x v="1"/>
    <n v="2.0099999999999998"/>
    <x v="10"/>
    <n v="25"/>
    <x v="7"/>
    <n v="0"/>
    <n v="100.18195140934093"/>
    <n v="100"/>
    <n v="3"/>
    <s v="green"/>
    <s v="NCRB(SLLCrimes-2022)/Census(2011)"/>
  </r>
  <r>
    <x v="1"/>
    <n v="2.0099999999999998"/>
    <x v="10"/>
    <n v="7"/>
    <x v="8"/>
    <n v="21.997932921017533"/>
    <n v="-13.231510609154828"/>
    <n v="0"/>
    <n v="0"/>
    <s v="red"/>
    <s v="NCRB(SLLCrimes-2022)/Census(2011)"/>
  </r>
  <r>
    <x v="1"/>
    <n v="2.0099999999999998"/>
    <x v="10"/>
    <n v="30"/>
    <x v="9"/>
    <n v="0.13712295472542843"/>
    <n v="99.474994575103196"/>
    <n v="99.474994575103196"/>
    <n v="2.9842498372530959"/>
    <s v="yellow"/>
    <s v="NCRB(SLLCrimes-2022)/Census(2011)"/>
  </r>
  <r>
    <x v="1"/>
    <n v="2.0099999999999998"/>
    <x v="10"/>
    <n v="24"/>
    <x v="10"/>
    <n v="1.067179495223106"/>
    <n v="94.679956218112522"/>
    <n v="94.679956218112522"/>
    <n v="2.8403986865433759"/>
    <s v="yellow"/>
    <s v="NCRB(SLLCrimes-2022)/Census(2011)"/>
  </r>
  <r>
    <x v="1"/>
    <n v="2.0099999999999998"/>
    <x v="10"/>
    <n v="6"/>
    <x v="11"/>
    <n v="12.066365245523118"/>
    <n v="37.972094629255203"/>
    <n v="37.972094629255203"/>
    <n v="1.139162838877656"/>
    <s v="orange"/>
    <s v="NCRB(SLLCrimes-2022)/Census(2011)"/>
  </r>
  <r>
    <x v="1"/>
    <n v="2.0099999999999998"/>
    <x v="10"/>
    <n v="2"/>
    <x v="12"/>
    <n v="0.42245712133055935"/>
    <n v="98.003913824787247"/>
    <n v="98.003913824787247"/>
    <n v="2.9401174147436175"/>
    <s v="yellow"/>
    <s v="NCRB(SLLCrimes-2022)/Census(2011)"/>
  </r>
  <r>
    <x v="1"/>
    <n v="2.0099999999999998"/>
    <x v="10"/>
    <n v="1"/>
    <x v="13"/>
    <n v="1.9320076771626584"/>
    <n v="90.221211911677514"/>
    <n v="90.221211911677514"/>
    <n v="2.7066363573503254"/>
    <s v="yellow"/>
    <s v="NCRB(SLLCrimes-2022)/Census(2011)"/>
  </r>
  <r>
    <x v="1"/>
    <n v="2.0099999999999998"/>
    <x v="10"/>
    <n v="20"/>
    <x v="14"/>
    <n v="1.9400915492825388"/>
    <n v="90.179534362840442"/>
    <n v="90.179534362840442"/>
    <n v="2.7053860308852133"/>
    <s v="yellow"/>
    <s v="NCRB(SLLCrimes-2022)/Census(2011)"/>
  </r>
  <r>
    <x v="1"/>
    <n v="2.0099999999999998"/>
    <x v="10"/>
    <n v="29"/>
    <x v="15"/>
    <n v="0.44520611791117082"/>
    <n v="97.886628147586691"/>
    <n v="97.886628147586691"/>
    <n v="2.9365988444276008"/>
    <s v="yellow"/>
    <s v="NCRB(SLLCrimes-2022)/Census(2011)"/>
  </r>
  <r>
    <x v="1"/>
    <n v="2.0099999999999998"/>
    <x v="10"/>
    <n v="32"/>
    <x v="16"/>
    <n v="0.36520318872674035"/>
    <n v="98.299094591729613"/>
    <n v="98.299094591729613"/>
    <n v="2.9489728377518882"/>
    <s v="yellow"/>
    <s v="NCRB(SLLCrimes-2022)/Census(2011)"/>
  </r>
  <r>
    <x v="1"/>
    <n v="2.0099999999999998"/>
    <x v="10"/>
    <n v="35"/>
    <x v="17"/>
    <n v="0"/>
    <n v="100.18195140934093"/>
    <n v="100"/>
    <n v="3"/>
    <s v="green"/>
    <s v="NCRB(SLLCrimes-2022)/Census(2011)"/>
  </r>
  <r>
    <x v="1"/>
    <n v="2.0099999999999998"/>
    <x v="10"/>
    <n v="31"/>
    <x v="18"/>
    <n v="0"/>
    <n v="100.18195140934093"/>
    <n v="100"/>
    <n v="3"/>
    <s v="green"/>
    <s v="NCRB(SLLCrimes-2022)/Census(2011)"/>
  </r>
  <r>
    <x v="1"/>
    <n v="2.0099999999999998"/>
    <x v="10"/>
    <n v="23"/>
    <x v="19"/>
    <n v="17.496293964946194"/>
    <n v="9.9773272665887198"/>
    <n v="9.9773272665887198"/>
    <n v="0.29931981799766161"/>
    <s v="orange"/>
    <s v="NCRB(SLLCrimes-2022)/Census(2011)"/>
  </r>
  <r>
    <x v="1"/>
    <n v="2.0099999999999998"/>
    <x v="10"/>
    <n v="27"/>
    <x v="20"/>
    <n v="3.1128104671375447"/>
    <n v="84.133415714963036"/>
    <n v="84.133415714963036"/>
    <n v="2.5240024714488909"/>
    <s v="yellow"/>
    <s v="NCRB(SLLCrimes-2022)/Census(2011)"/>
  </r>
  <r>
    <x v="1"/>
    <n v="2.0099999999999998"/>
    <x v="10"/>
    <n v="14"/>
    <x v="21"/>
    <n v="1.3227564688627016"/>
    <n v="93.362292895074461"/>
    <n v="93.362292895074461"/>
    <n v="2.8008687868522339"/>
    <s v="yellow"/>
    <s v="NCRB(SLLCrimes-2022)/Census(2011)"/>
  </r>
  <r>
    <x v="1"/>
    <n v="2.0099999999999998"/>
    <x v="10"/>
    <n v="17"/>
    <x v="22"/>
    <n v="0.50558008742490879"/>
    <n v="97.575361587999623"/>
    <n v="97.575361587999623"/>
    <n v="2.9272608476399888"/>
    <s v="yellow"/>
    <s v="NCRB(SLLCrimes-2022)/Census(2011)"/>
  </r>
  <r>
    <x v="1"/>
    <n v="2.0099999999999998"/>
    <x v="10"/>
    <n v="15"/>
    <x v="23"/>
    <n v="2.4607958760706743"/>
    <n v="87.494969381163017"/>
    <n v="87.494969381163017"/>
    <n v="2.6248490814348902"/>
    <s v="yellow"/>
    <s v="NCRB(SLLCrimes-2022)/Census(2011)"/>
  </r>
  <r>
    <x v="1"/>
    <n v="2.0099999999999998"/>
    <x v="10"/>
    <n v="13"/>
    <x v="24"/>
    <n v="3.2347705486271936"/>
    <n v="83.504633223468886"/>
    <n v="83.504633223468886"/>
    <n v="2.5051389967040665"/>
    <s v="yellow"/>
    <s v="NCRB(SLLCrimes-2022)/Census(2011)"/>
  </r>
  <r>
    <x v="1"/>
    <n v="2.0099999999999998"/>
    <x v="10"/>
    <n v="21"/>
    <x v="25"/>
    <n v="0.19535801249810031"/>
    <n v="99.174755478249892"/>
    <n v="99.174755478249892"/>
    <n v="2.9752426643474967"/>
    <s v="yellow"/>
    <s v="NCRB(SLLCrimes-2022)/Census(2011)"/>
  </r>
  <r>
    <x v="1"/>
    <n v="2.0099999999999998"/>
    <x v="10"/>
    <n v="34"/>
    <x v="26"/>
    <n v="0.240393668671817"/>
    <n v="98.942567767737515"/>
    <n v="98.942567767737515"/>
    <n v="2.9682770330321251"/>
    <s v="yellow"/>
    <s v="NCRB(SLLCrimes-2022)/Census(2011)"/>
  </r>
  <r>
    <x v="1"/>
    <n v="2.0099999999999998"/>
    <x v="10"/>
    <n v="3"/>
    <x v="27"/>
    <n v="2.130241141134495"/>
    <n v="89.199191182835108"/>
    <n v="89.199191182835108"/>
    <n v="2.6759757354850531"/>
    <s v="yellow"/>
    <s v="NCRB(SLLCrimes-2022)/Census(2011)"/>
  </r>
  <r>
    <x v="1"/>
    <n v="2.0099999999999998"/>
    <x v="10"/>
    <n v="8"/>
    <x v="28"/>
    <n v="8.7412642245949392"/>
    <n v="55.11512437203595"/>
    <n v="55.11512437203595"/>
    <n v="1.6534537311610786"/>
    <s v="yellow"/>
    <s v="NCRB(SLLCrimes-2022)/Census(2011)"/>
  </r>
  <r>
    <x v="1"/>
    <n v="2.0099999999999998"/>
    <x v="10"/>
    <n v="11"/>
    <x v="29"/>
    <n v="0.81889753462708215"/>
    <n v="95.960009067125029"/>
    <n v="95.960009067125029"/>
    <n v="2.8788002720137511"/>
    <s v="yellow"/>
    <s v="NCRB(SLLCrimes-2022)/Census(2011)"/>
  </r>
  <r>
    <x v="1"/>
    <n v="2.0099999999999998"/>
    <x v="10"/>
    <n v="33"/>
    <x v="30"/>
    <n v="0.72768068207381509"/>
    <n v="96.430290483094467"/>
    <n v="96.430290483094467"/>
    <n v="2.892908714492834"/>
    <s v="yellow"/>
    <s v="NCRB(SLLCrimes-2022)/Census(2011)"/>
  </r>
  <r>
    <x v="1"/>
    <n v="2.0099999999999998"/>
    <x v="10"/>
    <n v="36"/>
    <x v="31"/>
    <n v="0.31996641266856729"/>
    <n v="98.532319204320885"/>
    <n v="98.532319204320885"/>
    <n v="2.9559695761296263"/>
    <s v="yellow"/>
    <s v="NCRB(SLLCrimes-2022)/Census(2011)"/>
  </r>
  <r>
    <x v="1"/>
    <n v="2.0099999999999998"/>
    <x v="10"/>
    <n v="16"/>
    <x v="32"/>
    <n v="8.1656716795725101E-2"/>
    <n v="99.760958628695661"/>
    <n v="99.760958628695661"/>
    <n v="2.99282875886087"/>
    <s v="yellow"/>
    <s v="NCRB(SLLCrimes-2022)/Census(2011)"/>
  </r>
  <r>
    <x v="1"/>
    <n v="2.0099999999999998"/>
    <x v="10"/>
    <n v="9"/>
    <x v="33"/>
    <n v="19.064888489545297"/>
    <n v="1.8902158013078354"/>
    <n v="1.8902158013078354"/>
    <n v="5.6706474039235059E-2"/>
    <s v="orange"/>
    <s v="NCRB(SLLCrimes-2022)/Census(2011)"/>
  </r>
  <r>
    <x v="1"/>
    <n v="2.0099999999999998"/>
    <x v="10"/>
    <n v="5"/>
    <x v="34"/>
    <n v="14.891498283016197"/>
    <n v="23.406720710017971"/>
    <n v="23.406720710017971"/>
    <n v="0.7022016213005392"/>
    <s v="orange"/>
    <s v="NCRB(SLLCrimes-2022)/Census(2011)"/>
  </r>
  <r>
    <x v="1"/>
    <n v="2.0099999999999998"/>
    <x v="10"/>
    <n v="19"/>
    <x v="35"/>
    <n v="3.1443056050315028"/>
    <n v="83.971038066202652"/>
    <n v="83.971038066202652"/>
    <n v="2.5191311419860796"/>
    <s v="yellow"/>
    <s v="NCRB(SLLCrimes-2022)/Census(2011)"/>
  </r>
  <r>
    <x v="1"/>
    <n v="2.02"/>
    <x v="11"/>
    <n v="35"/>
    <x v="0"/>
    <n v="0.52551230881205313"/>
    <n v="-0.54473349840232821"/>
    <n v="0"/>
    <n v="0"/>
    <s v="red"/>
    <s v="NCRB(SLLCrimes-2022)/Census(2011)"/>
  </r>
  <r>
    <x v="1"/>
    <n v="2.02"/>
    <x v="11"/>
    <n v="37"/>
    <x v="1"/>
    <n v="0.12304067060957555"/>
    <n v="76.458988251160193"/>
    <n v="76.458988251160193"/>
    <n v="2.2937696475348059"/>
    <s v="yellow"/>
    <s v="NCRB(SLLCrimes-2022)/Census(2011)"/>
  </r>
  <r>
    <x v="1"/>
    <n v="2.02"/>
    <x v="11"/>
    <n v="12"/>
    <x v="2"/>
    <n v="0"/>
    <n v="100"/>
    <n v="100"/>
    <n v="3"/>
    <s v="green"/>
    <s v="NCRB(SLLCrimes-2022)/Census(2011)"/>
  </r>
  <r>
    <x v="1"/>
    <n v="2.02"/>
    <x v="11"/>
    <n v="18"/>
    <x v="3"/>
    <n v="0"/>
    <n v="100"/>
    <n v="100"/>
    <n v="3"/>
    <s v="green"/>
    <s v="NCRB(SLLCrimes-2022)/Census(2011)"/>
  </r>
  <r>
    <x v="1"/>
    <n v="2.02"/>
    <x v="11"/>
    <n v="10"/>
    <x v="4"/>
    <n v="2.7857975659660535E-2"/>
    <n v="94.670014971034107"/>
    <n v="94.670014971034107"/>
    <n v="2.8401004491310236"/>
    <s v="yellow"/>
    <s v="NCRB(SLLCrimes-2022)/Census(2011)"/>
  </r>
  <r>
    <x v="1"/>
    <n v="2.02"/>
    <x v="11"/>
    <n v="4"/>
    <x v="5"/>
    <n v="0"/>
    <n v="100"/>
    <n v="100"/>
    <n v="3"/>
    <s v="green"/>
    <s v="NCRB(SLLCrimes-2022)/Census(2011)"/>
  </r>
  <r>
    <x v="1"/>
    <n v="2.02"/>
    <x v="11"/>
    <n v="22"/>
    <x v="6"/>
    <n v="0.32491429504676378"/>
    <n v="37.835097946332162"/>
    <n v="37.835097946332162"/>
    <n v="1.1350529383899648"/>
    <s v="orange"/>
    <s v="NCRB(SLLCrimes-2022)/Census(2011)"/>
  </r>
  <r>
    <x v="1"/>
    <n v="2.02"/>
    <x v="11"/>
    <n v="25"/>
    <x v="7"/>
    <n v="0"/>
    <n v="100"/>
    <n v="100"/>
    <n v="3"/>
    <s v="green"/>
    <s v="NCRB(SLLCrimes-2022)/Census(2011)"/>
  </r>
  <r>
    <x v="1"/>
    <n v="2.02"/>
    <x v="11"/>
    <n v="7"/>
    <x v="8"/>
    <n v="0.40505265059008722"/>
    <n v="22.502460696943988"/>
    <n v="22.502460696943988"/>
    <n v="0.67507382090831958"/>
    <s v="orange"/>
    <s v="NCRB(SLLCrimes-2022)/Census(2011)"/>
  </r>
  <r>
    <x v="1"/>
    <n v="2.02"/>
    <x v="11"/>
    <n v="30"/>
    <x v="9"/>
    <n v="0"/>
    <n v="100"/>
    <n v="100"/>
    <n v="3"/>
    <s v="green"/>
    <s v="NCRB(SLLCrimes-2022)/Census(2011)"/>
  </r>
  <r>
    <x v="1"/>
    <n v="2.02"/>
    <x v="11"/>
    <n v="24"/>
    <x v="10"/>
    <n v="5.7908964857067764E-2"/>
    <n v="88.920447074048283"/>
    <n v="88.920447074048283"/>
    <n v="2.6676134122214483"/>
    <s v="yellow"/>
    <s v="NCRB(SLLCrimes-2022)/Census(2011)"/>
  </r>
  <r>
    <x v="1"/>
    <n v="2.02"/>
    <x v="11"/>
    <n v="6"/>
    <x v="11"/>
    <n v="0.3905100226566815"/>
    <n v="25.284859178220366"/>
    <n v="25.284859178220366"/>
    <n v="0.75854577534661094"/>
    <s v="orange"/>
    <s v="NCRB(SLLCrimes-2022)/Census(2011)"/>
  </r>
  <r>
    <x v="1"/>
    <n v="2.02"/>
    <x v="11"/>
    <n v="2"/>
    <x v="12"/>
    <n v="4.3702460827299242E-2"/>
    <n v="91.638535951635191"/>
    <n v="91.638535951635191"/>
    <n v="2.7491560785490559"/>
    <s v="yellow"/>
    <s v="NCRB(SLLCrimes-2022)/Census(2011)"/>
  </r>
  <r>
    <x v="1"/>
    <n v="2.02"/>
    <x v="11"/>
    <n v="1"/>
    <x v="13"/>
    <n v="8.151931127268601E-2"/>
    <n v="84.403148528692412"/>
    <n v="84.403148528692412"/>
    <n v="2.5320944558607725"/>
    <s v="yellow"/>
    <s v="NCRB(SLLCrimes-2022)/Census(2011)"/>
  </r>
  <r>
    <x v="1"/>
    <n v="2.02"/>
    <x v="11"/>
    <n v="20"/>
    <x v="14"/>
    <n v="9.0941791372619013E-2"/>
    <n v="82.600372961582735"/>
    <n v="82.600372961582735"/>
    <n v="2.4780111888474821"/>
    <s v="yellow"/>
    <s v="NCRB(SLLCrimes-2022)/Census(2011)"/>
  </r>
  <r>
    <x v="1"/>
    <n v="2.02"/>
    <x v="11"/>
    <n v="29"/>
    <x v="15"/>
    <n v="5.2377190342490679E-2"/>
    <n v="89.978825317554524"/>
    <n v="89.978825317554524"/>
    <n v="2.6993647595266355"/>
    <s v="yellow"/>
    <s v="NCRB(SLLCrimes-2022)/Census(2011)"/>
  </r>
  <r>
    <x v="1"/>
    <n v="2.02"/>
    <x v="11"/>
    <n v="32"/>
    <x v="16"/>
    <n v="0.38915093880718232"/>
    <n v="25.544888717316756"/>
    <n v="25.544888717316756"/>
    <n v="0.7663466615195027"/>
    <s v="orange"/>
    <s v="NCRB(SLLCrimes-2022)/Census(2011)"/>
  </r>
  <r>
    <x v="1"/>
    <n v="2.02"/>
    <x v="11"/>
    <n v="35"/>
    <x v="17"/>
    <n v="0"/>
    <n v="100"/>
    <n v="100"/>
    <n v="3"/>
    <s v="green"/>
    <s v="NCRB(SLLCrimes-2022)/Census(2011)"/>
  </r>
  <r>
    <x v="1"/>
    <n v="2.02"/>
    <x v="11"/>
    <n v="31"/>
    <x v="18"/>
    <n v="0"/>
    <n v="100"/>
    <n v="100"/>
    <n v="3"/>
    <s v="green"/>
    <s v="NCRB(SLLCrimes-2022)/Census(2011)"/>
  </r>
  <r>
    <x v="1"/>
    <n v="2.02"/>
    <x v="11"/>
    <n v="23"/>
    <x v="19"/>
    <n v="0.43097033218132991"/>
    <n v="17.543706458858335"/>
    <n v="17.543706458858335"/>
    <n v="0.52631119376575008"/>
    <s v="orange"/>
    <s v="NCRB(SLLCrimes-2022)/Census(2011)"/>
  </r>
  <r>
    <x v="1"/>
    <n v="2.02"/>
    <x v="11"/>
    <n v="27"/>
    <x v="20"/>
    <n v="1.690777555048981E-2"/>
    <n v="96.765084740607293"/>
    <n v="96.765084740607293"/>
    <n v="2.9029525422182187"/>
    <s v="yellow"/>
    <s v="NCRB(SLLCrimes-2022)/Census(2011)"/>
  </r>
  <r>
    <x v="1"/>
    <n v="2.02"/>
    <x v="11"/>
    <n v="14"/>
    <x v="21"/>
    <n v="3.8904602025373582E-2"/>
    <n v="92.556496247737613"/>
    <n v="92.556496247737613"/>
    <n v="2.7766948874321282"/>
    <s v="yellow"/>
    <s v="NCRB(SLLCrimes-2022)/Census(2011)"/>
  </r>
  <r>
    <x v="1"/>
    <n v="2.02"/>
    <x v="11"/>
    <n v="17"/>
    <x v="22"/>
    <n v="0.10111601748498175"/>
    <n v="80.653768027946711"/>
    <n v="80.653768027946711"/>
    <n v="2.4196130408384016"/>
    <s v="yellow"/>
    <s v="NCRB(SLLCrimes-2022)/Census(2011)"/>
  </r>
  <r>
    <x v="1"/>
    <n v="2.02"/>
    <x v="11"/>
    <n v="15"/>
    <x v="23"/>
    <n v="9.1140588002617554E-2"/>
    <n v="82.562337783627029"/>
    <n v="82.562337783627029"/>
    <n v="2.476870133508811"/>
    <s v="yellow"/>
    <s v="NCRB(SLLCrimes-2022)/Census(2011)"/>
  </r>
  <r>
    <x v="1"/>
    <n v="2.02"/>
    <x v="11"/>
    <n v="13"/>
    <x v="24"/>
    <n v="5.05432898222999E-2"/>
    <n v="90.329700141936826"/>
    <n v="90.329700141936826"/>
    <n v="2.7098910042581048"/>
    <s v="yellow"/>
    <s v="NCRB(SLLCrimes-2022)/Census(2011)"/>
  </r>
  <r>
    <x v="1"/>
    <n v="2.02"/>
    <x v="11"/>
    <n v="21"/>
    <x v="25"/>
    <n v="0.49315986081837521"/>
    <n v="5.6451657808334703"/>
    <n v="5.6451657808334703"/>
    <n v="0.16935497342500411"/>
    <s v="orange"/>
    <s v="NCRB(SLLCrimes-2022)/Census(2011)"/>
  </r>
  <r>
    <x v="1"/>
    <n v="2.02"/>
    <x v="11"/>
    <n v="34"/>
    <x v="26"/>
    <n v="0"/>
    <n v="100"/>
    <n v="100"/>
    <n v="3"/>
    <s v="green"/>
    <s v="NCRB(SLLCrimes-2022)/Census(2011)"/>
  </r>
  <r>
    <x v="1"/>
    <n v="2.02"/>
    <x v="11"/>
    <n v="3"/>
    <x v="27"/>
    <n v="5.0462565103016804E-2"/>
    <n v="90.345144966446057"/>
    <n v="90.345144966446057"/>
    <n v="2.7103543489933815"/>
    <s v="yellow"/>
    <s v="NCRB(SLLCrimes-2022)/Census(2011)"/>
  </r>
  <r>
    <x v="1"/>
    <n v="2.02"/>
    <x v="11"/>
    <n v="8"/>
    <x v="28"/>
    <n v="0.52225844332526494"/>
    <n v="7.7819071200326537E-2"/>
    <n v="7.7819071200326537E-2"/>
    <n v="2.3345721360097963E-3"/>
    <s v="orange"/>
    <s v="NCRB(SLLCrimes-2022)/Census(2011)"/>
  </r>
  <r>
    <x v="1"/>
    <n v="2.02"/>
    <x v="11"/>
    <n v="11"/>
    <x v="29"/>
    <n v="0"/>
    <n v="100"/>
    <n v="100"/>
    <n v="3"/>
    <s v="green"/>
    <s v="NCRB(SLLCrimes-2022)/Census(2011)"/>
  </r>
  <r>
    <x v="1"/>
    <n v="2.02"/>
    <x v="11"/>
    <n v="33"/>
    <x v="30"/>
    <n v="0.4199757079397447"/>
    <n v="19.647275767794575"/>
    <n v="19.647275767794575"/>
    <n v="0.58941827303383731"/>
    <s v="orange"/>
    <s v="NCRB(SLLCrimes-2022)/Census(2011)"/>
  </r>
  <r>
    <x v="1"/>
    <n v="2.02"/>
    <x v="11"/>
    <n v="36"/>
    <x v="31"/>
    <n v="0.10284634692918235"/>
    <n v="80.322709154701926"/>
    <n v="80.322709154701926"/>
    <n v="2.4096812746410574"/>
    <s v="yellow"/>
    <s v="NCRB(SLLCrimes-2022)/Census(2011)"/>
  </r>
  <r>
    <x v="1"/>
    <n v="2.02"/>
    <x v="11"/>
    <n v="16"/>
    <x v="32"/>
    <n v="0"/>
    <n v="100"/>
    <n v="100"/>
    <n v="3"/>
    <s v="green"/>
    <s v="NCRB(SLLCrimes-2022)/Census(2011)"/>
  </r>
  <r>
    <x v="1"/>
    <n v="2.02"/>
    <x v="11"/>
    <n v="9"/>
    <x v="33"/>
    <n v="0.20068830483298328"/>
    <n v="61.602893429285885"/>
    <n v="61.602893429285885"/>
    <n v="1.8480868028785766"/>
    <s v="yellow"/>
    <s v="NCRB(SLLCrimes-2022)/Census(2011)"/>
  </r>
  <r>
    <x v="1"/>
    <n v="2.02"/>
    <x v="11"/>
    <n v="5"/>
    <x v="34"/>
    <n v="3.9657785041321426E-2"/>
    <n v="92.412391943529798"/>
    <n v="92.412391943529798"/>
    <n v="2.7723717583058938"/>
    <s v="yellow"/>
    <s v="NCRB(SLLCrimes-2022)/Census(2011)"/>
  </r>
  <r>
    <x v="1"/>
    <n v="2.02"/>
    <x v="11"/>
    <n v="19"/>
    <x v="35"/>
    <n v="5.4778843293231752E-3"/>
    <n v="98.951932408068771"/>
    <n v="98.951932408068771"/>
    <n v="2.968557972242063"/>
    <s v="yellow"/>
    <s v="NCRB(SLLCrimes-2022)/Census(2011)"/>
  </r>
  <r>
    <x v="1"/>
    <n v="2.0299999999999998"/>
    <x v="12"/>
    <n v="35"/>
    <x v="0"/>
    <n v="0"/>
    <n v="100"/>
    <n v="100"/>
    <n v="3"/>
    <s v="green"/>
    <s v="NCRB(SLLCrimes-2022)/Census(2011)"/>
  </r>
  <r>
    <x v="1"/>
    <n v="2.0299999999999998"/>
    <x v="12"/>
    <n v="37"/>
    <x v="1"/>
    <n v="1.0085300869637341E-2"/>
    <n v="99.11166808907609"/>
    <n v="99.11166808907609"/>
    <n v="2.9733500426722825"/>
    <s v="yellow"/>
    <s v="NCRB(SLLCrimes-2022)/Census(2011)"/>
  </r>
  <r>
    <x v="1"/>
    <n v="2.0299999999999998"/>
    <x v="12"/>
    <n v="12"/>
    <x v="2"/>
    <n v="0"/>
    <n v="100"/>
    <n v="100"/>
    <n v="3"/>
    <s v="green"/>
    <s v="NCRB(SLLCrimes-2022)/Census(2011)"/>
  </r>
  <r>
    <x v="1"/>
    <n v="2.0299999999999998"/>
    <x v="12"/>
    <n v="18"/>
    <x v="3"/>
    <n v="6.7295665364420762E-2"/>
    <n v="94.072473614540613"/>
    <n v="94.072473614540613"/>
    <n v="2.822174208436218"/>
    <s v="yellow"/>
    <s v="NCRB(SLLCrimes-2022)/Census(2011)"/>
  </r>
  <r>
    <x v="1"/>
    <n v="2.0299999999999998"/>
    <x v="12"/>
    <n v="10"/>
    <x v="4"/>
    <n v="6.6282769672985409E-2"/>
    <n v="94.161691336130701"/>
    <n v="94.161691336130701"/>
    <n v="2.8248507400839209"/>
    <s v="yellow"/>
    <s v="NCRB(SLLCrimes-2022)/Census(2011)"/>
  </r>
  <r>
    <x v="1"/>
    <n v="2.0299999999999998"/>
    <x v="12"/>
    <n v="4"/>
    <x v="5"/>
    <n v="9.4746316736936856E-2"/>
    <n v="91.654569587178656"/>
    <n v="91.654569587178656"/>
    <n v="2.7496370876153597"/>
    <s v="yellow"/>
    <s v="NCRB(SLLCrimes-2022)/Census(2011)"/>
  </r>
  <r>
    <x v="1"/>
    <n v="2.0299999999999998"/>
    <x v="12"/>
    <n v="22"/>
    <x v="6"/>
    <n v="0.20747539322263228"/>
    <n v="81.725184512241754"/>
    <n v="81.725184512241754"/>
    <n v="2.4517555353672527"/>
    <s v="yellow"/>
    <s v="NCRB(SLLCrimes-2022)/Census(2011)"/>
  </r>
  <r>
    <x v="1"/>
    <n v="2.0299999999999998"/>
    <x v="12"/>
    <n v="25"/>
    <x v="7"/>
    <n v="0"/>
    <n v="100"/>
    <n v="100"/>
    <n v="3"/>
    <s v="green"/>
    <s v="NCRB(SLLCrimes-2022)/Census(2011)"/>
  </r>
  <r>
    <x v="1"/>
    <n v="2.0299999999999998"/>
    <x v="12"/>
    <n v="7"/>
    <x v="8"/>
    <n v="1.1913313252649625E-2"/>
    <n v="98.950653385163506"/>
    <n v="98.950653385163506"/>
    <n v="2.9685196015549051"/>
    <s v="yellow"/>
    <s v="NCRB(SLLCrimes-2022)/Census(2011)"/>
  </r>
  <r>
    <x v="1"/>
    <n v="2.0299999999999998"/>
    <x v="12"/>
    <n v="30"/>
    <x v="9"/>
    <n v="0"/>
    <n v="100"/>
    <n v="100"/>
    <n v="3"/>
    <s v="green"/>
    <s v="NCRB(SLLCrimes-2022)/Census(2011)"/>
  </r>
  <r>
    <x v="1"/>
    <n v="2.0299999999999998"/>
    <x v="12"/>
    <n v="24"/>
    <x v="10"/>
    <n v="1.9854502236708951E-2"/>
    <n v="98.251178805634098"/>
    <n v="98.251178805634098"/>
    <n v="2.9475353641690232"/>
    <s v="yellow"/>
    <s v="NCRB(SLLCrimes-2022)/Census(2011)"/>
  </r>
  <r>
    <x v="1"/>
    <n v="2.0299999999999998"/>
    <x v="12"/>
    <n v="6"/>
    <x v="11"/>
    <n v="0.13411455323562799"/>
    <n v="88.186942670477237"/>
    <n v="88.186942670477237"/>
    <n v="2.6456082801143173"/>
    <s v="yellow"/>
    <s v="NCRB(SLLCrimes-2022)/Census(2011)"/>
  </r>
  <r>
    <x v="1"/>
    <n v="2.0299999999999998"/>
    <x v="12"/>
    <n v="2"/>
    <x v="12"/>
    <n v="2.9134973884866161E-2"/>
    <n v="97.433737737683188"/>
    <n v="97.433737737683188"/>
    <n v="2.9230121321304958"/>
    <s v="yellow"/>
    <s v="NCRB(SLLCrimes-2022)/Census(2011)"/>
  </r>
  <r>
    <x v="1"/>
    <n v="2.0299999999999998"/>
    <x v="12"/>
    <n v="1"/>
    <x v="13"/>
    <n v="0.34238110734528121"/>
    <n v="69.842440271867261"/>
    <n v="69.842440271867261"/>
    <n v="2.0952732081560175"/>
    <s v="yellow"/>
    <s v="NCRB(SLLCrimes-2022)/Census(2011)"/>
  </r>
  <r>
    <x v="1"/>
    <n v="2.0299999999999998"/>
    <x v="12"/>
    <n v="20"/>
    <x v="14"/>
    <n v="9.3973184418372976E-2"/>
    <n v="91.722668508452756"/>
    <n v="91.722668508452756"/>
    <n v="2.7516800552535825"/>
    <s v="yellow"/>
    <s v="NCRB(SLLCrimes-2022)/Census(2011)"/>
  </r>
  <r>
    <x v="1"/>
    <n v="2.0299999999999998"/>
    <x v="12"/>
    <n v="29"/>
    <x v="15"/>
    <n v="4.7466828747882182E-2"/>
    <n v="95.81903413372136"/>
    <n v="95.81903413372136"/>
    <n v="2.8745710240116407"/>
    <s v="yellow"/>
    <s v="NCRB(SLLCrimes-2022)/Census(2011)"/>
  </r>
  <r>
    <x v="1"/>
    <n v="2.0299999999999998"/>
    <x v="12"/>
    <n v="32"/>
    <x v="16"/>
    <n v="0.493922345409116"/>
    <n v="56.494408385351804"/>
    <n v="56.494408385351804"/>
    <n v="1.6948322515605541"/>
    <s v="yellow"/>
    <s v="NCRB(SLLCrimes-2022)/Census(2011)"/>
  </r>
  <r>
    <x v="1"/>
    <n v="2.0299999999999998"/>
    <x v="12"/>
    <n v="35"/>
    <x v="17"/>
    <n v="0"/>
    <n v="100"/>
    <n v="100"/>
    <n v="3"/>
    <s v="green"/>
    <s v="NCRB(SLLCrimes-2022)/Census(2011)"/>
  </r>
  <r>
    <x v="1"/>
    <n v="2.0299999999999998"/>
    <x v="12"/>
    <n v="31"/>
    <x v="18"/>
    <n v="0"/>
    <n v="100"/>
    <n v="100"/>
    <n v="3"/>
    <s v="green"/>
    <s v="NCRB(SLLCrimes-2022)/Census(2011)"/>
  </r>
  <r>
    <x v="1"/>
    <n v="2.0299999999999998"/>
    <x v="12"/>
    <n v="23"/>
    <x v="19"/>
    <n v="3.0291844434470468E-2"/>
    <n v="97.33183844490992"/>
    <n v="97.33183844490992"/>
    <n v="2.9199551533472978"/>
    <s v="yellow"/>
    <s v="NCRB(SLLCrimes-2022)/Census(2011)"/>
  </r>
  <r>
    <x v="1"/>
    <n v="2.0299999999999998"/>
    <x v="12"/>
    <n v="27"/>
    <x v="20"/>
    <n v="1.4238126779359837E-2"/>
    <n v="98.745879519770796"/>
    <n v="98.745879519770796"/>
    <n v="2.962376385593124"/>
    <s v="yellow"/>
    <s v="NCRB(SLLCrimes-2022)/Census(2011)"/>
  </r>
  <r>
    <x v="1"/>
    <n v="2.0299999999999998"/>
    <x v="12"/>
    <n v="14"/>
    <x v="21"/>
    <n v="1.1282334587358338"/>
    <n v="0.62311503423366832"/>
    <n v="0.62311503423366832"/>
    <n v="1.8693451027010047E-2"/>
    <s v="orange"/>
    <s v="NCRB(SLLCrimes-2022)/Census(2011)"/>
  </r>
  <r>
    <x v="1"/>
    <n v="2.0299999999999998"/>
    <x v="12"/>
    <n v="17"/>
    <x v="22"/>
    <n v="0.26964271329328465"/>
    <n v="76.249372243552685"/>
    <n v="76.249372243552685"/>
    <n v="2.2874811673065807"/>
    <s v="yellow"/>
    <s v="NCRB(SLLCrimes-2022)/Census(2011)"/>
  </r>
  <r>
    <x v="1"/>
    <n v="2.0299999999999998"/>
    <x v="12"/>
    <n v="15"/>
    <x v="23"/>
    <n v="1.1848276440340282"/>
    <n v="-4.3618052396356193"/>
    <n v="0"/>
    <n v="0"/>
    <s v="red"/>
    <s v="NCRB(SLLCrimes-2022)/Census(2011)"/>
  </r>
  <r>
    <x v="1"/>
    <n v="2.0299999999999998"/>
    <x v="12"/>
    <n v="13"/>
    <x v="24"/>
    <n v="0.1010865796445998"/>
    <n v="91.096107530634512"/>
    <n v="91.096107530634512"/>
    <n v="2.7328832259190352"/>
    <s v="yellow"/>
    <s v="NCRB(SLLCrimes-2022)/Census(2011)"/>
  </r>
  <r>
    <x v="1"/>
    <n v="2.0299999999999998"/>
    <x v="12"/>
    <n v="21"/>
    <x v="25"/>
    <n v="0.3383028996918323"/>
    <n v="70.201656327467489"/>
    <n v="70.201656327467489"/>
    <n v="2.1060496898240246"/>
    <s v="yellow"/>
    <s v="NCRB(SLLCrimes-2022)/Census(2011)"/>
  </r>
  <r>
    <x v="1"/>
    <n v="2.0299999999999998"/>
    <x v="12"/>
    <n v="34"/>
    <x v="26"/>
    <n v="1.0417058975778735"/>
    <n v="8.2446222896538259"/>
    <n v="8.2446222896538259"/>
    <n v="0.24733866868961479"/>
    <s v="orange"/>
    <s v="NCRB(SLLCrimes-2022)/Census(2011)"/>
  </r>
  <r>
    <x v="1"/>
    <n v="2.0299999999999998"/>
    <x v="12"/>
    <n v="3"/>
    <x v="27"/>
    <n v="0.10452959914196339"/>
    <n v="90.792840019929969"/>
    <n v="90.792840019929969"/>
    <n v="2.7237852005978991"/>
    <s v="yellow"/>
    <s v="NCRB(SLLCrimes-2022)/Census(2011)"/>
  </r>
  <r>
    <x v="1"/>
    <n v="2.0299999999999998"/>
    <x v="12"/>
    <n v="8"/>
    <x v="28"/>
    <n v="9.7741105315063567E-2"/>
    <n v="91.390783082957483"/>
    <n v="91.390783082957483"/>
    <n v="2.7417234924887244"/>
    <s v="yellow"/>
    <s v="NCRB(SLLCrimes-2022)/Census(2011)"/>
  </r>
  <r>
    <x v="1"/>
    <n v="2.0299999999999998"/>
    <x v="12"/>
    <n v="11"/>
    <x v="29"/>
    <n v="0"/>
    <n v="100"/>
    <n v="100"/>
    <n v="3"/>
    <s v="green"/>
    <s v="NCRB(SLLCrimes-2022)/Census(2011)"/>
  </r>
  <r>
    <x v="1"/>
    <n v="2.0299999999999998"/>
    <x v="12"/>
    <n v="33"/>
    <x v="30"/>
    <n v="0.18573183123407852"/>
    <n v="83.640397575417239"/>
    <n v="83.640397575417239"/>
    <n v="2.5092119272625171"/>
    <s v="yellow"/>
    <s v="NCRB(SLLCrimes-2022)/Census(2011)"/>
  </r>
  <r>
    <x v="1"/>
    <n v="2.0299999999999998"/>
    <x v="12"/>
    <n v="36"/>
    <x v="31"/>
    <n v="0.11427371881020261"/>
    <n v="89.934559978804202"/>
    <n v="89.934559978804202"/>
    <n v="2.6980367993641261"/>
    <s v="yellow"/>
    <s v="NCRB(SLLCrimes-2022)/Census(2011)"/>
  </r>
  <r>
    <x v="1"/>
    <n v="2.0299999999999998"/>
    <x v="12"/>
    <n v="16"/>
    <x v="32"/>
    <n v="0"/>
    <n v="100"/>
    <n v="100"/>
    <n v="3"/>
    <s v="green"/>
    <s v="NCRB(SLLCrimes-2022)/Census(2011)"/>
  </r>
  <r>
    <x v="1"/>
    <n v="2.0299999999999998"/>
    <x v="12"/>
    <n v="9"/>
    <x v="33"/>
    <n v="0.31779818845123287"/>
    <n v="72.007749130721621"/>
    <n v="72.007749130721621"/>
    <n v="2.1602324739216487"/>
    <s v="yellow"/>
    <s v="NCRB(SLLCrimes-2022)/Census(2011)"/>
  </r>
  <r>
    <x v="1"/>
    <n v="2.0299999999999998"/>
    <x v="12"/>
    <n v="5"/>
    <x v="34"/>
    <n v="0"/>
    <n v="100"/>
    <n v="100"/>
    <n v="3"/>
    <s v="green"/>
    <s v="NCRB(SLLCrimes-2022)/Census(2011)"/>
  </r>
  <r>
    <x v="1"/>
    <n v="2.0299999999999998"/>
    <x v="12"/>
    <n v="19"/>
    <x v="35"/>
    <n v="0.53902381800540045"/>
    <n v="52.521787453678961"/>
    <n v="52.521787453678961"/>
    <n v="1.5756536236103686"/>
    <s v="yellow"/>
    <s v="NCRB(SLLCrimes-2022)/Census(2011)"/>
  </r>
  <r>
    <x v="2"/>
    <n v="3.01"/>
    <x v="13"/>
    <n v="35"/>
    <x v="0"/>
    <n v="3.9413423160903984"/>
    <n v="64.576393762975144"/>
    <n v="64.576393762975144"/>
    <n v="1.9372918128892544"/>
    <s v="yellow"/>
    <s v="NCRB(IPCCrimes-2022)/Census(2011)"/>
  </r>
  <r>
    <x v="2"/>
    <n v="3.01"/>
    <x v="13"/>
    <n v="37"/>
    <x v="1"/>
    <n v="6.145982349956995"/>
    <n v="43.066648776231162"/>
    <n v="43.066648776231162"/>
    <n v="1.2919994632869349"/>
    <s v="orange"/>
    <s v="NCRB(IPCCrimes-2022)/Census(2011)"/>
  </r>
  <r>
    <x v="2"/>
    <n v="3.01"/>
    <x v="13"/>
    <n v="12"/>
    <x v="2"/>
    <n v="3.6856981181981707"/>
    <n v="67.07060661384061"/>
    <n v="67.07060661384061"/>
    <n v="2.0121181984152186"/>
    <s v="yellow"/>
    <s v="NCRB(IPCCrimes-2022)/Census(2011)"/>
  </r>
  <r>
    <x v="2"/>
    <n v="3.01"/>
    <x v="13"/>
    <n v="18"/>
    <x v="3"/>
    <n v="3.8775121471880536"/>
    <n v="65.199157858001698"/>
    <n v="65.199157858001698"/>
    <n v="1.955974735740051"/>
    <s v="yellow"/>
    <s v="NCRB(IPCCrimes-2022)/Census(2011)"/>
  </r>
  <r>
    <x v="2"/>
    <n v="3.01"/>
    <x v="13"/>
    <n v="10"/>
    <x v="4"/>
    <n v="0.31988641016092961"/>
    <n v="99.909414945876478"/>
    <n v="99.909414945876478"/>
    <n v="2.9972824483762941"/>
    <s v="yellow"/>
    <s v="NCRB(IPCCrimes-2022)/Census(2011)"/>
  </r>
  <r>
    <x v="2"/>
    <n v="3.01"/>
    <x v="13"/>
    <n v="4"/>
    <x v="5"/>
    <n v="1.4211947510540528"/>
    <n v="89.164412949864186"/>
    <n v="89.164412949864186"/>
    <n v="2.6749323884959257"/>
    <s v="yellow"/>
    <s v="NCRB(IPCCrimes-2022)/Census(2011)"/>
  </r>
  <r>
    <x v="2"/>
    <n v="3.01"/>
    <x v="13"/>
    <n v="22"/>
    <x v="6"/>
    <n v="4.1690810147566673"/>
    <n v="62.354443124016193"/>
    <n v="62.354443124016193"/>
    <n v="1.8706332937204857"/>
    <s v="yellow"/>
    <s v="NCRB(IPCCrimes-2022)/Census(2011)"/>
  </r>
  <r>
    <x v="2"/>
    <n v="3.01"/>
    <x v="13"/>
    <n v="25"/>
    <x v="7"/>
    <n v="0.34143443434557263"/>
    <n v="99.699179942402026"/>
    <n v="99.699179942402026"/>
    <n v="2.9909753982720608"/>
    <s v="yellow"/>
    <s v="NCRB(IPCCrimes-2022)/Census(2011)"/>
  </r>
  <r>
    <x v="2"/>
    <n v="3.01"/>
    <x v="13"/>
    <n v="7"/>
    <x v="8"/>
    <n v="5.3133377106817328"/>
    <n v="51.190412102790653"/>
    <n v="51.190412102790653"/>
    <n v="1.5357123630837195"/>
    <s v="yellow"/>
    <s v="NCRB(IPCCrimes-2022)/Census(2011)"/>
  </r>
  <r>
    <x v="2"/>
    <n v="3.01"/>
    <x v="13"/>
    <n v="30"/>
    <x v="9"/>
    <n v="2.5367746624204259"/>
    <n v="78.280169246940872"/>
    <n v="78.280169246940872"/>
    <n v="2.3484050774082261"/>
    <s v="yellow"/>
    <s v="NCRB(IPCCrimes-2022)/Census(2011)"/>
  </r>
  <r>
    <x v="2"/>
    <n v="3.01"/>
    <x v="13"/>
    <n v="24"/>
    <x v="10"/>
    <n v="0.43679904920759688"/>
    <n v="98.768747529431835"/>
    <n v="98.768747529431835"/>
    <n v="2.963062425882955"/>
    <s v="yellow"/>
    <s v="NCRB(IPCCrimes-2022)/Census(2011)"/>
  </r>
  <r>
    <x v="2"/>
    <n v="3.01"/>
    <x v="13"/>
    <n v="6"/>
    <x v="11"/>
    <n v="2.9584092625506173"/>
    <n v="74.166457898570727"/>
    <n v="74.166457898570727"/>
    <n v="2.2249937369571215"/>
    <s v="yellow"/>
    <s v="NCRB(IPCCrimes-2022)/Census(2011)"/>
  </r>
  <r>
    <x v="2"/>
    <n v="3.01"/>
    <x v="13"/>
    <n v="2"/>
    <x v="12"/>
    <n v="3.2776845620474426"/>
    <n v="71.051423168525275"/>
    <n v="71.051423168525275"/>
    <n v="2.1315426950557583"/>
    <s v="yellow"/>
    <s v="NCRB(IPCCrimes-2022)/Census(2011)"/>
  </r>
  <r>
    <x v="2"/>
    <n v="3.01"/>
    <x v="13"/>
    <n v="1"/>
    <x v="13"/>
    <n v="12.219744759775633"/>
    <n v="-16.192494910885543"/>
    <n v="0"/>
    <n v="0"/>
    <s v="red"/>
    <s v="NCRB(IPCCrimes-2022)/Census(2011)"/>
  </r>
  <r>
    <x v="2"/>
    <n v="3.01"/>
    <x v="13"/>
    <n v="20"/>
    <x v="14"/>
    <n v="1.755176573491547"/>
    <n v="85.905892864733062"/>
    <n v="85.905892864733062"/>
    <n v="2.5771767859419916"/>
    <s v="yellow"/>
    <s v="NCRB(IPCCrimes-2022)/Census(2011)"/>
  </r>
  <r>
    <x v="2"/>
    <n v="3.01"/>
    <x v="13"/>
    <n v="29"/>
    <x v="15"/>
    <n v="6.6322617271178821"/>
    <n v="38.322225544154314"/>
    <n v="38.322225544154314"/>
    <n v="1.1496667663246294"/>
    <s v="orange"/>
    <s v="NCRB(IPCCrimes-2022)/Census(2011)"/>
  </r>
  <r>
    <x v="2"/>
    <n v="3.01"/>
    <x v="13"/>
    <n v="32"/>
    <x v="16"/>
    <n v="8.2140782775916019"/>
    <n v="22.889107169347746"/>
    <n v="22.889107169347746"/>
    <n v="0.68667321508043233"/>
    <s v="orange"/>
    <s v="NCRB(IPCCrimes-2022)/Census(2011)"/>
  </r>
  <r>
    <x v="2"/>
    <n v="3.01"/>
    <x v="13"/>
    <n v="35"/>
    <x v="17"/>
    <n v="0"/>
    <n v="103.03041202548542"/>
    <n v="100"/>
    <n v="3"/>
    <s v="green"/>
    <s v="NCRB(IPCCrimes-2022)/Census(2011)"/>
  </r>
  <r>
    <x v="2"/>
    <n v="3.01"/>
    <x v="13"/>
    <n v="31"/>
    <x v="18"/>
    <n v="1.5510368681463558"/>
    <n v="87.897598057504581"/>
    <n v="87.897598057504581"/>
    <n v="2.6369279417251374"/>
    <s v="yellow"/>
    <s v="NCRB(IPCCrimes-2022)/Census(2011)"/>
  </r>
  <r>
    <x v="2"/>
    <n v="3.01"/>
    <x v="13"/>
    <n v="23"/>
    <x v="19"/>
    <n v="4.1981742582136583"/>
    <n v="62.070592591510163"/>
    <n v="62.070592591510163"/>
    <n v="1.8621177777453051"/>
    <s v="yellow"/>
    <s v="NCRB(IPCCrimes-2022)/Census(2011)"/>
  </r>
  <r>
    <x v="2"/>
    <n v="3.01"/>
    <x v="13"/>
    <n v="27"/>
    <x v="20"/>
    <n v="4.6354001496053376"/>
    <n v="57.804763575903209"/>
    <n v="57.804763575903209"/>
    <n v="1.7341429072770962"/>
    <s v="yellow"/>
    <s v="NCRB(IPCCrimes-2022)/Census(2011)"/>
  </r>
  <r>
    <x v="2"/>
    <n v="3.01"/>
    <x v="13"/>
    <n v="14"/>
    <x v="21"/>
    <n v="2.023039305319426"/>
    <n v="83.292468920432626"/>
    <n v="83.292468920432626"/>
    <n v="2.4987740676129788"/>
    <s v="yellow"/>
    <s v="NCRB(IPCCrimes-2022)/Census(2011)"/>
  </r>
  <r>
    <x v="2"/>
    <n v="3.01"/>
    <x v="13"/>
    <n v="17"/>
    <x v="22"/>
    <n v="1.3482135664664232"/>
    <n v="89.876459653723231"/>
    <n v="89.876459653723231"/>
    <n v="2.6962937896116967"/>
    <s v="yellow"/>
    <s v="NCRB(IPCCrimes-2022)/Census(2011)"/>
  </r>
  <r>
    <x v="2"/>
    <n v="3.01"/>
    <x v="13"/>
    <n v="15"/>
    <x v="23"/>
    <n v="1.1848276440340282"/>
    <n v="91.470547337861433"/>
    <n v="91.470547337861433"/>
    <n v="2.744116420135843"/>
    <s v="yellow"/>
    <s v="NCRB(IPCCrimes-2022)/Census(2011)"/>
  </r>
  <r>
    <x v="2"/>
    <n v="3.01"/>
    <x v="13"/>
    <n v="13"/>
    <x v="24"/>
    <n v="0.45488960840069909"/>
    <n v="98.592245556804244"/>
    <n v="98.592245556804244"/>
    <n v="2.9577673667041275"/>
    <s v="yellow"/>
    <s v="NCRB(IPCCrimes-2022)/Census(2011)"/>
  </r>
  <r>
    <x v="2"/>
    <n v="3.01"/>
    <x v="13"/>
    <n v="21"/>
    <x v="25"/>
    <n v="10.323003270174008"/>
    <n v="2.3132135586979321"/>
    <n v="2.3132135586979321"/>
    <n v="6.9396406760937959E-2"/>
    <s v="orange"/>
    <s v="NCRB(IPCCrimes-2022)/Census(2011)"/>
  </r>
  <r>
    <x v="2"/>
    <n v="3.01"/>
    <x v="13"/>
    <n v="34"/>
    <x v="26"/>
    <n v="2.8045928011711982"/>
    <n v="75.667180378526766"/>
    <n v="75.667180378526766"/>
    <n v="2.2700154113558031"/>
    <s v="yellow"/>
    <s v="NCRB(IPCCrimes-2022)/Census(2011)"/>
  </r>
  <r>
    <x v="2"/>
    <n v="3.01"/>
    <x v="13"/>
    <n v="3"/>
    <x v="27"/>
    <n v="1.056109398227423"/>
    <n v="92.726397091068179"/>
    <n v="92.726397091068179"/>
    <n v="2.7817919127320456"/>
    <s v="yellow"/>
    <s v="NCRB(IPCCrimes-2022)/Census(2011)"/>
  </r>
  <r>
    <x v="2"/>
    <n v="3.01"/>
    <x v="13"/>
    <n v="8"/>
    <x v="28"/>
    <n v="9.2722756027245374"/>
    <n v="12.564721210818352"/>
    <n v="12.564721210818352"/>
    <n v="0.37694163632455058"/>
    <s v="orange"/>
    <s v="NCRB(IPCCrimes-2022)/Census(2011)"/>
  </r>
  <r>
    <x v="2"/>
    <n v="3.01"/>
    <x v="13"/>
    <n v="11"/>
    <x v="29"/>
    <n v="2.29291309695583"/>
    <n v="80.659423911935775"/>
    <n v="80.659423911935775"/>
    <n v="2.4197827173580735"/>
    <s v="yellow"/>
    <s v="NCRB(IPCCrimes-2022)/Census(2011)"/>
  </r>
  <r>
    <x v="2"/>
    <n v="3.01"/>
    <x v="13"/>
    <n v="33"/>
    <x v="30"/>
    <n v="1.4484310719374034"/>
    <n v="88.898679629422531"/>
    <n v="88.898679629422531"/>
    <n v="2.6669603888826758"/>
    <s v="yellow"/>
    <s v="NCRB(IPCCrimes-2022)/Census(2011)"/>
  </r>
  <r>
    <x v="2"/>
    <n v="3.01"/>
    <x v="13"/>
    <n v="36"/>
    <x v="31"/>
    <n v="6.2050629313940018"/>
    <n v="42.490224407238017"/>
    <n v="42.490224407238017"/>
    <n v="1.2747067322171406"/>
    <s v="orange"/>
    <s v="NCRB(IPCCrimes-2022)/Census(2011)"/>
  </r>
  <r>
    <x v="2"/>
    <n v="3.01"/>
    <x v="13"/>
    <n v="16"/>
    <x v="32"/>
    <n v="1.6603532415130771"/>
    <n v="86.831044208407533"/>
    <n v="86.831044208407533"/>
    <n v="2.6049313262522262"/>
    <s v="yellow"/>
    <s v="NCRB(IPCCrimes-2022)/Census(2011)"/>
  </r>
  <r>
    <x v="2"/>
    <n v="3.01"/>
    <x v="13"/>
    <n v="9"/>
    <x v="33"/>
    <n v="1.7811712640912407"/>
    <n v="85.652273608428402"/>
    <n v="85.652273608428402"/>
    <n v="2.5695682082528517"/>
    <s v="yellow"/>
    <s v="NCRB(IPCCrimes-2022)/Census(2011)"/>
  </r>
  <r>
    <x v="2"/>
    <n v="3.01"/>
    <x v="13"/>
    <n v="5"/>
    <x v="34"/>
    <n v="6.4642189617353933"/>
    <n v="39.961748085122245"/>
    <n v="39.961748085122245"/>
    <n v="1.1988524425536673"/>
    <s v="orange"/>
    <s v="NCRB(IPCCrimes-2022)/Census(2011)"/>
  </r>
  <r>
    <x v="2"/>
    <n v="3.01"/>
    <x v="13"/>
    <n v="19"/>
    <x v="35"/>
    <n v="1.3081187778423742"/>
    <n v="90.267647632419298"/>
    <n v="90.267647632419298"/>
    <n v="2.708029428972579"/>
    <s v="yellow"/>
    <s v="NCRB(IPCCrimes-2022)/Census(2011)"/>
  </r>
  <r>
    <x v="2"/>
    <n v="3.02"/>
    <x v="14"/>
    <n v="35"/>
    <x v="0"/>
    <n v="8.4081969409928501"/>
    <n v="46.811834730250311"/>
    <n v="46.811834730250311"/>
    <n v="1.4043550419075093"/>
    <s v="orange"/>
    <s v="NCRB(IPCCrimes-2022)/Census(2011)"/>
  </r>
  <r>
    <x v="2"/>
    <n v="3.02"/>
    <x v="14"/>
    <n v="37"/>
    <x v="1"/>
    <n v="11.868382063389221"/>
    <n v="22.683125718801982"/>
    <n v="22.683125718801982"/>
    <n v="0.68049377156405955"/>
    <s v="orange"/>
    <s v="NCRB(IPCCrimes-2022)/Census(2011)"/>
  </r>
  <r>
    <x v="2"/>
    <n v="3.02"/>
    <x v="14"/>
    <n v="12"/>
    <x v="2"/>
    <n v="4.8419955670446555"/>
    <n v="71.679820743851309"/>
    <n v="71.679820743851309"/>
    <n v="2.150394622315539"/>
    <s v="yellow"/>
    <s v="NCRB(IPCCrimes-2022)/Census(2011)"/>
  </r>
  <r>
    <x v="2"/>
    <n v="3.02"/>
    <x v="14"/>
    <n v="18"/>
    <x v="3"/>
    <n v="6.3578380991909906"/>
    <n v="61.109483588015699"/>
    <n v="61.109483588015699"/>
    <n v="1.8332845076404709"/>
    <s v="yellow"/>
    <s v="NCRB(IPCCrimes-2022)/Census(2011)"/>
  </r>
  <r>
    <x v="2"/>
    <n v="3.02"/>
    <x v="14"/>
    <n v="10"/>
    <x v="4"/>
    <n v="0.38616917983391491"/>
    <n v="102.75137746682861"/>
    <n v="100"/>
    <n v="3"/>
    <s v="green"/>
    <s v="NCRB(IPCCrimes-2022)/Census(2011)"/>
  </r>
  <r>
    <x v="2"/>
    <n v="3.02"/>
    <x v="14"/>
    <n v="4"/>
    <x v="5"/>
    <n v="3.9793453029513475"/>
    <n v="77.69528999323677"/>
    <n v="77.69528999323677"/>
    <n v="2.330858699797103"/>
    <s v="yellow"/>
    <s v="NCRB(IPCCrimes-2022)/Census(2011)"/>
  </r>
  <r>
    <x v="2"/>
    <n v="3.02"/>
    <x v="14"/>
    <n v="22"/>
    <x v="6"/>
    <n v="5.1751409403833941"/>
    <n v="69.356717358494365"/>
    <n v="69.356717358494365"/>
    <n v="2.0807015207548312"/>
    <s v="yellow"/>
    <s v="NCRB(IPCCrimes-2022)/Census(2011)"/>
  </r>
  <r>
    <x v="2"/>
    <n v="3.02"/>
    <x v="14"/>
    <n v="25"/>
    <x v="7"/>
    <n v="1.8778893889006494"/>
    <n v="92.349251112923952"/>
    <n v="92.349251112923952"/>
    <n v="2.7704775333877185"/>
    <s v="yellow"/>
    <s v="NCRB(IPCCrimes-2022)/Census(2011)"/>
  </r>
  <r>
    <x v="2"/>
    <n v="3.02"/>
    <x v="14"/>
    <n v="7"/>
    <x v="8"/>
    <n v="12.014576415297148"/>
    <n v="21.663677090613948"/>
    <n v="21.663677090613948"/>
    <n v="0.64991031271841848"/>
    <s v="orange"/>
    <s v="NCRB(IPCCrimes-2022)/Census(2011)"/>
  </r>
  <r>
    <x v="2"/>
    <n v="3.02"/>
    <x v="14"/>
    <n v="30"/>
    <x v="9"/>
    <n v="5.9648485305561367"/>
    <n v="63.849895043099345"/>
    <n v="63.849895043099345"/>
    <n v="1.9154968512929804"/>
    <s v="yellow"/>
    <s v="NCRB(IPCCrimes-2022)/Census(2011)"/>
  </r>
  <r>
    <x v="2"/>
    <n v="3.02"/>
    <x v="14"/>
    <n v="24"/>
    <x v="10"/>
    <n v="1.1465975041699419"/>
    <n v="97.448726564364733"/>
    <n v="97.448726564364733"/>
    <n v="2.9234617969309418"/>
    <s v="yellow"/>
    <s v="NCRB(IPCCrimes-2022)/Census(2011)"/>
  </r>
  <r>
    <x v="2"/>
    <n v="3.02"/>
    <x v="14"/>
    <n v="6"/>
    <x v="11"/>
    <n v="10.804110626834856"/>
    <n v="30.104548242008455"/>
    <n v="30.104548242008455"/>
    <n v="0.90313644726025366"/>
    <s v="orange"/>
    <s v="NCRB(IPCCrimes-2022)/Census(2011)"/>
  </r>
  <r>
    <x v="2"/>
    <n v="3.02"/>
    <x v="14"/>
    <n v="2"/>
    <x v="12"/>
    <n v="7.1672035756770756"/>
    <n v="55.465582069671484"/>
    <n v="55.465582069671484"/>
    <n v="1.6639674620901443"/>
    <s v="yellow"/>
    <s v="NCRB(IPCCrimes-2022)/Census(2011)"/>
  </r>
  <r>
    <x v="2"/>
    <n v="3.02"/>
    <x v="14"/>
    <n v="1"/>
    <x v="13"/>
    <n v="13.092001390393373"/>
    <n v="14.150531757002579"/>
    <n v="14.150531757002579"/>
    <n v="0.42451595271007736"/>
    <s v="orange"/>
    <s v="NCRB(IPCCrimes-2022)/Census(2011)"/>
  </r>
  <r>
    <x v="2"/>
    <n v="3.02"/>
    <x v="14"/>
    <n v="20"/>
    <x v="14"/>
    <n v="3.4679136443425382"/>
    <n v="81.261626831673937"/>
    <n v="81.261626831673937"/>
    <n v="2.4378488049502183"/>
    <s v="yellow"/>
    <s v="NCRB(IPCCrimes-2022)/Census(2011)"/>
  </r>
  <r>
    <x v="2"/>
    <n v="3.02"/>
    <x v="14"/>
    <n v="29"/>
    <x v="15"/>
    <n v="10.149717416055772"/>
    <n v="34.667790612989073"/>
    <n v="34.667790612989073"/>
    <n v="1.0400337183896722"/>
    <s v="orange"/>
    <s v="NCRB(IPCCrimes-2022)/Census(2011)"/>
  </r>
  <r>
    <x v="2"/>
    <n v="3.02"/>
    <x v="14"/>
    <n v="32"/>
    <x v="16"/>
    <n v="14.787735674672929"/>
    <n v="2.3257658387613396"/>
    <n v="2.3257658387613396"/>
    <n v="6.9772975162840187E-2"/>
    <s v="orange"/>
    <s v="NCRB(IPCCrimes-2022)/Census(2011)"/>
  </r>
  <r>
    <x v="2"/>
    <n v="3.02"/>
    <x v="14"/>
    <n v="35"/>
    <x v="17"/>
    <n v="0.36496350364963503"/>
    <n v="102.89924978346559"/>
    <n v="100"/>
    <n v="3"/>
    <s v="green"/>
    <s v="NCRB(IPCCrimes-2022)/Census(2011)"/>
  </r>
  <r>
    <x v="2"/>
    <n v="3.02"/>
    <x v="14"/>
    <n v="31"/>
    <x v="18"/>
    <n v="1.5510368681463558"/>
    <n v="94.628472912905821"/>
    <n v="94.628472912905821"/>
    <n v="2.8388541873871747"/>
    <s v="yellow"/>
    <s v="NCRB(IPCCrimes-2022)/Census(2011)"/>
  </r>
  <r>
    <x v="2"/>
    <n v="3.02"/>
    <x v="14"/>
    <n v="23"/>
    <x v="19"/>
    <n v="7.6610828378815317"/>
    <n v="52.021642343039986"/>
    <n v="52.021642343039986"/>
    <n v="1.5606492702911996"/>
    <s v="yellow"/>
    <s v="NCRB(IPCCrimes-2022)/Census(2011)"/>
  </r>
  <r>
    <x v="2"/>
    <n v="3.02"/>
    <x v="14"/>
    <n v="27"/>
    <x v="20"/>
    <n v="10.244332217749404"/>
    <n v="34.008018682445524"/>
    <n v="34.008018682445524"/>
    <n v="1.0202405604733658"/>
    <s v="orange"/>
    <s v="NCRB(IPCCrimes-2022)/Census(2011)"/>
  </r>
  <r>
    <x v="2"/>
    <n v="3.02"/>
    <x v="14"/>
    <n v="14"/>
    <x v="21"/>
    <n v="2.60660833570003"/>
    <n v="87.267717380915386"/>
    <n v="87.267717380915386"/>
    <n v="2.6180315214274614"/>
    <s v="yellow"/>
    <s v="NCRB(IPCCrimes-2022)/Census(2011)"/>
  </r>
  <r>
    <x v="2"/>
    <n v="3.02"/>
    <x v="14"/>
    <n v="17"/>
    <x v="22"/>
    <n v="2.1234363671846168"/>
    <n v="90.636992555049162"/>
    <n v="90.636992555049162"/>
    <n v="2.7191097766514747"/>
    <s v="yellow"/>
    <s v="NCRB(IPCCrimes-2022)/Census(2011)"/>
  </r>
  <r>
    <x v="2"/>
    <n v="3.02"/>
    <x v="14"/>
    <n v="15"/>
    <x v="23"/>
    <n v="2.5519364640732918"/>
    <n v="87.648957584815022"/>
    <n v="87.648957584815022"/>
    <n v="2.6294687275444506"/>
    <s v="yellow"/>
    <s v="NCRB(IPCCrimes-2022)/Census(2011)"/>
  </r>
  <r>
    <x v="2"/>
    <n v="3.02"/>
    <x v="14"/>
    <n v="13"/>
    <x v="24"/>
    <n v="0.45488960840069909"/>
    <n v="102.27217327243523"/>
    <n v="100"/>
    <n v="3"/>
    <s v="green"/>
    <s v="NCRB(IPCCrimes-2022)/Census(2011)"/>
  </r>
  <r>
    <x v="2"/>
    <n v="3.02"/>
    <x v="14"/>
    <n v="21"/>
    <x v="25"/>
    <n v="17.455953141141233"/>
    <n v="-16.280360871329368"/>
    <n v="0"/>
    <n v="0"/>
    <s v="red"/>
    <s v="NCRB(IPCCrimes-2022)/Census(2011)"/>
  </r>
  <r>
    <x v="2"/>
    <n v="3.02"/>
    <x v="14"/>
    <n v="34"/>
    <x v="26"/>
    <n v="2.8045928011711982"/>
    <n v="85.887123745846367"/>
    <n v="85.887123745846367"/>
    <n v="2.5766137123753912"/>
    <s v="yellow"/>
    <s v="NCRB(IPCCrimes-2022)/Census(2011)"/>
  </r>
  <r>
    <x v="2"/>
    <n v="3.02"/>
    <x v="14"/>
    <n v="3"/>
    <x v="27"/>
    <n v="2.4005763113292278"/>
    <n v="88.704428593533933"/>
    <n v="88.704428593533933"/>
    <n v="2.661132857806018"/>
    <s v="yellow"/>
    <s v="NCRB(IPCCrimes-2022)/Census(2011)"/>
  </r>
  <r>
    <x v="2"/>
    <n v="3.02"/>
    <x v="14"/>
    <n v="8"/>
    <x v="28"/>
    <n v="12.411661552545684"/>
    <n v="18.894706243526585"/>
    <n v="18.894706243526585"/>
    <n v="0.56684118730579758"/>
    <s v="orange"/>
    <s v="NCRB(IPCCrimes-2022)/Census(2011)"/>
  </r>
  <r>
    <x v="2"/>
    <n v="3.02"/>
    <x v="14"/>
    <n v="11"/>
    <x v="29"/>
    <n v="3.7669286592845785"/>
    <n v="79.176522702738282"/>
    <n v="79.176522702738282"/>
    <n v="2.3752956810821484"/>
    <s v="yellow"/>
    <s v="NCRB(IPCCrimes-2022)/Census(2011)"/>
  </r>
  <r>
    <x v="2"/>
    <n v="3.02"/>
    <x v="14"/>
    <n v="33"/>
    <x v="30"/>
    <n v="1.9598866370521419"/>
    <n v="91.777464439551807"/>
    <n v="91.777464439551807"/>
    <n v="2.7533239331865542"/>
    <s v="yellow"/>
    <s v="NCRB(IPCCrimes-2022)/Census(2011)"/>
  </r>
  <r>
    <x v="2"/>
    <n v="3.02"/>
    <x v="14"/>
    <n v="36"/>
    <x v="31"/>
    <n v="13.290033497626565"/>
    <n v="12.769605904386804"/>
    <n v="12.769605904386804"/>
    <n v="0.38308817713160415"/>
    <s v="orange"/>
    <s v="NCRB(IPCCrimes-2022)/Census(2011)"/>
  </r>
  <r>
    <x v="2"/>
    <n v="3.02"/>
    <x v="14"/>
    <n v="16"/>
    <x v="32"/>
    <n v="2.3680447870760282"/>
    <n v="88.931278792190554"/>
    <n v="88.931278792190554"/>
    <n v="2.6679383637657166"/>
    <s v="yellow"/>
    <s v="NCRB(IPCCrimes-2022)/Census(2011)"/>
  </r>
  <r>
    <x v="2"/>
    <n v="3.02"/>
    <x v="14"/>
    <n v="9"/>
    <x v="33"/>
    <n v="5.2789532154072498"/>
    <n v="68.63280921853557"/>
    <n v="68.63280921853557"/>
    <n v="2.0589842765560671"/>
    <s v="yellow"/>
    <s v="NCRB(IPCCrimes-2022)/Census(2011)"/>
  </r>
  <r>
    <x v="2"/>
    <n v="3.02"/>
    <x v="14"/>
    <n v="5"/>
    <x v="34"/>
    <n v="6.9301979359709192"/>
    <n v="57.118279804693685"/>
    <n v="57.118279804693685"/>
    <n v="1.7135483941408105"/>
    <s v="yellow"/>
    <s v="NCRB(IPCCrimes-2022)/Census(2011)"/>
  </r>
  <r>
    <x v="2"/>
    <n v="3.02"/>
    <x v="14"/>
    <n v="19"/>
    <x v="35"/>
    <n v="2.7137438967467009"/>
    <n v="86.520635162527299"/>
    <n v="86.520635162527299"/>
    <n v="2.5956190548758191"/>
    <s v="yellow"/>
    <s v="NCRB(IPCCrimes-2022)/Census(2011)"/>
  </r>
  <r>
    <x v="2"/>
    <n v="3.03"/>
    <x v="15"/>
    <n v="35"/>
    <x v="0"/>
    <n v="0"/>
    <n v="100"/>
    <n v="100"/>
    <n v="3"/>
    <s v="green"/>
    <s v="NCRB(SLLCrimes-2022)/Census(2011)"/>
  </r>
  <r>
    <x v="2"/>
    <n v="3.03"/>
    <x v="15"/>
    <n v="37"/>
    <x v="1"/>
    <n v="0.60108393183038555"/>
    <n v="84.450981911078856"/>
    <n v="84.450981911078856"/>
    <n v="2.5335294573323659"/>
    <s v="yellow"/>
    <s v="NCRB(SLLCrimes-2022)/Census(2011)"/>
  </r>
  <r>
    <x v="2"/>
    <n v="3.03"/>
    <x v="15"/>
    <n v="12"/>
    <x v="2"/>
    <n v="0"/>
    <n v="100"/>
    <n v="100"/>
    <n v="3"/>
    <s v="green"/>
    <s v="NCRB(SLLCrimes-2022)/Census(2011)"/>
  </r>
  <r>
    <x v="2"/>
    <n v="3.03"/>
    <x v="15"/>
    <n v="18"/>
    <x v="3"/>
    <n v="0.87163909424392616"/>
    <n v="77.452180426553014"/>
    <n v="77.452180426553014"/>
    <n v="2.3235654127965906"/>
    <s v="yellow"/>
    <s v="NCRB(SLLCrimes-2022)/Census(2011)"/>
  </r>
  <r>
    <x v="2"/>
    <n v="3.03"/>
    <x v="15"/>
    <n v="10"/>
    <x v="4"/>
    <n v="3.4390190641925762"/>
    <n v="11.038431064957893"/>
    <n v="11.038431064957893"/>
    <n v="0.3311529319487368"/>
    <s v="orange"/>
    <s v="NCRB(SLLCrimes-2022)/Census(2011)"/>
  </r>
  <r>
    <x v="2"/>
    <n v="3.03"/>
    <x v="15"/>
    <n v="4"/>
    <x v="5"/>
    <n v="0"/>
    <n v="100"/>
    <n v="100"/>
    <n v="3"/>
    <s v="green"/>
    <s v="NCRB(SLLCrimes-2022)/Census(2011)"/>
  </r>
  <r>
    <x v="2"/>
    <n v="3.03"/>
    <x v="15"/>
    <n v="22"/>
    <x v="6"/>
    <n v="3.5231670547239441E-2"/>
    <n v="99.088616657953651"/>
    <n v="99.088616657953651"/>
    <n v="2.9726584997386096"/>
    <s v="yellow"/>
    <s v="NCRB(SLLCrimes-2022)/Census(2011)"/>
  </r>
  <r>
    <x v="2"/>
    <n v="3.03"/>
    <x v="15"/>
    <n v="25"/>
    <x v="7"/>
    <n v="0"/>
    <n v="100"/>
    <n v="100"/>
    <n v="3"/>
    <s v="green"/>
    <s v="NCRB(SLLCrimes-2022)/Census(2011)"/>
  </r>
  <r>
    <x v="2"/>
    <n v="3.03"/>
    <x v="15"/>
    <n v="7"/>
    <x v="8"/>
    <n v="0.10721981927384663"/>
    <n v="97.226405796103805"/>
    <n v="97.226405796103805"/>
    <n v="2.9167921738831142"/>
    <s v="yellow"/>
    <s v="NCRB(SLLCrimes-2022)/Census(2011)"/>
  </r>
  <r>
    <x v="2"/>
    <n v="3.03"/>
    <x v="15"/>
    <n v="30"/>
    <x v="9"/>
    <n v="0"/>
    <n v="100"/>
    <n v="100"/>
    <n v="3"/>
    <s v="green"/>
    <s v="NCRB(SLLCrimes-2022)/Census(2011)"/>
  </r>
  <r>
    <x v="2"/>
    <n v="3.03"/>
    <x v="15"/>
    <n v="24"/>
    <x v="10"/>
    <n v="1.6545418530590789E-3"/>
    <n v="99.957199818794436"/>
    <n v="99.957199818794436"/>
    <n v="2.9987159945638333"/>
    <s v="yellow"/>
    <s v="NCRB(SLLCrimes-2022)/Census(2011)"/>
  </r>
  <r>
    <x v="2"/>
    <n v="3.03"/>
    <x v="15"/>
    <n v="6"/>
    <x v="11"/>
    <n v="6.7057276617813993E-2"/>
    <n v="98.265342405761729"/>
    <n v="98.265342405761729"/>
    <n v="2.9479602721728515"/>
    <s v="yellow"/>
    <s v="NCRB(SLLCrimes-2022)/Census(2011)"/>
  </r>
  <r>
    <x v="2"/>
    <n v="3.03"/>
    <x v="15"/>
    <n v="2"/>
    <x v="12"/>
    <n v="1.4567486942433081E-2"/>
    <n v="99.623163911089335"/>
    <n v="99.623163911089335"/>
    <n v="2.9886949173326802"/>
    <s v="yellow"/>
    <s v="NCRB(SLLCrimes-2022)/Census(2011)"/>
  </r>
  <r>
    <x v="2"/>
    <n v="3.03"/>
    <x v="15"/>
    <n v="1"/>
    <x v="13"/>
    <n v="0.13858282916356621"/>
    <n v="96.41509811963131"/>
    <n v="96.41509811963131"/>
    <n v="2.8924529435889395"/>
    <s v="yellow"/>
    <s v="NCRB(SLLCrimes-2022)/Census(2011)"/>
  </r>
  <r>
    <x v="2"/>
    <n v="3.03"/>
    <x v="15"/>
    <n v="20"/>
    <x v="14"/>
    <n v="5.4443819101741244"/>
    <n v="-40.836892023559237"/>
    <n v="0"/>
    <n v="0"/>
    <s v="red"/>
    <s v="NCRB(SLLCrimes-2022)/Census(2011)"/>
  </r>
  <r>
    <x v="2"/>
    <n v="3.03"/>
    <x v="15"/>
    <n v="29"/>
    <x v="15"/>
    <n v="3.6402147288031022"/>
    <n v="5.8338417176513149"/>
    <n v="5.8338417176513149"/>
    <n v="0.17501525152953945"/>
    <s v="orange"/>
    <s v="NCRB(SLLCrimes-2022)/Census(2011)"/>
  </r>
  <r>
    <x v="2"/>
    <n v="3.03"/>
    <x v="15"/>
    <n v="32"/>
    <x v="16"/>
    <n v="8.3817125281546959E-2"/>
    <n v="97.831793651186956"/>
    <n v="97.831793651186956"/>
    <n v="2.9349538095356089"/>
    <s v="yellow"/>
    <s v="NCRB(SLLCrimes-2022)/Census(2011)"/>
  </r>
  <r>
    <x v="2"/>
    <n v="3.03"/>
    <x v="15"/>
    <n v="35"/>
    <x v="17"/>
    <n v="0"/>
    <n v="100"/>
    <n v="100"/>
    <n v="3"/>
    <s v="green"/>
    <s v="NCRB(SLLCrimes-2022)/Census(2011)"/>
  </r>
  <r>
    <x v="2"/>
    <n v="3.03"/>
    <x v="15"/>
    <n v="31"/>
    <x v="18"/>
    <n v="0"/>
    <n v="100"/>
    <n v="100"/>
    <n v="3"/>
    <s v="green"/>
    <s v="NCRB(SLLCrimes-2022)/Census(2011)"/>
  </r>
  <r>
    <x v="2"/>
    <n v="3.03"/>
    <x v="15"/>
    <n v="23"/>
    <x v="19"/>
    <n v="8.6744827244165448E-2"/>
    <n v="97.756058985252537"/>
    <n v="97.756058985252537"/>
    <n v="2.932681769557576"/>
    <s v="yellow"/>
    <s v="NCRB(SLLCrimes-2022)/Census(2011)"/>
  </r>
  <r>
    <x v="2"/>
    <n v="3.03"/>
    <x v="15"/>
    <n v="27"/>
    <x v="20"/>
    <n v="2.4916721863879717E-2"/>
    <n v="99.355446821214628"/>
    <n v="99.355446821214628"/>
    <n v="2.9806634046364389"/>
    <s v="yellow"/>
    <s v="NCRB(SLLCrimes-2022)/Census(2011)"/>
  </r>
  <r>
    <x v="2"/>
    <n v="3.03"/>
    <x v="15"/>
    <n v="14"/>
    <x v="21"/>
    <n v="0"/>
    <n v="100"/>
    <n v="100"/>
    <n v="3"/>
    <s v="green"/>
    <s v="NCRB(SLLCrimes-2022)/Census(2011)"/>
  </r>
  <r>
    <x v="2"/>
    <n v="3.03"/>
    <x v="15"/>
    <n v="17"/>
    <x v="22"/>
    <n v="0.10111601748498175"/>
    <n v="97.384300757856039"/>
    <n v="97.384300757856039"/>
    <n v="2.9215290227356809"/>
    <s v="yellow"/>
    <s v="NCRB(SLLCrimes-2022)/Census(2011)"/>
  </r>
  <r>
    <x v="2"/>
    <n v="3.03"/>
    <x v="15"/>
    <n v="15"/>
    <x v="23"/>
    <n v="0"/>
    <n v="100"/>
    <n v="100"/>
    <n v="3"/>
    <s v="green"/>
    <s v="NCRB(SLLCrimes-2022)/Census(2011)"/>
  </r>
  <r>
    <x v="2"/>
    <n v="3.03"/>
    <x v="15"/>
    <n v="13"/>
    <x v="24"/>
    <n v="0"/>
    <n v="100"/>
    <n v="100"/>
    <n v="3"/>
    <s v="green"/>
    <s v="NCRB(SLLCrimes-2022)/Census(2011)"/>
  </r>
  <r>
    <x v="2"/>
    <n v="3.03"/>
    <x v="15"/>
    <n v="21"/>
    <x v="25"/>
    <n v="8.1002102743114771E-2"/>
    <n v="97.904613492232315"/>
    <n v="97.904613492232315"/>
    <n v="2.9371384047669693"/>
    <s v="yellow"/>
    <s v="NCRB(SLLCrimes-2022)/Census(2011)"/>
  </r>
  <r>
    <x v="2"/>
    <n v="3.03"/>
    <x v="15"/>
    <n v="34"/>
    <x v="26"/>
    <n v="0.56091856023423958"/>
    <n v="85.48999170060182"/>
    <n v="85.48999170060182"/>
    <n v="2.5646997510180545"/>
    <s v="yellow"/>
    <s v="NCRB(SLLCrimes-2022)/Census(2011)"/>
  </r>
  <r>
    <x v="2"/>
    <n v="3.03"/>
    <x v="15"/>
    <n v="3"/>
    <x v="27"/>
    <n v="1.4417875743719086E-2"/>
    <n v="99.627034098116312"/>
    <n v="99.627034098116312"/>
    <n v="2.988811022943489"/>
    <s v="yellow"/>
    <s v="NCRB(SLLCrimes-2022)/Census(2011)"/>
  </r>
  <r>
    <x v="2"/>
    <n v="3.03"/>
    <x v="15"/>
    <n v="8"/>
    <x v="28"/>
    <n v="1.1670579739112067E-2"/>
    <n v="99.698101969022773"/>
    <n v="99.698101969022773"/>
    <n v="2.9909430590706831"/>
    <s v="yellow"/>
    <s v="NCRB(SLLCrimes-2022)/Census(2011)"/>
  </r>
  <r>
    <x v="2"/>
    <n v="3.03"/>
    <x v="15"/>
    <n v="11"/>
    <x v="29"/>
    <n v="0"/>
    <n v="100"/>
    <n v="100"/>
    <n v="3"/>
    <s v="green"/>
    <s v="NCRB(SLLCrimes-2022)/Census(2011)"/>
  </r>
  <r>
    <x v="2"/>
    <n v="3.03"/>
    <x v="15"/>
    <n v="33"/>
    <x v="30"/>
    <n v="0.30493285724997965"/>
    <n v="92.111906071340002"/>
    <n v="92.111906071340002"/>
    <n v="2.7633571821401999"/>
    <s v="yellow"/>
    <s v="NCRB(SLLCrimes-2022)/Census(2011)"/>
  </r>
  <r>
    <x v="2"/>
    <n v="3.03"/>
    <x v="15"/>
    <n v="36"/>
    <x v="31"/>
    <n v="1.7141057821530394E-2"/>
    <n v="99.556590013446865"/>
    <n v="99.556590013446865"/>
    <n v="2.9866977004034059"/>
    <s v="yellow"/>
    <s v="NCRB(SLLCrimes-2022)/Census(2011)"/>
  </r>
  <r>
    <x v="2"/>
    <n v="3.03"/>
    <x v="15"/>
    <n v="16"/>
    <x v="32"/>
    <n v="0"/>
    <n v="100"/>
    <n v="100"/>
    <n v="3"/>
    <s v="green"/>
    <s v="NCRB(SLLCrimes-2022)/Census(2011)"/>
  </r>
  <r>
    <x v="2"/>
    <n v="3.03"/>
    <x v="15"/>
    <n v="9"/>
    <x v="33"/>
    <n v="2.4057573100552383"/>
    <n v="37.767153718960607"/>
    <n v="37.767153718960607"/>
    <n v="1.1330146115688182"/>
    <s v="orange"/>
    <s v="NCRB(SLLCrimes-2022)/Census(2011)"/>
  </r>
  <r>
    <x v="2"/>
    <n v="3.03"/>
    <x v="15"/>
    <n v="5"/>
    <x v="34"/>
    <n v="0.37674895789255358"/>
    <n v="90.254145800545984"/>
    <n v="90.254145800545984"/>
    <n v="2.7076243740163797"/>
    <s v="yellow"/>
    <s v="NCRB(SLLCrimes-2022)/Census(2011)"/>
  </r>
  <r>
    <x v="2"/>
    <n v="3.03"/>
    <x v="15"/>
    <n v="19"/>
    <x v="35"/>
    <n v="0"/>
    <n v="100"/>
    <n v="100"/>
    <n v="3"/>
    <s v="green"/>
    <s v="NCRB(SLLCrimes-2022)/Census(2011)"/>
  </r>
  <r>
    <x v="2"/>
    <n v="3.04"/>
    <x v="16"/>
    <n v="35"/>
    <x v="0"/>
    <n v="0"/>
    <n v="100"/>
    <n v="100"/>
    <n v="3"/>
    <s v="green"/>
    <s v="NCRB(SLLCrimes-2022)/Census(2011)"/>
  </r>
  <r>
    <x v="2"/>
    <n v="3.04"/>
    <x v="16"/>
    <n v="37"/>
    <x v="1"/>
    <n v="0"/>
    <n v="100"/>
    <n v="100"/>
    <n v="3"/>
    <s v="green"/>
    <s v="NCRB(SLLCrimes-2022)/Census(2011)"/>
  </r>
  <r>
    <x v="2"/>
    <n v="3.04"/>
    <x v="16"/>
    <n v="12"/>
    <x v="2"/>
    <n v="7.2268590552905312E-2"/>
    <n v="77.169029431655702"/>
    <n v="77.169029431655702"/>
    <n v="2.3150708829496711"/>
    <s v="yellow"/>
    <s v="NCRB(SLLCrimes-2022)/Census(2011)"/>
  </r>
  <r>
    <x v="2"/>
    <n v="3.04"/>
    <x v="16"/>
    <n v="18"/>
    <x v="3"/>
    <n v="0"/>
    <n v="100"/>
    <n v="100"/>
    <n v="3"/>
    <s v="green"/>
    <s v="NCRB(SLLCrimes-2022)/Census(2011)"/>
  </r>
  <r>
    <x v="2"/>
    <n v="3.04"/>
    <x v="16"/>
    <n v="10"/>
    <x v="4"/>
    <n v="0"/>
    <n v="100"/>
    <n v="100"/>
    <n v="3"/>
    <s v="green"/>
    <s v="NCRB(SLLCrimes-2022)/Census(2011)"/>
  </r>
  <r>
    <x v="2"/>
    <n v="3.04"/>
    <x v="16"/>
    <n v="4"/>
    <x v="5"/>
    <n v="0"/>
    <n v="100"/>
    <n v="100"/>
    <n v="3"/>
    <s v="green"/>
    <s v="NCRB(SLLCrimes-2022)/Census(2011)"/>
  </r>
  <r>
    <x v="2"/>
    <n v="3.04"/>
    <x v="16"/>
    <n v="22"/>
    <x v="6"/>
    <n v="0"/>
    <n v="100"/>
    <n v="100"/>
    <n v="3"/>
    <s v="green"/>
    <s v="NCRB(SLLCrimes-2022)/Census(2011)"/>
  </r>
  <r>
    <x v="2"/>
    <n v="3.04"/>
    <x v="16"/>
    <n v="25"/>
    <x v="7"/>
    <n v="0"/>
    <n v="100"/>
    <n v="100"/>
    <n v="3"/>
    <s v="green"/>
    <s v="NCRB(SLLCrimes-2022)/Census(2011)"/>
  </r>
  <r>
    <x v="2"/>
    <n v="3.04"/>
    <x v="16"/>
    <n v="7"/>
    <x v="8"/>
    <n v="1.7869969878974438E-2"/>
    <n v="94.354549421226224"/>
    <n v="94.354549421226224"/>
    <n v="2.8306364826367867"/>
    <s v="yellow"/>
    <s v="NCRB(SLLCrimes-2022)/Census(2011)"/>
  </r>
  <r>
    <x v="2"/>
    <n v="3.04"/>
    <x v="16"/>
    <n v="30"/>
    <x v="9"/>
    <n v="0"/>
    <n v="100"/>
    <n v="100"/>
    <n v="3"/>
    <s v="green"/>
    <s v="NCRB(SLLCrimes-2022)/Census(2011)"/>
  </r>
  <r>
    <x v="2"/>
    <n v="3.04"/>
    <x v="16"/>
    <n v="24"/>
    <x v="10"/>
    <n v="1.6545418530590789E-3"/>
    <n v="99.477299943692245"/>
    <n v="99.477299943692245"/>
    <n v="2.9843189983107674"/>
    <s v="yellow"/>
    <s v="NCRB(SLLCrimes-2022)/Census(2011)"/>
  </r>
  <r>
    <x v="2"/>
    <n v="3.04"/>
    <x v="16"/>
    <n v="6"/>
    <x v="11"/>
    <n v="3.9445456834008236E-3"/>
    <n v="98.753845817191007"/>
    <n v="98.753845817191007"/>
    <n v="2.9626153745157304"/>
    <s v="yellow"/>
    <s v="NCRB(SLLCrimes-2022)/Census(2011)"/>
  </r>
  <r>
    <x v="2"/>
    <n v="3.04"/>
    <x v="16"/>
    <n v="2"/>
    <x v="12"/>
    <n v="2.9134973884866161E-2"/>
    <n v="90.795728459822328"/>
    <n v="90.795728459822328"/>
    <n v="2.72387185379467"/>
    <s v="yellow"/>
    <s v="NCRB(SLLCrimes-2022)/Census(2011)"/>
  </r>
  <r>
    <x v="2"/>
    <n v="3.04"/>
    <x v="16"/>
    <n v="1"/>
    <x v="13"/>
    <n v="0"/>
    <n v="100"/>
    <n v="100"/>
    <n v="3"/>
    <s v="green"/>
    <s v="NCRB(SLLCrimes-2022)/Census(2011)"/>
  </r>
  <r>
    <x v="2"/>
    <n v="3.04"/>
    <x v="16"/>
    <n v="20"/>
    <x v="14"/>
    <n v="0.20310333406551578"/>
    <n v="35.835939141669392"/>
    <n v="35.835939141669392"/>
    <n v="1.0750781742500819"/>
    <s v="orange"/>
    <s v="NCRB(SLLCrimes-2022)/Census(2011)"/>
  </r>
  <r>
    <x v="2"/>
    <n v="3.04"/>
    <x v="16"/>
    <n v="29"/>
    <x v="15"/>
    <n v="0"/>
    <n v="100"/>
    <n v="100"/>
    <n v="3"/>
    <s v="green"/>
    <s v="NCRB(SLLCrimes-2022)/Census(2011)"/>
  </r>
  <r>
    <x v="2"/>
    <n v="3.04"/>
    <x v="16"/>
    <n v="32"/>
    <x v="16"/>
    <n v="1.1105769099804972"/>
    <n v="-250.85157399168571"/>
    <n v="0"/>
    <n v="0"/>
    <s v="red"/>
    <s v="NCRB(SLLCrimes-2022)/Census(2011)"/>
  </r>
  <r>
    <x v="2"/>
    <n v="3.04"/>
    <x v="16"/>
    <n v="35"/>
    <x v="17"/>
    <n v="0"/>
    <n v="100"/>
    <n v="100"/>
    <n v="3"/>
    <s v="green"/>
    <s v="NCRB(SLLCrimes-2022)/Census(2011)"/>
  </r>
  <r>
    <x v="2"/>
    <n v="3.04"/>
    <x v="16"/>
    <n v="31"/>
    <x v="18"/>
    <n v="0"/>
    <n v="100"/>
    <n v="100"/>
    <n v="3"/>
    <s v="green"/>
    <s v="NCRB(SLLCrimes-2022)/Census(2011)"/>
  </r>
  <r>
    <x v="2"/>
    <n v="3.04"/>
    <x v="16"/>
    <n v="23"/>
    <x v="19"/>
    <n v="1.3769020197486579E-2"/>
    <n v="95.65011448986786"/>
    <n v="95.65011448986786"/>
    <n v="2.869503434696036"/>
    <s v="yellow"/>
    <s v="NCRB(SLLCrimes-2022)/Census(2011)"/>
  </r>
  <r>
    <x v="2"/>
    <n v="3.04"/>
    <x v="16"/>
    <n v="27"/>
    <x v="20"/>
    <n v="8.8988292370998983E-4"/>
    <n v="99.718869695879548"/>
    <n v="99.718869695879548"/>
    <n v="2.9915660908763866"/>
    <s v="yellow"/>
    <s v="NCRB(SLLCrimes-2022)/Census(2011)"/>
  </r>
  <r>
    <x v="2"/>
    <n v="3.04"/>
    <x v="16"/>
    <n v="14"/>
    <x v="21"/>
    <n v="0"/>
    <n v="100"/>
    <n v="100"/>
    <n v="3"/>
    <s v="green"/>
    <s v="NCRB(SLLCrimes-2022)/Census(2011)"/>
  </r>
  <r>
    <x v="2"/>
    <n v="3.04"/>
    <x v="16"/>
    <n v="17"/>
    <x v="22"/>
    <n v="0"/>
    <n v="100"/>
    <n v="100"/>
    <n v="3"/>
    <s v="green"/>
    <s v="NCRB(SLLCrimes-2022)/Census(2011)"/>
  </r>
  <r>
    <x v="2"/>
    <n v="3.04"/>
    <x v="16"/>
    <n v="15"/>
    <x v="23"/>
    <n v="0"/>
    <n v="100"/>
    <n v="100"/>
    <n v="3"/>
    <s v="green"/>
    <s v="NCRB(SLLCrimes-2022)/Census(2011)"/>
  </r>
  <r>
    <x v="2"/>
    <n v="3.04"/>
    <x v="16"/>
    <n v="13"/>
    <x v="24"/>
    <n v="0"/>
    <n v="100"/>
    <n v="100"/>
    <n v="3"/>
    <s v="green"/>
    <s v="NCRB(SLLCrimes-2022)/Census(2011)"/>
  </r>
  <r>
    <x v="2"/>
    <n v="3.04"/>
    <x v="16"/>
    <n v="21"/>
    <x v="25"/>
    <n v="0"/>
    <n v="100"/>
    <n v="100"/>
    <n v="3"/>
    <s v="green"/>
    <s v="NCRB(SLLCrimes-2022)/Census(2011)"/>
  </r>
  <r>
    <x v="2"/>
    <n v="3.04"/>
    <x v="16"/>
    <n v="34"/>
    <x v="26"/>
    <n v="0"/>
    <n v="100"/>
    <n v="100"/>
    <n v="3"/>
    <s v="green"/>
    <s v="NCRB(SLLCrimes-2022)/Census(2011)"/>
  </r>
  <r>
    <x v="2"/>
    <n v="3.04"/>
    <x v="16"/>
    <n v="3"/>
    <x v="27"/>
    <n v="0"/>
    <n v="100"/>
    <n v="100"/>
    <n v="3"/>
    <s v="green"/>
    <s v="NCRB(SLLCrimes-2022)/Census(2011)"/>
  </r>
  <r>
    <x v="2"/>
    <n v="3.04"/>
    <x v="16"/>
    <n v="8"/>
    <x v="28"/>
    <n v="4.3764674021670256E-3"/>
    <n v="98.61739384028742"/>
    <n v="98.61739384028742"/>
    <n v="2.9585218152086226"/>
    <s v="yellow"/>
    <s v="NCRB(SLLCrimes-2022)/Census(2011)"/>
  </r>
  <r>
    <x v="2"/>
    <n v="3.04"/>
    <x v="16"/>
    <n v="11"/>
    <x v="29"/>
    <n v="0"/>
    <n v="100"/>
    <n v="100"/>
    <n v="3"/>
    <s v="green"/>
    <s v="NCRB(SLLCrimes-2022)/Census(2011)"/>
  </r>
  <r>
    <x v="2"/>
    <n v="3.04"/>
    <x v="16"/>
    <n v="33"/>
    <x v="30"/>
    <n v="6.9302922102268101E-3"/>
    <n v="97.810593837915206"/>
    <n v="97.810593837915206"/>
    <n v="2.9343178151374563"/>
    <s v="yellow"/>
    <s v="NCRB(SLLCrimes-2022)/Census(2011)"/>
  </r>
  <r>
    <x v="2"/>
    <n v="3.04"/>
    <x v="16"/>
    <n v="36"/>
    <x v="31"/>
    <n v="0"/>
    <n v="100"/>
    <n v="100"/>
    <n v="3"/>
    <s v="green"/>
    <s v="NCRB(SLLCrimes-2022)/Census(2011)"/>
  </r>
  <r>
    <x v="2"/>
    <n v="3.04"/>
    <x v="16"/>
    <n v="16"/>
    <x v="32"/>
    <n v="0"/>
    <n v="100"/>
    <n v="100"/>
    <n v="3"/>
    <s v="green"/>
    <s v="NCRB(SLLCrimes-2022)/Census(2011)"/>
  </r>
  <r>
    <x v="2"/>
    <n v="3.04"/>
    <x v="16"/>
    <n v="9"/>
    <x v="33"/>
    <n v="1.501408764336533E-3"/>
    <n v="99.525677489385558"/>
    <n v="99.525677489385558"/>
    <n v="2.9857703246815666"/>
    <s v="yellow"/>
    <s v="NCRB(SLLCrimes-2022)/Census(2011)"/>
  </r>
  <r>
    <x v="2"/>
    <n v="3.04"/>
    <x v="16"/>
    <n v="5"/>
    <x v="34"/>
    <n v="0"/>
    <n v="100"/>
    <n v="100"/>
    <n v="3"/>
    <s v="green"/>
    <s v="NCRB(SLLCrimes-2022)/Census(2011)"/>
  </r>
  <r>
    <x v="2"/>
    <n v="3.04"/>
    <x v="16"/>
    <n v="19"/>
    <x v="35"/>
    <n v="0"/>
    <n v="100"/>
    <n v="100"/>
    <n v="3"/>
    <s v="green"/>
    <s v="NCRB(SLLCrimes-2022)/Census(2011)"/>
  </r>
  <r>
    <x v="2"/>
    <n v="3.05"/>
    <x v="17"/>
    <n v="35"/>
    <x v="0"/>
    <n v="28.640420830256897"/>
    <n v="-56.287029843223358"/>
    <n v="0"/>
    <n v="0"/>
    <s v="red"/>
    <s v="NCRB(SLLCrimes-2022)/Census(2011)"/>
  </r>
  <r>
    <x v="2"/>
    <n v="3.05"/>
    <x v="17"/>
    <n v="37"/>
    <x v="1"/>
    <n v="4.3084405315090715"/>
    <n v="78.890998736947566"/>
    <n v="78.890998736947566"/>
    <n v="2.366729962108427"/>
    <s v="yellow"/>
    <s v="NCRB(SLLCrimes-2022)/Census(2011)"/>
  </r>
  <r>
    <x v="2"/>
    <n v="3.05"/>
    <x v="17"/>
    <n v="12"/>
    <x v="2"/>
    <n v="3.3966237559865498"/>
    <n v="83.9566609900033"/>
    <n v="83.9566609900033"/>
    <n v="2.5186998297000986"/>
    <s v="yellow"/>
    <s v="NCRB(SLLCrimes-2022)/Census(2011)"/>
  </r>
  <r>
    <x v="2"/>
    <n v="3.05"/>
    <x v="17"/>
    <n v="18"/>
    <x v="3"/>
    <n v="5.4573580055051698"/>
    <n v="72.508106870801541"/>
    <n v="72.508106870801541"/>
    <n v="2.1752432061240459"/>
    <s v="yellow"/>
    <s v="NCRB(SLLCrimes-2022)/Census(2011)"/>
  </r>
  <r>
    <x v="2"/>
    <n v="3.05"/>
    <x v="17"/>
    <n v="10"/>
    <x v="4"/>
    <n v="2.0528446201618813"/>
    <n v="91.422120529163465"/>
    <n v="91.422120529163465"/>
    <n v="2.7426636158749038"/>
    <s v="yellow"/>
    <s v="NCRB(SLLCrimes-2022)/Census(2011)"/>
  </r>
  <r>
    <x v="2"/>
    <n v="3.05"/>
    <x v="17"/>
    <n v="4"/>
    <x v="5"/>
    <n v="9.4746316736936856E-2"/>
    <n v="102.3004734282402"/>
    <n v="100"/>
    <n v="3"/>
    <s v="green"/>
    <s v="NCRB(SLLCrimes-2022)/Census(2011)"/>
  </r>
  <r>
    <x v="2"/>
    <n v="3.05"/>
    <x v="17"/>
    <n v="22"/>
    <x v="6"/>
    <n v="9.2620147238631709"/>
    <n v="51.371068771259587"/>
    <n v="51.371068771259587"/>
    <n v="1.5411320631377876"/>
    <s v="yellow"/>
    <s v="NCRB(SLLCrimes-2022)/Census(2011)"/>
  </r>
  <r>
    <x v="2"/>
    <n v="3.05"/>
    <x v="17"/>
    <n v="25"/>
    <x v="7"/>
    <n v="9.3894469445032467"/>
    <n v="50.663110103193212"/>
    <n v="50.663110103193212"/>
    <n v="1.5198933030957962"/>
    <s v="yellow"/>
    <s v="NCRB(SLLCrimes-2022)/Census(2011)"/>
  </r>
  <r>
    <x v="2"/>
    <n v="3.05"/>
    <x v="17"/>
    <n v="7"/>
    <x v="8"/>
    <n v="9.0064648190031154"/>
    <n v="52.790794248540628"/>
    <n v="52.790794248540628"/>
    <n v="1.5837238274562189"/>
    <s v="yellow"/>
    <s v="NCRB(SLLCrimes-2022)/Census(2011)"/>
  </r>
  <r>
    <x v="2"/>
    <n v="3.05"/>
    <x v="17"/>
    <n v="30"/>
    <x v="9"/>
    <n v="0.27424590945085686"/>
    <n v="101.30325081108806"/>
    <n v="100"/>
    <n v="3"/>
    <s v="green"/>
    <s v="NCRB(SLLCrimes-2022)/Census(2011)"/>
  </r>
  <r>
    <x v="2"/>
    <n v="3.05"/>
    <x v="17"/>
    <n v="24"/>
    <x v="10"/>
    <n v="4.134700090794639"/>
    <n v="79.856225979944938"/>
    <n v="79.856225979944938"/>
    <n v="2.3956867793983481"/>
    <s v="yellow"/>
    <s v="NCRB(SLLCrimes-2022)/Census(2011)"/>
  </r>
  <r>
    <x v="2"/>
    <n v="3.05"/>
    <x v="17"/>
    <n v="6"/>
    <x v="11"/>
    <n v="8.7135014146324181"/>
    <n v="54.418373054816591"/>
    <n v="54.418373054816591"/>
    <n v="1.6325511916444979"/>
    <s v="yellow"/>
    <s v="NCRB(SLLCrimes-2022)/Census(2011)"/>
  </r>
  <r>
    <x v="2"/>
    <n v="3.05"/>
    <x v="17"/>
    <n v="2"/>
    <x v="12"/>
    <n v="0.13110738248189771"/>
    <n v="102.09846696908116"/>
    <n v="100"/>
    <n v="3"/>
    <s v="green"/>
    <s v="NCRB(SLLCrimes-2022)/Census(2011)"/>
  </r>
  <r>
    <x v="2"/>
    <n v="3.05"/>
    <x v="17"/>
    <n v="1"/>
    <x v="13"/>
    <n v="2.5760102362168777"/>
    <n v="88.515637138541763"/>
    <n v="88.515637138541763"/>
    <n v="2.6554691141562525"/>
    <s v="yellow"/>
    <s v="NCRB(SLLCrimes-2022)/Census(2011)"/>
  </r>
  <r>
    <x v="2"/>
    <n v="3.05"/>
    <x v="17"/>
    <n v="20"/>
    <x v="14"/>
    <n v="2.6797514524465069"/>
    <n v="87.939295512408194"/>
    <n v="87.939295512408194"/>
    <n v="2.6381788653722458"/>
    <s v="yellow"/>
    <s v="NCRB(SLLCrimes-2022)/Census(2011)"/>
  </r>
  <r>
    <x v="2"/>
    <n v="3.05"/>
    <x v="17"/>
    <n v="29"/>
    <x v="15"/>
    <n v="5.1640636103299409"/>
    <n v="74.137524519781053"/>
    <n v="74.137524519781053"/>
    <n v="2.2241257355934314"/>
    <s v="yellow"/>
    <s v="NCRB(SLLCrimes-2022)/Census(2011)"/>
  </r>
  <r>
    <x v="2"/>
    <n v="3.05"/>
    <x v="17"/>
    <n v="32"/>
    <x v="16"/>
    <n v="9.9802248460241998"/>
    <n v="47.381001903375108"/>
    <n v="47.381001903375108"/>
    <n v="1.4214300571012533"/>
    <s v="orange"/>
    <s v="NCRB(SLLCrimes-2022)/Census(2011)"/>
  </r>
  <r>
    <x v="2"/>
    <n v="3.05"/>
    <x v="17"/>
    <n v="35"/>
    <x v="17"/>
    <n v="0.72992700729927007"/>
    <n v="98.771682409663441"/>
    <n v="98.771682409663441"/>
    <n v="2.9631504722899034"/>
    <s v="yellow"/>
    <s v="NCRB(SLLCrimes-2022)/Census(2011)"/>
  </r>
  <r>
    <x v="2"/>
    <n v="3.05"/>
    <x v="17"/>
    <n v="31"/>
    <x v="18"/>
    <n v="17.061405549609916"/>
    <n v="8.0410042633176246"/>
    <n v="8.0410042633176246"/>
    <n v="0.24123012789952875"/>
    <s v="orange"/>
    <s v="NCRB(SLLCrimes-2022)/Census(2011)"/>
  </r>
  <r>
    <x v="2"/>
    <n v="3.05"/>
    <x v="17"/>
    <n v="23"/>
    <x v="19"/>
    <n v="8.255904510412952"/>
    <n v="56.960584853334282"/>
    <n v="56.960584853334282"/>
    <n v="1.7088175456000285"/>
    <s v="yellow"/>
    <s v="NCRB(SLLCrimes-2022)/Census(2011)"/>
  </r>
  <r>
    <x v="2"/>
    <n v="3.05"/>
    <x v="17"/>
    <n v="27"/>
    <x v="20"/>
    <n v="6.7381934983320431"/>
    <n v="65.39233516911402"/>
    <n v="65.39233516911402"/>
    <n v="1.9617700550734207"/>
    <s v="yellow"/>
    <s v="NCRB(SLLCrimes-2022)/Census(2011)"/>
  </r>
  <r>
    <x v="2"/>
    <n v="3.05"/>
    <x v="17"/>
    <n v="14"/>
    <x v="21"/>
    <n v="2.1397531113955472"/>
    <n v="90.939294291117875"/>
    <n v="90.939294291117875"/>
    <n v="2.7281788287335362"/>
    <s v="yellow"/>
    <s v="NCRB(SLLCrimes-2022)/Census(2011)"/>
  </r>
  <r>
    <x v="2"/>
    <n v="3.05"/>
    <x v="17"/>
    <n v="17"/>
    <x v="22"/>
    <n v="12.504680828976074"/>
    <n v="33.356209066007352"/>
    <n v="33.356209066007352"/>
    <n v="1.0006862719802205"/>
    <s v="orange"/>
    <s v="NCRB(SLLCrimes-2022)/Census(2011)"/>
  </r>
  <r>
    <x v="2"/>
    <n v="3.05"/>
    <x v="17"/>
    <n v="15"/>
    <x v="23"/>
    <n v="8.9317776242565206"/>
    <n v="53.205724214045638"/>
    <n v="53.205724214045638"/>
    <n v="1.5961717264213691"/>
    <s v="yellow"/>
    <s v="NCRB(SLLCrimes-2022)/Census(2011)"/>
  </r>
  <r>
    <x v="2"/>
    <n v="3.05"/>
    <x v="17"/>
    <n v="13"/>
    <x v="24"/>
    <n v="1.3141255353797974"/>
    <n v="95.526126381927085"/>
    <n v="95.526126381927085"/>
    <n v="2.8657837914578126"/>
    <s v="yellow"/>
    <s v="NCRB(SLLCrimes-2022)/Census(2011)"/>
  </r>
  <r>
    <x v="2"/>
    <n v="3.05"/>
    <x v="17"/>
    <n v="21"/>
    <x v="25"/>
    <n v="5.7725910278402077"/>
    <n v="70.756807635004776"/>
    <n v="70.756807635004776"/>
    <n v="2.1227042290501434"/>
    <s v="yellow"/>
    <s v="NCRB(SLLCrimes-2022)/Census(2011)"/>
  </r>
  <r>
    <x v="2"/>
    <n v="3.05"/>
    <x v="17"/>
    <n v="34"/>
    <x v="26"/>
    <n v="8.4137784035135947"/>
    <n v="56.083505331996683"/>
    <n v="56.083505331996683"/>
    <n v="1.6825051599599006"/>
    <s v="yellow"/>
    <s v="NCRB(SLLCrimes-2022)/Census(2011)"/>
  </r>
  <r>
    <x v="2"/>
    <n v="3.05"/>
    <x v="17"/>
    <n v="3"/>
    <x v="27"/>
    <n v="3.1827460704259884"/>
    <n v="85.144873520853253"/>
    <n v="85.144873520853253"/>
    <n v="2.5543462056255972"/>
    <s v="yellow"/>
    <s v="NCRB(SLLCrimes-2022)/Census(2011)"/>
  </r>
  <r>
    <x v="2"/>
    <n v="3.05"/>
    <x v="17"/>
    <n v="8"/>
    <x v="28"/>
    <n v="5.4428666258283904"/>
    <n v="72.588614750228629"/>
    <n v="72.588614750228629"/>
    <n v="2.1776584425068588"/>
    <s v="yellow"/>
    <s v="NCRB(SLLCrimes-2022)/Census(2011)"/>
  </r>
  <r>
    <x v="2"/>
    <n v="3.05"/>
    <x v="17"/>
    <n v="11"/>
    <x v="29"/>
    <n v="16.869289213317895"/>
    <n v="9.1083200871487389"/>
    <n v="9.1083200871487389"/>
    <n v="0.27324960261446218"/>
    <s v="orange"/>
    <s v="NCRB(SLLCrimes-2022)/Census(2011)"/>
  </r>
  <r>
    <x v="2"/>
    <n v="3.05"/>
    <x v="17"/>
    <n v="33"/>
    <x v="30"/>
    <n v="6.885938340081359"/>
    <n v="64.57152830525223"/>
    <n v="64.57152830525223"/>
    <n v="1.937145849157567"/>
    <s v="yellow"/>
    <s v="NCRB(SLLCrimes-2022)/Census(2011)"/>
  </r>
  <r>
    <x v="2"/>
    <n v="3.05"/>
    <x v="17"/>
    <n v="36"/>
    <x v="31"/>
    <n v="7.7877539369153075"/>
    <n v="59.561428304097085"/>
    <n v="59.561428304097085"/>
    <n v="1.7868428491229125"/>
    <s v="yellow"/>
    <s v="NCRB(SLLCrimes-2022)/Census(2011)"/>
  </r>
  <r>
    <x v="2"/>
    <n v="3.05"/>
    <x v="17"/>
    <n v="16"/>
    <x v="32"/>
    <n v="3.2662686718290042"/>
    <n v="84.680857831997542"/>
    <n v="84.680857831997542"/>
    <n v="2.5404257349599266"/>
    <s v="yellow"/>
    <s v="NCRB(SLLCrimes-2022)/Census(2011)"/>
  </r>
  <r>
    <x v="2"/>
    <n v="3.05"/>
    <x v="17"/>
    <n v="9"/>
    <x v="33"/>
    <n v="4.0718205688806774"/>
    <n v="80.205557588224693"/>
    <n v="80.205557588224693"/>
    <n v="2.4061667276467409"/>
    <s v="yellow"/>
    <s v="NCRB(SLLCrimes-2022)/Census(2011)"/>
  </r>
  <r>
    <x v="2"/>
    <n v="3.05"/>
    <x v="17"/>
    <n v="5"/>
    <x v="34"/>
    <n v="8.4371937675411335"/>
    <n v="55.953419629605563"/>
    <n v="55.953419629605563"/>
    <n v="1.6786025888881668"/>
    <s v="yellow"/>
    <s v="NCRB(SLLCrimes-2022)/Census(2011)"/>
  </r>
  <r>
    <x v="2"/>
    <n v="3.05"/>
    <x v="17"/>
    <n v="19"/>
    <x v="35"/>
    <n v="3.0248877266522576"/>
    <n v="86.021866656811113"/>
    <n v="86.021866656811113"/>
    <n v="2.5806559997043332"/>
    <s v="yellow"/>
    <s v="NCRB(SLLCrimes-2022)/Census(2011)"/>
  </r>
  <r>
    <x v="2"/>
    <n v="3.06"/>
    <x v="18"/>
    <n v="35"/>
    <x v="0"/>
    <n v="0"/>
    <n v="100"/>
    <n v="100"/>
    <n v="3"/>
    <s v="green"/>
    <s v="NCRB(SLLCrimes-2022)/Census(2011)"/>
  </r>
  <r>
    <x v="2"/>
    <n v="3.06"/>
    <x v="18"/>
    <n v="37"/>
    <x v="1"/>
    <n v="3.0255902608912019E-2"/>
    <n v="94.001326967953176"/>
    <n v="94.001326967953176"/>
    <n v="2.8200398090385956"/>
    <s v="yellow"/>
    <s v="NCRB(SLLCrimes-2022)/Census(2011)"/>
  </r>
  <r>
    <x v="2"/>
    <n v="3.06"/>
    <x v="18"/>
    <n v="12"/>
    <x v="2"/>
    <n v="0.2168057716587159"/>
    <n v="57.015100410253226"/>
    <n v="57.015100410253226"/>
    <n v="1.7104530123075969"/>
    <s v="yellow"/>
    <s v="NCRB(SLLCrimes-2022)/Census(2011)"/>
  </r>
  <r>
    <x v="2"/>
    <n v="3.06"/>
    <x v="18"/>
    <n v="18"/>
    <x v="3"/>
    <n v="0.27559177244477079"/>
    <n v="45.359920191854464"/>
    <n v="45.359920191854464"/>
    <n v="1.3607976057556339"/>
    <s v="orange"/>
    <s v="NCRB(SLLCrimes-2022)/Census(2011)"/>
  </r>
  <r>
    <x v="2"/>
    <n v="3.06"/>
    <x v="18"/>
    <n v="10"/>
    <x v="4"/>
    <n v="9.4140745332645936E-2"/>
    <n v="81.33522712763525"/>
    <n v="81.33522712763525"/>
    <n v="2.4400568138290573"/>
    <s v="yellow"/>
    <s v="NCRB(SLLCrimes-2022)/Census(2011)"/>
  </r>
  <r>
    <x v="2"/>
    <n v="3.06"/>
    <x v="18"/>
    <n v="4"/>
    <x v="5"/>
    <n v="0.18949263347387371"/>
    <n v="62.430327566679914"/>
    <n v="62.430327566679914"/>
    <n v="1.8729098270003974"/>
    <s v="yellow"/>
    <s v="NCRB(SLLCrimes-2022)/Census(2011)"/>
  </r>
  <r>
    <x v="2"/>
    <n v="3.06"/>
    <x v="18"/>
    <n v="22"/>
    <x v="6"/>
    <n v="0"/>
    <n v="100"/>
    <n v="100"/>
    <n v="3"/>
    <s v="green"/>
    <s v="NCRB(SLLCrimes-2022)/Census(2011)"/>
  </r>
  <r>
    <x v="2"/>
    <n v="3.06"/>
    <x v="18"/>
    <n v="25"/>
    <x v="7"/>
    <n v="0"/>
    <n v="100"/>
    <n v="100"/>
    <n v="3"/>
    <s v="green"/>
    <s v="NCRB(SLLCrimes-2022)/Census(2011)"/>
  </r>
  <r>
    <x v="2"/>
    <n v="3.06"/>
    <x v="18"/>
    <n v="7"/>
    <x v="8"/>
    <n v="0.21443963854769327"/>
    <n v="57.484220735856852"/>
    <n v="57.484220735856852"/>
    <n v="1.7245266220757056"/>
    <s v="yellow"/>
    <s v="NCRB(SLLCrimes-2022)/Census(2011)"/>
  </r>
  <r>
    <x v="2"/>
    <n v="3.06"/>
    <x v="18"/>
    <n v="30"/>
    <x v="9"/>
    <n v="0"/>
    <n v="100"/>
    <n v="100"/>
    <n v="3"/>
    <s v="green"/>
    <s v="NCRB(SLLCrimes-2022)/Census(2011)"/>
  </r>
  <r>
    <x v="2"/>
    <n v="3.06"/>
    <x v="18"/>
    <n v="24"/>
    <x v="10"/>
    <n v="6.9490757828481325E-2"/>
    <n v="86.222445902525408"/>
    <n v="86.222445902525408"/>
    <n v="2.5866733770757624"/>
    <s v="yellow"/>
    <s v="NCRB(SLLCrimes-2022)/Census(2011)"/>
  </r>
  <r>
    <x v="2"/>
    <n v="3.06"/>
    <x v="18"/>
    <n v="6"/>
    <x v="11"/>
    <n v="1.5778182733603294E-2"/>
    <n v="96.871745639778268"/>
    <n v="96.871745639778268"/>
    <n v="2.9061523691933484"/>
    <s v="yellow"/>
    <s v="NCRB(SLLCrimes-2022)/Census(2011)"/>
  </r>
  <r>
    <x v="2"/>
    <n v="3.06"/>
    <x v="18"/>
    <n v="2"/>
    <x v="12"/>
    <n v="0"/>
    <n v="100"/>
    <n v="100"/>
    <n v="3"/>
    <s v="green"/>
    <s v="NCRB(SLLCrimes-2022)/Census(2011)"/>
  </r>
  <r>
    <x v="2"/>
    <n v="3.06"/>
    <x v="18"/>
    <n v="1"/>
    <x v="13"/>
    <n v="0"/>
    <n v="100"/>
    <n v="100"/>
    <n v="3"/>
    <s v="green"/>
    <s v="NCRB(SLLCrimes-2022)/Census(2011)"/>
  </r>
  <r>
    <x v="2"/>
    <n v="3.06"/>
    <x v="18"/>
    <n v="20"/>
    <x v="14"/>
    <n v="1.8188358274523801E-2"/>
    <n v="96.393893261460533"/>
    <n v="96.393893261460533"/>
    <n v="2.8918167978438158"/>
    <s v="yellow"/>
    <s v="NCRB(SLLCrimes-2022)/Census(2011)"/>
  </r>
  <r>
    <x v="2"/>
    <n v="3.06"/>
    <x v="18"/>
    <n v="29"/>
    <x v="15"/>
    <n v="0.1014808062885757"/>
    <n v="79.879953216985285"/>
    <n v="79.879953216985285"/>
    <n v="2.3963985965095587"/>
    <s v="yellow"/>
    <s v="NCRB(SLLCrimes-2022)/Census(2011)"/>
  </r>
  <r>
    <x v="2"/>
    <n v="3.06"/>
    <x v="18"/>
    <n v="32"/>
    <x v="16"/>
    <n v="0"/>
    <n v="100"/>
    <n v="100"/>
    <n v="3"/>
    <s v="green"/>
    <s v="NCRB(SLLCrimes-2022)/Census(2011)"/>
  </r>
  <r>
    <x v="2"/>
    <n v="3.06"/>
    <x v="18"/>
    <n v="35"/>
    <x v="17"/>
    <n v="0"/>
    <n v="100"/>
    <n v="100"/>
    <n v="3"/>
    <s v="green"/>
    <s v="NCRB(SLLCrimes-2022)/Census(2011)"/>
  </r>
  <r>
    <x v="2"/>
    <n v="3.06"/>
    <x v="18"/>
    <n v="31"/>
    <x v="18"/>
    <n v="0"/>
    <n v="100"/>
    <n v="100"/>
    <n v="3"/>
    <s v="green"/>
    <s v="NCRB(SLLCrimes-2022)/Census(2011)"/>
  </r>
  <r>
    <x v="2"/>
    <n v="3.06"/>
    <x v="18"/>
    <n v="23"/>
    <x v="19"/>
    <n v="0"/>
    <n v="100"/>
    <n v="100"/>
    <n v="3"/>
    <s v="green"/>
    <s v="NCRB(SLLCrimes-2022)/Census(2011)"/>
  </r>
  <r>
    <x v="2"/>
    <n v="3.06"/>
    <x v="18"/>
    <n v="27"/>
    <x v="20"/>
    <n v="7.7419814362769124E-2"/>
    <n v="84.65039504631342"/>
    <n v="84.65039504631342"/>
    <n v="2.5395118513894026"/>
    <s v="yellow"/>
    <s v="NCRB(SLLCrimes-2022)/Census(2011)"/>
  </r>
  <r>
    <x v="2"/>
    <n v="3.06"/>
    <x v="18"/>
    <n v="14"/>
    <x v="21"/>
    <n v="0"/>
    <n v="100"/>
    <n v="100"/>
    <n v="3"/>
    <s v="green"/>
    <s v="NCRB(SLLCrimes-2022)/Census(2011)"/>
  </r>
  <r>
    <x v="2"/>
    <n v="3.06"/>
    <x v="18"/>
    <n v="17"/>
    <x v="22"/>
    <n v="0"/>
    <n v="100"/>
    <n v="100"/>
    <n v="3"/>
    <s v="green"/>
    <s v="NCRB(SLLCrimes-2022)/Census(2011)"/>
  </r>
  <r>
    <x v="2"/>
    <n v="3.06"/>
    <x v="18"/>
    <n v="15"/>
    <x v="23"/>
    <n v="9.1140588002617554E-2"/>
    <n v="81.930051982149337"/>
    <n v="81.930051982149337"/>
    <n v="2.4579015594644797"/>
    <s v="yellow"/>
    <s v="NCRB(SLLCrimes-2022)/Census(2011)"/>
  </r>
  <r>
    <x v="2"/>
    <n v="3.06"/>
    <x v="18"/>
    <n v="13"/>
    <x v="24"/>
    <n v="0"/>
    <n v="100"/>
    <n v="100"/>
    <n v="3"/>
    <s v="green"/>
    <s v="NCRB(SLLCrimes-2022)/Census(2011)"/>
  </r>
  <r>
    <x v="2"/>
    <n v="3.06"/>
    <x v="18"/>
    <n v="21"/>
    <x v="25"/>
    <n v="0"/>
    <n v="100"/>
    <n v="100"/>
    <n v="3"/>
    <s v="green"/>
    <s v="NCRB(SLLCrimes-2022)/Census(2011)"/>
  </r>
  <r>
    <x v="2"/>
    <n v="3.06"/>
    <x v="18"/>
    <n v="34"/>
    <x v="26"/>
    <n v="0"/>
    <n v="100"/>
    <n v="100"/>
    <n v="3"/>
    <s v="green"/>
    <s v="NCRB(SLLCrimes-2022)/Census(2011)"/>
  </r>
  <r>
    <x v="2"/>
    <n v="3.06"/>
    <x v="18"/>
    <n v="3"/>
    <x v="27"/>
    <n v="4.6858096167087034E-2"/>
    <n v="90.709700469231208"/>
    <n v="90.709700469231208"/>
    <n v="2.7212910140769364"/>
    <s v="yellow"/>
    <s v="NCRB(SLLCrimes-2022)/Census(2011)"/>
  </r>
  <r>
    <x v="2"/>
    <n v="3.06"/>
    <x v="18"/>
    <n v="8"/>
    <x v="28"/>
    <n v="4.0847029086892236E-2"/>
    <n v="91.901482002040865"/>
    <n v="91.901482002040865"/>
    <n v="2.7570444600612261"/>
    <s v="yellow"/>
    <s v="NCRB(SLLCrimes-2022)/Census(2011)"/>
  </r>
  <r>
    <x v="2"/>
    <n v="3.06"/>
    <x v="18"/>
    <n v="11"/>
    <x v="29"/>
    <n v="0"/>
    <n v="100"/>
    <n v="100"/>
    <n v="3"/>
    <s v="green"/>
    <s v="NCRB(SLLCrimes-2022)/Census(2011)"/>
  </r>
  <r>
    <x v="2"/>
    <n v="3.06"/>
    <x v="18"/>
    <n v="33"/>
    <x v="30"/>
    <n v="4.0195694819315501E-2"/>
    <n v="92.030618500008359"/>
    <n v="92.030618500008359"/>
    <n v="2.7609185550002504"/>
    <s v="yellow"/>
    <s v="NCRB(SLLCrimes-2022)/Census(2011)"/>
  </r>
  <r>
    <x v="2"/>
    <n v="3.06"/>
    <x v="18"/>
    <n v="36"/>
    <x v="31"/>
    <n v="0.49994751979463642"/>
    <n v="0.87812804013306223"/>
    <n v="0.87812804013306223"/>
    <n v="2.6343841203991865E-2"/>
    <s v="orange"/>
    <s v="NCRB(SLLCrimes-2022)/Census(2011)"/>
  </r>
  <r>
    <x v="2"/>
    <n v="3.06"/>
    <x v="18"/>
    <n v="16"/>
    <x v="32"/>
    <n v="0"/>
    <n v="100"/>
    <n v="100"/>
    <n v="3"/>
    <s v="green"/>
    <s v="NCRB(SLLCrimes-2022)/Census(2011)"/>
  </r>
  <r>
    <x v="2"/>
    <n v="3.06"/>
    <x v="18"/>
    <n v="9"/>
    <x v="33"/>
    <n v="5.0046958811217771E-3"/>
    <n v="99.007746203980773"/>
    <n v="99.007746203980773"/>
    <n v="2.9702323861194233"/>
    <s v="yellow"/>
    <s v="NCRB(SLLCrimes-2022)/Census(2011)"/>
  </r>
  <r>
    <x v="2"/>
    <n v="3.06"/>
    <x v="18"/>
    <n v="5"/>
    <x v="34"/>
    <n v="0.53538009805783926"/>
    <n v="-6.1468962809313581"/>
    <n v="0"/>
    <n v="0"/>
    <s v="red"/>
    <s v="NCRB(SLLCrimes-2022)/Census(2011)"/>
  </r>
  <r>
    <x v="2"/>
    <n v="3.06"/>
    <x v="18"/>
    <n v="19"/>
    <x v="35"/>
    <n v="0"/>
    <n v="100"/>
    <n v="100"/>
    <n v="3"/>
    <s v="green"/>
    <s v="NCRB(SLLCrimes-2022)/Census(2011)"/>
  </r>
  <r>
    <x v="2"/>
    <n v="3.07"/>
    <x v="19"/>
    <n v="35"/>
    <x v="0"/>
    <n v="1.3137807720301329"/>
    <n v="96.520571660401018"/>
    <n v="96.520571660401018"/>
    <n v="2.8956171498120309"/>
    <s v="yellow"/>
    <s v="NCRB(IPCCrimes-2022)/Census(2011)"/>
  </r>
  <r>
    <x v="2"/>
    <n v="3.07"/>
    <x v="19"/>
    <n v="37"/>
    <x v="1"/>
    <n v="24.132107920868226"/>
    <n v="15.91248821596008"/>
    <n v="15.91248821596008"/>
    <n v="0.4773746464788024"/>
    <s v="orange"/>
    <s v="NCRB(IPCCrimes-2022)/Census(2011)"/>
  </r>
  <r>
    <x v="2"/>
    <n v="3.07"/>
    <x v="19"/>
    <n v="12"/>
    <x v="2"/>
    <n v="5.347875700914992"/>
    <n v="82.269717137662496"/>
    <n v="82.269717137662496"/>
    <n v="2.4680915141298749"/>
    <s v="yellow"/>
    <s v="NCRB(IPCCrimes-2022)/Census(2011)"/>
  </r>
  <r>
    <x v="2"/>
    <n v="3.07"/>
    <x v="19"/>
    <n v="18"/>
    <x v="3"/>
    <n v="15.074229041630252"/>
    <n v="47.910375342599522"/>
    <n v="47.910375342599522"/>
    <n v="1.4373112602779856"/>
    <s v="orange"/>
    <s v="NCRB(IPCCrimes-2022)/Census(2011)"/>
  </r>
  <r>
    <x v="2"/>
    <n v="3.07"/>
    <x v="19"/>
    <n v="10"/>
    <x v="4"/>
    <n v="1.7771467231162752"/>
    <n v="94.883683863726304"/>
    <n v="94.883683863726304"/>
    <n v="2.8465105159117892"/>
    <s v="yellow"/>
    <s v="NCRB(IPCCrimes-2022)/Census(2011)"/>
  </r>
  <r>
    <x v="2"/>
    <n v="3.07"/>
    <x v="19"/>
    <n v="4"/>
    <x v="5"/>
    <n v="7.8639442891657581"/>
    <n v="73.381446521208389"/>
    <n v="73.381446521208389"/>
    <n v="2.201443395636252"/>
    <s v="yellow"/>
    <s v="NCRB(IPCCrimes-2022)/Census(2011)"/>
  </r>
  <r>
    <x v="2"/>
    <n v="3.07"/>
    <x v="19"/>
    <n v="22"/>
    <x v="6"/>
    <n v="3.6875815172777284"/>
    <n v="88.134876806204048"/>
    <n v="88.134876806204048"/>
    <n v="2.6440463041861211"/>
    <s v="yellow"/>
    <s v="NCRB(IPCCrimes-2022)/Census(2011)"/>
  </r>
  <r>
    <x v="2"/>
    <n v="3.07"/>
    <x v="19"/>
    <n v="25"/>
    <x v="7"/>
    <n v="1.7071721717278632"/>
    <n v="95.130876150895844"/>
    <n v="95.130876150895844"/>
    <n v="2.8539262845268754"/>
    <s v="yellow"/>
    <s v="NCRB(IPCCrimes-2022)/Census(2011)"/>
  </r>
  <r>
    <x v="2"/>
    <n v="3.07"/>
    <x v="19"/>
    <n v="7"/>
    <x v="8"/>
    <n v="29.193574125617904"/>
    <n v="-1.9676608204891093"/>
    <n v="0"/>
    <n v="0"/>
    <s v="red"/>
    <s v="NCRB(IPCCrimes-2022)/Census(2011)"/>
  </r>
  <r>
    <x v="2"/>
    <n v="3.07"/>
    <x v="19"/>
    <n v="30"/>
    <x v="9"/>
    <n v="0.41136886417628532"/>
    <n v="99.708434376851017"/>
    <n v="99.708434376851017"/>
    <n v="2.9912530313055306"/>
    <s v="yellow"/>
    <s v="NCRB(IPCCrimes-2022)/Census(2011)"/>
  </r>
  <r>
    <x v="2"/>
    <n v="3.07"/>
    <x v="19"/>
    <n v="24"/>
    <x v="10"/>
    <n v="3.5837376537259655"/>
    <n v="88.501715916002695"/>
    <n v="88.501715916002695"/>
    <n v="2.6550514774800811"/>
    <s v="yellow"/>
    <s v="NCRB(IPCCrimes-2022)/Census(2011)"/>
  </r>
  <r>
    <x v="2"/>
    <n v="3.07"/>
    <x v="19"/>
    <n v="6"/>
    <x v="11"/>
    <n v="23.205762255447045"/>
    <n v="19.184899388330749"/>
    <n v="19.184899388330749"/>
    <n v="0.57554698164992246"/>
    <s v="orange"/>
    <s v="NCRB(IPCCrimes-2022)/Census(2011)"/>
  </r>
  <r>
    <x v="2"/>
    <n v="3.07"/>
    <x v="19"/>
    <n v="2"/>
    <x v="12"/>
    <n v="2.8552274407168836"/>
    <n v="91.075253040671072"/>
    <n v="91.075253040671072"/>
    <n v="2.7322575912201321"/>
    <s v="yellow"/>
    <s v="NCRB(IPCCrimes-2022)/Census(2011)"/>
  </r>
  <r>
    <x v="2"/>
    <n v="3.07"/>
    <x v="19"/>
    <n v="1"/>
    <x v="13"/>
    <n v="4.0759655636343011"/>
    <n v="86.762870286488848"/>
    <n v="86.762870286488848"/>
    <n v="2.6028861085946655"/>
    <s v="yellow"/>
    <s v="NCRB(IPCCrimes-2022)/Census(2011)"/>
  </r>
  <r>
    <x v="2"/>
    <n v="3.07"/>
    <x v="19"/>
    <n v="20"/>
    <x v="14"/>
    <n v="2.5766840888908717"/>
    <n v="92.059236029451597"/>
    <n v="92.059236029451597"/>
    <n v="2.7617770808835478"/>
    <s v="yellow"/>
    <s v="NCRB(IPCCrimes-2022)/Census(2011)"/>
  </r>
  <r>
    <x v="2"/>
    <n v="3.07"/>
    <x v="19"/>
    <n v="29"/>
    <x v="15"/>
    <n v="4.602645601346369"/>
    <n v="84.902318978257767"/>
    <n v="84.902318978257767"/>
    <n v="2.547069569347733"/>
    <s v="yellow"/>
    <s v="NCRB(IPCCrimes-2022)/Census(2011)"/>
  </r>
  <r>
    <x v="2"/>
    <n v="3.07"/>
    <x v="19"/>
    <n v="32"/>
    <x v="16"/>
    <n v="14.961356862756132"/>
    <n v="48.309107903224771"/>
    <n v="48.309107903224771"/>
    <n v="1.4492732370967429"/>
    <s v="orange"/>
    <s v="NCRB(IPCCrimes-2022)/Census(2011)"/>
  </r>
  <r>
    <x v="2"/>
    <n v="3.07"/>
    <x v="19"/>
    <n v="35"/>
    <x v="17"/>
    <n v="0.72992700729927007"/>
    <n v="98.583095029436535"/>
    <n v="98.583095029436535"/>
    <n v="2.9574928508830962"/>
    <s v="yellow"/>
    <s v="NCRB(IPCCrimes-2022)/Census(2011)"/>
  </r>
  <r>
    <x v="2"/>
    <n v="3.07"/>
    <x v="19"/>
    <n v="31"/>
    <x v="18"/>
    <n v="4.6531106044390675"/>
    <n v="84.724046173516811"/>
    <n v="84.724046173516811"/>
    <n v="2.5417213852055043"/>
    <s v="yellow"/>
    <s v="NCRB(IPCCrimes-2022)/Census(2011)"/>
  </r>
  <r>
    <x v="2"/>
    <n v="3.07"/>
    <x v="19"/>
    <n v="23"/>
    <x v="19"/>
    <n v="11.68439053958711"/>
    <n v="59.885327890765872"/>
    <n v="59.885327890765872"/>
    <n v="1.796559836722976"/>
    <s v="yellow"/>
    <s v="NCRB(IPCCrimes-2022)/Census(2011)"/>
  </r>
  <r>
    <x v="2"/>
    <n v="3.07"/>
    <x v="19"/>
    <n v="27"/>
    <x v="20"/>
    <n v="10.115299193811456"/>
    <n v="65.428304170631975"/>
    <n v="65.428304170631975"/>
    <n v="1.9628491251189595"/>
    <s v="yellow"/>
    <s v="NCRB(IPCCrimes-2022)/Census(2011)"/>
  </r>
  <r>
    <x v="2"/>
    <n v="3.07"/>
    <x v="19"/>
    <n v="14"/>
    <x v="21"/>
    <n v="0.3890460202537358"/>
    <n v="99.787292114926601"/>
    <n v="99.787292114926601"/>
    <n v="2.993618763447798"/>
    <s v="yellow"/>
    <s v="NCRB(IPCCrimes-2022)/Census(2011)"/>
  </r>
  <r>
    <x v="2"/>
    <n v="3.07"/>
    <x v="19"/>
    <n v="17"/>
    <x v="22"/>
    <n v="0.94374949652649631"/>
    <n v="97.827745132772264"/>
    <n v="97.827745132772264"/>
    <n v="2.9348323539831678"/>
    <s v="yellow"/>
    <s v="NCRB(IPCCrimes-2022)/Census(2011)"/>
  </r>
  <r>
    <x v="2"/>
    <n v="3.07"/>
    <x v="19"/>
    <n v="15"/>
    <x v="23"/>
    <n v="0.36456235201047021"/>
    <n v="99.873783186770126"/>
    <n v="99.873783186770126"/>
    <n v="2.9962134956031039"/>
    <s v="yellow"/>
    <s v="NCRB(IPCCrimes-2022)/Census(2011)"/>
  </r>
  <r>
    <x v="2"/>
    <n v="3.07"/>
    <x v="19"/>
    <n v="13"/>
    <x v="24"/>
    <n v="0.15162986946689971"/>
    <n v="100.62598904344611"/>
    <n v="100"/>
    <n v="3"/>
    <s v="green"/>
    <s v="NCRB(IPCCrimes-2022)/Census(2011)"/>
  </r>
  <r>
    <x v="2"/>
    <n v="3.07"/>
    <x v="19"/>
    <n v="21"/>
    <x v="25"/>
    <n v="12.679211494084024"/>
    <n v="56.371020729276658"/>
    <n v="56.371020729276658"/>
    <n v="1.6911306218782998"/>
    <s v="yellow"/>
    <s v="NCRB(IPCCrimes-2022)/Census(2011)"/>
  </r>
  <r>
    <x v="2"/>
    <n v="3.07"/>
    <x v="19"/>
    <n v="34"/>
    <x v="26"/>
    <n v="0.72118100601545088"/>
    <n v="98.613991176936437"/>
    <n v="98.613991176936437"/>
    <n v="2.9584197353080928"/>
    <s v="yellow"/>
    <s v="NCRB(IPCCrimes-2022)/Census(2011)"/>
  </r>
  <r>
    <x v="2"/>
    <n v="3.07"/>
    <x v="19"/>
    <n v="3"/>
    <x v="27"/>
    <n v="5.9113290549248259"/>
    <n v="80.279260314039107"/>
    <n v="80.279260314039107"/>
    <n v="2.408377809421173"/>
    <s v="yellow"/>
    <s v="NCRB(IPCCrimes-2022)/Census(2011)"/>
  </r>
  <r>
    <x v="2"/>
    <n v="3.07"/>
    <x v="19"/>
    <n v="8"/>
    <x v="28"/>
    <n v="27.494427042880641"/>
    <n v="4.0347507032074414"/>
    <n v="4.0347507032074414"/>
    <n v="0.12104252109622325"/>
    <s v="orange"/>
    <s v="NCRB(IPCCrimes-2022)/Census(2011)"/>
  </r>
  <r>
    <x v="2"/>
    <n v="3.07"/>
    <x v="19"/>
    <n v="11"/>
    <x v="29"/>
    <n v="0.32755901385083291"/>
    <n v="100.00450127800613"/>
    <n v="100"/>
    <n v="3"/>
    <s v="green"/>
    <s v="NCRB(IPCCrimes-2022)/Census(2011)"/>
  </r>
  <r>
    <x v="2"/>
    <n v="3.07"/>
    <x v="19"/>
    <n v="33"/>
    <x v="30"/>
    <n v="1.4456589550533125"/>
    <n v="96.05469843874485"/>
    <n v="96.05469843874485"/>
    <n v="2.8816409531623455"/>
    <s v="yellow"/>
    <s v="NCRB(IPCCrimes-2022)/Census(2011)"/>
  </r>
  <r>
    <x v="2"/>
    <n v="3.07"/>
    <x v="19"/>
    <n v="36"/>
    <x v="31"/>
    <n v="28.557002330669633"/>
    <n v="0.28109440292702098"/>
    <n v="0.28109440292702098"/>
    <n v="8.432832087810628E-3"/>
    <s v="orange"/>
    <s v="NCRB(IPCCrimes-2022)/Census(2011)"/>
  </r>
  <r>
    <x v="2"/>
    <n v="3.07"/>
    <x v="19"/>
    <n v="16"/>
    <x v="32"/>
    <n v="9.1999900923183606"/>
    <n v="68.661727547786441"/>
    <n v="68.661727547786441"/>
    <n v="2.0598518264335932"/>
    <s v="yellow"/>
    <s v="NCRB(IPCCrimes-2022)/Census(2011)"/>
  </r>
  <r>
    <x v="2"/>
    <n v="3.07"/>
    <x v="19"/>
    <n v="9"/>
    <x v="33"/>
    <n v="10.195065979433172"/>
    <n v="65.146519810650176"/>
    <n v="65.146519810650176"/>
    <n v="1.954395594319505"/>
    <s v="yellow"/>
    <s v="NCRB(IPCCrimes-2022)/Census(2011)"/>
  </r>
  <r>
    <x v="2"/>
    <n v="3.07"/>
    <x v="19"/>
    <n v="5"/>
    <x v="34"/>
    <n v="9.4583817323551607"/>
    <n v="67.748932549907153"/>
    <n v="67.748932549907153"/>
    <n v="2.0324679764972142"/>
    <s v="yellow"/>
    <s v="NCRB(IPCCrimes-2022)/Census(2011)"/>
  </r>
  <r>
    <x v="2"/>
    <n v="3.07"/>
    <x v="19"/>
    <n v="19"/>
    <x v="35"/>
    <n v="21.528085414240078"/>
    <n v="25.111465079440293"/>
    <n v="25.111465079440293"/>
    <n v="0.75334395238320884"/>
    <s v="orange"/>
    <s v="NCRB(IPCCrimes-2022)/Census(2011)"/>
  </r>
  <r>
    <x v="3"/>
    <n v="4.01"/>
    <x v="20"/>
    <n v="35"/>
    <x v="0"/>
    <n v="0.52551230881205313"/>
    <n v="64.115819662346141"/>
    <n v="64.115819662346141"/>
    <n v="1.9234745898703842"/>
    <s v="yellow"/>
    <s v="NCRB(IPCCrimes-2022)/Census(2011)"/>
  </r>
  <r>
    <x v="3"/>
    <n v="4.01"/>
    <x v="20"/>
    <n v="37"/>
    <x v="1"/>
    <n v="3.6307083130694422"/>
    <n v="-147.91996243459766"/>
    <n v="0"/>
    <n v="0"/>
    <s v="red"/>
    <s v="NCRB(IPCCrimes-2022)/Census(2011)"/>
  </r>
  <r>
    <x v="3"/>
    <n v="4.01"/>
    <x v="20"/>
    <n v="12"/>
    <x v="2"/>
    <n v="7.2268590552905312E-2"/>
    <n v="95.065198107327291"/>
    <n v="95.065198107327291"/>
    <n v="2.8519559432198185"/>
    <s v="yellow"/>
    <s v="NCRB(IPCCrimes-2022)/Census(2011)"/>
  </r>
  <r>
    <x v="3"/>
    <n v="4.01"/>
    <x v="20"/>
    <n v="18"/>
    <x v="3"/>
    <n v="0.47427421304448925"/>
    <n v="67.614571333525021"/>
    <n v="67.614571333525021"/>
    <n v="2.0284371400057504"/>
    <s v="yellow"/>
    <s v="NCRB(IPCCrimes-2022)/Census(2011)"/>
  </r>
  <r>
    <x v="3"/>
    <n v="4.01"/>
    <x v="20"/>
    <n v="10"/>
    <x v="4"/>
    <n v="0"/>
    <n v="100"/>
    <n v="100"/>
    <n v="3"/>
    <s v="green"/>
    <s v="NCRB(IPCCrimes-2022)/Census(2011)"/>
  </r>
  <r>
    <x v="3"/>
    <n v="4.01"/>
    <x v="20"/>
    <n v="4"/>
    <x v="5"/>
    <n v="0.28423895021081053"/>
    <n v="80.590974602655777"/>
    <n v="80.590974602655777"/>
    <n v="2.4177292380796733"/>
    <s v="yellow"/>
    <s v="NCRB(IPCCrimes-2022)/Census(2011)"/>
  </r>
  <r>
    <x v="3"/>
    <n v="4.01"/>
    <x v="20"/>
    <n v="22"/>
    <x v="6"/>
    <n v="0.42669467662767774"/>
    <n v="70.863501256826694"/>
    <n v="70.863501256826694"/>
    <n v="2.125905037704801"/>
    <s v="yellow"/>
    <s v="NCRB(IPCCrimes-2022)/Census(2011)"/>
  </r>
  <r>
    <x v="3"/>
    <n v="4.01"/>
    <x v="20"/>
    <n v="25"/>
    <x v="7"/>
    <n v="0.68286886869114527"/>
    <n v="53.370855030064511"/>
    <n v="53.370855030064511"/>
    <n v="1.6011256509019354"/>
    <s v="yellow"/>
    <s v="NCRB(IPCCrimes-2022)/Census(2011)"/>
  </r>
  <r>
    <x v="3"/>
    <n v="4.01"/>
    <x v="20"/>
    <n v="7"/>
    <x v="8"/>
    <n v="0.20252632529504361"/>
    <n v="86.170654696103654"/>
    <n v="86.170654696103654"/>
    <n v="2.5851196408831099"/>
    <s v="yellow"/>
    <s v="NCRB(IPCCrimes-2022)/Census(2011)"/>
  </r>
  <r>
    <x v="3"/>
    <n v="4.01"/>
    <x v="20"/>
    <n v="30"/>
    <x v="9"/>
    <n v="0.82273772835257064"/>
    <n v="43.820023775400912"/>
    <n v="43.820023775400912"/>
    <n v="1.3146007132620274"/>
    <s v="orange"/>
    <s v="NCRB(IPCCrimes-2022)/Census(2011)"/>
  </r>
  <r>
    <x v="3"/>
    <n v="4.01"/>
    <x v="20"/>
    <n v="24"/>
    <x v="10"/>
    <n v="1.819996038364987E-2"/>
    <n v="98.757230516595527"/>
    <n v="98.757230516595527"/>
    <n v="2.9627169154978659"/>
    <s v="yellow"/>
    <s v="NCRB(IPCCrimes-2022)/Census(2011)"/>
  </r>
  <r>
    <x v="3"/>
    <n v="4.01"/>
    <x v="20"/>
    <n v="6"/>
    <x v="11"/>
    <n v="52.068003020890863"/>
    <n v="-3455.4212125816903"/>
    <n v="0"/>
    <n v="0"/>
    <s v="red"/>
    <s v="NCRB(IPCCrimes-2022)/Census(2011)"/>
  </r>
  <r>
    <x v="3"/>
    <n v="4.01"/>
    <x v="20"/>
    <n v="2"/>
    <x v="12"/>
    <n v="6.3659917938432562"/>
    <n v="-334.69656890566927"/>
    <n v="0"/>
    <n v="0"/>
    <s v="red"/>
    <s v="NCRB(IPCCrimes-2022)/Census(2011)"/>
  </r>
  <r>
    <x v="3"/>
    <n v="4.01"/>
    <x v="20"/>
    <n v="1"/>
    <x v="13"/>
    <n v="9.8882924573768118"/>
    <n v="-575.21400321543433"/>
    <n v="0"/>
    <n v="0"/>
    <s v="red"/>
    <s v="NCRB(IPCCrimes-2022)/Census(2011)"/>
  </r>
  <r>
    <x v="3"/>
    <n v="4.01"/>
    <x v="20"/>
    <n v="20"/>
    <x v="14"/>
    <n v="9.700457746412694E-2"/>
    <n v="93.376121371601243"/>
    <n v="93.376121371601243"/>
    <n v="2.8012836411480371"/>
    <s v="yellow"/>
    <s v="NCRB(IPCCrimes-2022)/Census(2011)"/>
  </r>
  <r>
    <x v="3"/>
    <n v="4.01"/>
    <x v="20"/>
    <n v="29"/>
    <x v="15"/>
    <n v="0.66126202807394485"/>
    <n v="54.846260557648193"/>
    <n v="54.846260557648193"/>
    <n v="1.6453878167294458"/>
    <s v="yellow"/>
    <s v="NCRB(IPCCrimes-2022)/Census(2011)"/>
  </r>
  <r>
    <x v="3"/>
    <n v="4.01"/>
    <x v="20"/>
    <n v="32"/>
    <x v="16"/>
    <n v="0.39813134508734804"/>
    <n v="72.813925105802539"/>
    <n v="72.813925105802539"/>
    <n v="2.1844177531740758"/>
    <s v="yellow"/>
    <s v="NCRB(IPCCrimes-2022)/Census(2011)"/>
  </r>
  <r>
    <x v="3"/>
    <n v="4.01"/>
    <x v="20"/>
    <n v="35"/>
    <x v="17"/>
    <n v="0.72992700729927007"/>
    <n v="50.157528331807868"/>
    <n v="50.157528331807868"/>
    <n v="1.504725849954236"/>
    <s v="yellow"/>
    <s v="NCRB(IPCCrimes-2022)/Census(2011)"/>
  </r>
  <r>
    <x v="3"/>
    <n v="4.01"/>
    <x v="20"/>
    <n v="31"/>
    <x v="18"/>
    <n v="0"/>
    <n v="100"/>
    <n v="100"/>
    <n v="3"/>
    <s v="green"/>
    <s v="NCRB(IPCCrimes-2022)/Census(2011)"/>
  </r>
  <r>
    <x v="3"/>
    <n v="4.01"/>
    <x v="20"/>
    <n v="23"/>
    <x v="19"/>
    <n v="1.7252582307450681"/>
    <n v="-17.807854246130088"/>
    <n v="0"/>
    <n v="0"/>
    <s v="red"/>
    <s v="NCRB(IPCCrimes-2022)/Census(2011)"/>
  </r>
  <r>
    <x v="3"/>
    <n v="4.01"/>
    <x v="20"/>
    <n v="27"/>
    <x v="20"/>
    <n v="0.88988292370998989"/>
    <n v="39.235068754158284"/>
    <n v="39.235068754158284"/>
    <n v="1.1770520626247487"/>
    <s v="orange"/>
    <s v="NCRB(IPCCrimes-2022)/Census(2011)"/>
  </r>
  <r>
    <x v="3"/>
    <n v="4.01"/>
    <x v="20"/>
    <n v="14"/>
    <x v="21"/>
    <n v="0.11671380607612074"/>
    <n v="92.030292735488786"/>
    <n v="92.030292735488786"/>
    <n v="2.7609087820646634"/>
    <s v="yellow"/>
    <s v="NCRB(IPCCrimes-2022)/Census(2011)"/>
  </r>
  <r>
    <x v="3"/>
    <n v="4.01"/>
    <x v="20"/>
    <n v="17"/>
    <x v="22"/>
    <n v="0.23593737413162408"/>
    <n v="83.889208416696334"/>
    <n v="83.889208416696334"/>
    <n v="2.5166762525008899"/>
    <s v="yellow"/>
    <s v="NCRB(IPCCrimes-2022)/Census(2011)"/>
  </r>
  <r>
    <x v="3"/>
    <n v="4.01"/>
    <x v="20"/>
    <n v="15"/>
    <x v="23"/>
    <n v="1.3671088200392634"/>
    <n v="6.6480867967046944"/>
    <n v="6.6480867967046944"/>
    <n v="0.19944260390114082"/>
    <s v="orange"/>
    <s v="NCRB(IPCCrimes-2022)/Census(2011)"/>
  </r>
  <r>
    <x v="3"/>
    <n v="4.01"/>
    <x v="20"/>
    <n v="13"/>
    <x v="24"/>
    <n v="0"/>
    <n v="100"/>
    <n v="100"/>
    <n v="3"/>
    <s v="green"/>
    <s v="NCRB(IPCCrimes-2022)/Census(2011)"/>
  </r>
  <r>
    <x v="3"/>
    <n v="4.01"/>
    <x v="20"/>
    <n v="21"/>
    <x v="25"/>
    <n v="9.0531761889363557E-2"/>
    <n v="93.818112315452296"/>
    <n v="93.818112315452296"/>
    <n v="2.8145433694635686"/>
    <s v="yellow"/>
    <s v="NCRB(IPCCrimes-2022)/Census(2011)"/>
  </r>
  <r>
    <x v="3"/>
    <n v="4.01"/>
    <x v="20"/>
    <n v="34"/>
    <x v="26"/>
    <n v="0"/>
    <n v="100"/>
    <n v="100"/>
    <n v="3"/>
    <s v="green"/>
    <s v="NCRB(IPCCrimes-2022)/Census(2011)"/>
  </r>
  <r>
    <x v="3"/>
    <n v="4.01"/>
    <x v="20"/>
    <n v="3"/>
    <x v="27"/>
    <n v="1.438183105435979"/>
    <n v="1.7948370596794545"/>
    <n v="1.7948370596794545"/>
    <n v="5.3845111790383635E-2"/>
    <s v="orange"/>
    <s v="NCRB(IPCCrimes-2022)/Census(2011)"/>
  </r>
  <r>
    <x v="3"/>
    <n v="4.01"/>
    <x v="20"/>
    <n v="8"/>
    <x v="28"/>
    <n v="2.3428688826267474"/>
    <n v="-59.980894989319275"/>
    <n v="0"/>
    <n v="0"/>
    <s v="red"/>
    <s v="NCRB(IPCCrimes-2022)/Census(2011)"/>
  </r>
  <r>
    <x v="3"/>
    <n v="4.01"/>
    <x v="20"/>
    <n v="11"/>
    <x v="29"/>
    <n v="0.65511802770166583"/>
    <n v="55.2657986229922"/>
    <n v="55.2657986229922"/>
    <n v="1.6579739586897659"/>
    <s v="yellow"/>
    <s v="NCRB(IPCCrimes-2022)/Census(2011)"/>
  </r>
  <r>
    <x v="3"/>
    <n v="4.01"/>
    <x v="20"/>
    <n v="33"/>
    <x v="30"/>
    <n v="0.75401579247267703"/>
    <n v="48.51264524004629"/>
    <n v="48.51264524004629"/>
    <n v="1.4553793572013887"/>
    <s v="orange"/>
    <s v="NCRB(IPCCrimes-2022)/Census(2011)"/>
  </r>
  <r>
    <x v="3"/>
    <n v="4.01"/>
    <x v="20"/>
    <n v="36"/>
    <x v="31"/>
    <n v="3.6310474151941881"/>
    <n v="-147.94311774721965"/>
    <n v="0"/>
    <n v="0"/>
    <s v="red"/>
    <s v="NCRB(IPCCrimes-2022)/Census(2011)"/>
  </r>
  <r>
    <x v="3"/>
    <n v="4.01"/>
    <x v="20"/>
    <n v="16"/>
    <x v="32"/>
    <n v="0"/>
    <n v="100"/>
    <n v="100"/>
    <n v="3"/>
    <s v="green"/>
    <s v="NCRB(IPCCrimes-2022)/Census(2011)"/>
  </r>
  <r>
    <x v="3"/>
    <n v="4.01"/>
    <x v="20"/>
    <n v="9"/>
    <x v="33"/>
    <n v="0.20969675741900246"/>
    <n v="85.681027573921313"/>
    <n v="85.681027573921313"/>
    <n v="2.5704308272176393"/>
    <s v="yellow"/>
    <s v="NCRB(IPCCrimes-2022)/Census(2011)"/>
  </r>
  <r>
    <x v="3"/>
    <n v="4.01"/>
    <x v="20"/>
    <n v="5"/>
    <x v="34"/>
    <n v="5.9486677561982143E-2"/>
    <n v="95.938000633805359"/>
    <n v="95.938000633805359"/>
    <n v="2.8781400190141606"/>
    <s v="yellow"/>
    <s v="NCRB(IPCCrimes-2022)/Census(2011)"/>
  </r>
  <r>
    <x v="3"/>
    <n v="4.01"/>
    <x v="20"/>
    <n v="19"/>
    <x v="35"/>
    <n v="1.4669774233927462"/>
    <n v="-0.17135950876270686"/>
    <n v="0"/>
    <n v="0"/>
    <s v="red"/>
    <s v="NCRB(IPCCrimes-2022)/Census(2011)"/>
  </r>
  <r>
    <x v="3"/>
    <n v="4.0199999999999996"/>
    <x v="21"/>
    <n v="35"/>
    <x v="0"/>
    <n v="0"/>
    <n v="100"/>
    <n v="100"/>
    <n v="3"/>
    <s v="green"/>
    <s v="NCRB(SLLCrimes-2022)/Census(2011)"/>
  </r>
  <r>
    <x v="3"/>
    <n v="4.0199999999999996"/>
    <x v="21"/>
    <n v="37"/>
    <x v="1"/>
    <n v="0.25213252174093354"/>
    <n v="85.158400766993324"/>
    <n v="85.158400766993324"/>
    <n v="2.5547520230098"/>
    <s v="yellow"/>
    <s v="NCRB(SLLCrimes-2022)/Census(2011)"/>
  </r>
  <r>
    <x v="3"/>
    <n v="4.0199999999999996"/>
    <x v="21"/>
    <n v="12"/>
    <x v="2"/>
    <n v="0"/>
    <n v="100"/>
    <n v="100"/>
    <n v="3"/>
    <s v="green"/>
    <s v="NCRB(SLLCrimes-2022)/Census(2011)"/>
  </r>
  <r>
    <x v="3"/>
    <n v="4.0199999999999996"/>
    <x v="21"/>
    <n v="18"/>
    <x v="3"/>
    <n v="3.204555493543846E-2"/>
    <n v="98.113661497267046"/>
    <n v="98.113661497267046"/>
    <n v="2.9434098449180115"/>
    <s v="yellow"/>
    <s v="NCRB(SLLCrimes-2022)/Census(2011)"/>
  </r>
  <r>
    <x v="3"/>
    <n v="4.0199999999999996"/>
    <x v="21"/>
    <n v="10"/>
    <x v="4"/>
    <n v="0"/>
    <n v="100"/>
    <n v="100"/>
    <n v="3"/>
    <s v="green"/>
    <s v="NCRB(SLLCrimes-2022)/Census(2011)"/>
  </r>
  <r>
    <x v="3"/>
    <n v="4.0199999999999996"/>
    <x v="21"/>
    <n v="4"/>
    <x v="5"/>
    <n v="0.18949263347387371"/>
    <n v="88.845652658342985"/>
    <n v="88.845652658342985"/>
    <n v="2.6653695797502897"/>
    <s v="yellow"/>
    <s v="NCRB(SLLCrimes-2022)/Census(2011)"/>
  </r>
  <r>
    <x v="3"/>
    <n v="4.0199999999999996"/>
    <x v="21"/>
    <n v="22"/>
    <x v="6"/>
    <n v="7.8292601216087658E-3"/>
    <n v="99.539136243854841"/>
    <n v="99.539136243854841"/>
    <n v="2.9861740873156455"/>
    <s v="yellow"/>
    <s v="NCRB(SLLCrimes-2022)/Census(2011)"/>
  </r>
  <r>
    <x v="3"/>
    <n v="4.0199999999999996"/>
    <x v="21"/>
    <n v="25"/>
    <x v="7"/>
    <n v="0"/>
    <n v="100"/>
    <n v="100"/>
    <n v="3"/>
    <s v="green"/>
    <s v="NCRB(SLLCrimes-2022)/Census(2011)"/>
  </r>
  <r>
    <x v="3"/>
    <n v="4.0199999999999996"/>
    <x v="21"/>
    <n v="7"/>
    <x v="8"/>
    <n v="0.49440249998495944"/>
    <n v="70.89735305105593"/>
    <n v="70.89735305105593"/>
    <n v="2.126920591531678"/>
    <s v="yellow"/>
    <s v="NCRB(SLLCrimes-2022)/Census(2011)"/>
  </r>
  <r>
    <x v="3"/>
    <n v="4.0199999999999996"/>
    <x v="21"/>
    <n v="30"/>
    <x v="9"/>
    <n v="0.27424590945085686"/>
    <n v="83.856712131950843"/>
    <n v="83.856712131950843"/>
    <n v="2.5157013639585251"/>
    <s v="yellow"/>
    <s v="NCRB(SLLCrimes-2022)/Census(2011)"/>
  </r>
  <r>
    <x v="3"/>
    <n v="4.0199999999999996"/>
    <x v="21"/>
    <n v="24"/>
    <x v="10"/>
    <n v="0.10754522044884014"/>
    <n v="93.669428083668322"/>
    <n v="93.669428083668322"/>
    <n v="2.8100828425100497"/>
    <s v="yellow"/>
    <s v="NCRB(SLLCrimes-2022)/Census(2011)"/>
  </r>
  <r>
    <x v="3"/>
    <n v="4.0199999999999996"/>
    <x v="21"/>
    <n v="6"/>
    <x v="11"/>
    <n v="0.3865654769732807"/>
    <n v="77.245101715007905"/>
    <n v="77.245101715007905"/>
    <n v="2.3173530514502372"/>
    <s v="yellow"/>
    <s v="NCRB(SLLCrimes-2022)/Census(2011)"/>
  </r>
  <r>
    <x v="3"/>
    <n v="4.0199999999999996"/>
    <x v="21"/>
    <n v="2"/>
    <x v="12"/>
    <n v="2.7969574929471515"/>
    <n v="-64.640887638960081"/>
    <n v="0"/>
    <n v="0"/>
    <s v="red"/>
    <s v="NCRB(SLLCrimes-2022)/Census(2011)"/>
  </r>
  <r>
    <x v="3"/>
    <n v="4.0199999999999996"/>
    <x v="21"/>
    <n v="1"/>
    <x v="13"/>
    <n v="4.8911586763611611E-2"/>
    <n v="97.120854685529835"/>
    <n v="97.120854685529835"/>
    <n v="2.9136256405658951"/>
    <s v="yellow"/>
    <s v="NCRB(SLLCrimes-2022)/Census(2011)"/>
  </r>
  <r>
    <x v="3"/>
    <n v="4.0199999999999996"/>
    <x v="21"/>
    <n v="20"/>
    <x v="14"/>
    <n v="0.70025179356916645"/>
    <n v="58.780182696834494"/>
    <n v="58.780182696834494"/>
    <n v="1.7634054809050348"/>
    <s v="yellow"/>
    <s v="NCRB(SLLCrimes-2022)/Census(2011)"/>
  </r>
  <r>
    <x v="3"/>
    <n v="4.0199999999999996"/>
    <x v="21"/>
    <n v="29"/>
    <x v="15"/>
    <n v="7.6928998315533195E-2"/>
    <n v="95.471629940825579"/>
    <n v="95.471629940825579"/>
    <n v="2.8641488982247671"/>
    <s v="yellow"/>
    <s v="NCRB(SLLCrimes-2022)/Census(2011)"/>
  </r>
  <r>
    <x v="3"/>
    <n v="4.0199999999999996"/>
    <x v="21"/>
    <n v="32"/>
    <x v="16"/>
    <n v="8.6810594041602213E-2"/>
    <n v="94.889956928013689"/>
    <n v="94.889956928013689"/>
    <n v="2.8466987078404107"/>
    <s v="yellow"/>
    <s v="NCRB(SLLCrimes-2022)/Census(2011)"/>
  </r>
  <r>
    <x v="3"/>
    <n v="4.0199999999999996"/>
    <x v="21"/>
    <n v="35"/>
    <x v="17"/>
    <n v="0"/>
    <n v="100"/>
    <n v="100"/>
    <n v="3"/>
    <s v="green"/>
    <s v="NCRB(SLLCrimes-2022)/Census(2011)"/>
  </r>
  <r>
    <x v="3"/>
    <n v="4.0199999999999996"/>
    <x v="21"/>
    <n v="31"/>
    <x v="18"/>
    <n v="0"/>
    <n v="100"/>
    <n v="100"/>
    <n v="3"/>
    <s v="green"/>
    <s v="NCRB(SLLCrimes-2022)/Census(2011)"/>
  </r>
  <r>
    <x v="3"/>
    <n v="4.0199999999999996"/>
    <x v="21"/>
    <n v="23"/>
    <x v="19"/>
    <n v="1.3769020197486577E-3"/>
    <n v="99.918949654653332"/>
    <n v="99.918949654653332"/>
    <n v="2.9975684896396002"/>
    <s v="yellow"/>
    <s v="NCRB(SLLCrimes-2022)/Census(2011)"/>
  </r>
  <r>
    <x v="3"/>
    <n v="4.0199999999999996"/>
    <x v="21"/>
    <n v="27"/>
    <x v="20"/>
    <n v="0.32658703300156627"/>
    <n v="80.775689605459362"/>
    <n v="80.775689605459362"/>
    <n v="2.4232706881637811"/>
    <s v="yellow"/>
    <s v="NCRB(SLLCrimes-2022)/Census(2011)"/>
  </r>
  <r>
    <x v="3"/>
    <n v="4.0199999999999996"/>
    <x v="21"/>
    <n v="14"/>
    <x v="21"/>
    <n v="0"/>
    <n v="100"/>
    <n v="100"/>
    <n v="3"/>
    <s v="green"/>
    <s v="NCRB(SLLCrimes-2022)/Census(2011)"/>
  </r>
  <r>
    <x v="3"/>
    <n v="4.0199999999999996"/>
    <x v="21"/>
    <n v="17"/>
    <x v="22"/>
    <n v="0"/>
    <n v="100"/>
    <n v="100"/>
    <n v="3"/>
    <s v="green"/>
    <s v="NCRB(SLLCrimes-2022)/Census(2011)"/>
  </r>
  <r>
    <x v="3"/>
    <n v="4.0199999999999996"/>
    <x v="21"/>
    <n v="15"/>
    <x v="23"/>
    <n v="0"/>
    <n v="100"/>
    <n v="100"/>
    <n v="3"/>
    <s v="green"/>
    <s v="NCRB(SLLCrimes-2022)/Census(2011)"/>
  </r>
  <r>
    <x v="3"/>
    <n v="4.0199999999999996"/>
    <x v="21"/>
    <n v="13"/>
    <x v="24"/>
    <n v="0"/>
    <n v="100"/>
    <n v="100"/>
    <n v="3"/>
    <s v="green"/>
    <s v="NCRB(SLLCrimes-2022)/Census(2011)"/>
  </r>
  <r>
    <x v="3"/>
    <n v="4.0199999999999996"/>
    <x v="21"/>
    <n v="21"/>
    <x v="25"/>
    <n v="0"/>
    <n v="100"/>
    <n v="100"/>
    <n v="3"/>
    <s v="green"/>
    <s v="NCRB(SLLCrimes-2022)/Census(2011)"/>
  </r>
  <r>
    <x v="3"/>
    <n v="4.0199999999999996"/>
    <x v="21"/>
    <n v="34"/>
    <x v="26"/>
    <n v="8.0131222890605661E-2"/>
    <n v="95.283133298388691"/>
    <n v="95.283133298388691"/>
    <n v="2.8584939989516607"/>
    <s v="yellow"/>
    <s v="NCRB(SLLCrimes-2022)/Census(2011)"/>
  </r>
  <r>
    <x v="3"/>
    <n v="4.0199999999999996"/>
    <x v="21"/>
    <n v="3"/>
    <x v="27"/>
    <n v="0.18022344679648858"/>
    <n v="89.391276653739467"/>
    <n v="89.391276653739467"/>
    <n v="2.6817382996121841"/>
    <s v="yellow"/>
    <s v="NCRB(SLLCrimes-2022)/Census(2011)"/>
  </r>
  <r>
    <x v="3"/>
    <n v="4.0199999999999996"/>
    <x v="21"/>
    <n v="8"/>
    <x v="28"/>
    <n v="0.14734106920628987"/>
    <n v="91.326874119121484"/>
    <n v="91.326874119121484"/>
    <n v="2.7398062235736447"/>
    <s v="yellow"/>
    <s v="NCRB(SLLCrimes-2022)/Census(2011)"/>
  </r>
  <r>
    <x v="3"/>
    <n v="4.0199999999999996"/>
    <x v="21"/>
    <n v="11"/>
    <x v="29"/>
    <n v="0.49133852077624934"/>
    <n v="71.077711979606477"/>
    <n v="71.077711979606477"/>
    <n v="2.1323313593881941"/>
    <s v="yellow"/>
    <s v="NCRB(SLLCrimes-2022)/Census(2011)"/>
  </r>
  <r>
    <x v="3"/>
    <n v="4.0199999999999996"/>
    <x v="21"/>
    <n v="33"/>
    <x v="30"/>
    <n v="0.10672650003749287"/>
    <n v="93.717621470801404"/>
    <n v="93.717621470801404"/>
    <n v="2.8115286441240421"/>
    <s v="yellow"/>
    <s v="NCRB(SLLCrimes-2022)/Census(2011)"/>
  </r>
  <r>
    <x v="3"/>
    <n v="4.0199999999999996"/>
    <x v="21"/>
    <n v="36"/>
    <x v="31"/>
    <n v="0.17712426415581403"/>
    <n v="89.573707806948832"/>
    <n v="89.573707806948832"/>
    <n v="2.6872112342084651"/>
    <s v="yellow"/>
    <s v="NCRB(SLLCrimes-2022)/Census(2011)"/>
  </r>
  <r>
    <x v="3"/>
    <n v="4.0199999999999996"/>
    <x v="21"/>
    <n v="16"/>
    <x v="32"/>
    <n v="5.443781119715007E-2"/>
    <n v="96.795557465845889"/>
    <n v="96.795557465845889"/>
    <n v="2.9038667239753768"/>
    <s v="yellow"/>
    <s v="NCRB(SLLCrimes-2022)/Census(2011)"/>
  </r>
  <r>
    <x v="3"/>
    <n v="4.0199999999999996"/>
    <x v="21"/>
    <n v="9"/>
    <x v="33"/>
    <n v="1.5419468009736197"/>
    <n v="9.2344125198514391"/>
    <n v="9.2344125198514391"/>
    <n v="0.27703237559554317"/>
    <s v="orange"/>
    <s v="NCRB(SLLCrimes-2022)/Census(2011)"/>
  </r>
  <r>
    <x v="3"/>
    <n v="4.0199999999999996"/>
    <x v="21"/>
    <n v="5"/>
    <x v="34"/>
    <n v="0.51555120553717859"/>
    <n v="69.652449736181637"/>
    <n v="69.652449736181637"/>
    <n v="2.089573492085449"/>
    <s v="yellow"/>
    <s v="NCRB(SLLCrimes-2022)/Census(2011)"/>
  </r>
  <r>
    <x v="3"/>
    <n v="4.0199999999999996"/>
    <x v="21"/>
    <n v="19"/>
    <x v="35"/>
    <n v="2.7389421646615879E-2"/>
    <n v="98.387741428610326"/>
    <n v="98.387741428610326"/>
    <n v="2.9516322428583099"/>
    <s v="yellow"/>
    <s v="NCRB(SLLCrimes-2022)/Census(2011)"/>
  </r>
  <r>
    <x v="3"/>
    <n v="4.03"/>
    <x v="22"/>
    <n v="35"/>
    <x v="0"/>
    <n v="0"/>
    <n v="100"/>
    <n v="100"/>
    <n v="3"/>
    <s v="green"/>
    <s v="NCRB(SLLCrimes-2022)/Census(2011)"/>
  </r>
  <r>
    <x v="3"/>
    <n v="4.03"/>
    <x v="22"/>
    <n v="37"/>
    <x v="1"/>
    <n v="3.4290022956766961E-2"/>
    <n v="93.609992722398417"/>
    <n v="93.609992722398417"/>
    <n v="2.8082997816719524"/>
    <s v="yellow"/>
    <s v="NCRB(SLLCrimes-2022)/Census(2011)"/>
  </r>
  <r>
    <x v="3"/>
    <n v="4.03"/>
    <x v="22"/>
    <n v="12"/>
    <x v="2"/>
    <n v="0"/>
    <n v="100"/>
    <n v="100"/>
    <n v="3"/>
    <s v="green"/>
    <s v="NCRB(SLLCrimes-2022)/Census(2011)"/>
  </r>
  <r>
    <x v="3"/>
    <n v="4.03"/>
    <x v="22"/>
    <n v="18"/>
    <x v="3"/>
    <n v="1.2818221974175386E-2"/>
    <n v="97.61130134546238"/>
    <n v="97.61130134546238"/>
    <n v="2.9283390403638712"/>
    <s v="yellow"/>
    <s v="NCRB(SLLCrimes-2022)/Census(2011)"/>
  </r>
  <r>
    <x v="3"/>
    <n v="4.03"/>
    <x v="22"/>
    <n v="10"/>
    <x v="4"/>
    <n v="0"/>
    <n v="100"/>
    <n v="100"/>
    <n v="3"/>
    <s v="green"/>
    <s v="NCRB(SLLCrimes-2022)/Census(2011)"/>
  </r>
  <r>
    <x v="3"/>
    <n v="4.03"/>
    <x v="22"/>
    <n v="4"/>
    <x v="5"/>
    <n v="0"/>
    <n v="100"/>
    <n v="100"/>
    <n v="3"/>
    <s v="green"/>
    <s v="NCRB(SLLCrimes-2022)/Census(2011)"/>
  </r>
  <r>
    <x v="3"/>
    <n v="4.03"/>
    <x v="22"/>
    <n v="22"/>
    <x v="6"/>
    <n v="2.3487780364826297E-2"/>
    <n v="95.623010003371007"/>
    <n v="95.623010003371007"/>
    <n v="2.8686903001011306"/>
    <s v="yellow"/>
    <s v="NCRB(SLLCrimes-2022)/Census(2011)"/>
  </r>
  <r>
    <x v="3"/>
    <n v="4.03"/>
    <x v="22"/>
    <n v="25"/>
    <x v="7"/>
    <n v="0.85358608586393159"/>
    <n v="-59.067298018637459"/>
    <n v="0"/>
    <n v="0"/>
    <s v="red"/>
    <s v="NCRB(SLLCrimes-2022)/Census(2011)"/>
  </r>
  <r>
    <x v="3"/>
    <n v="4.03"/>
    <x v="22"/>
    <n v="7"/>
    <x v="8"/>
    <n v="0"/>
    <n v="100"/>
    <n v="100"/>
    <n v="3"/>
    <s v="green"/>
    <s v="NCRB(SLLCrimes-2022)/Census(2011)"/>
  </r>
  <r>
    <x v="3"/>
    <n v="4.03"/>
    <x v="22"/>
    <n v="30"/>
    <x v="9"/>
    <n v="0"/>
    <n v="100"/>
    <n v="100"/>
    <n v="3"/>
    <s v="green"/>
    <s v="NCRB(SLLCrimes-2022)/Census(2011)"/>
  </r>
  <r>
    <x v="3"/>
    <n v="4.03"/>
    <x v="22"/>
    <n v="24"/>
    <x v="10"/>
    <n v="1.3236334824472631E-2"/>
    <n v="97.533385265918596"/>
    <n v="97.533385265918596"/>
    <n v="2.9260015579775578"/>
    <s v="yellow"/>
    <s v="NCRB(SLLCrimes-2022)/Census(2011)"/>
  </r>
  <r>
    <x v="3"/>
    <n v="4.03"/>
    <x v="22"/>
    <n v="6"/>
    <x v="11"/>
    <n v="0"/>
    <n v="100"/>
    <n v="100"/>
    <n v="3"/>
    <s v="green"/>
    <s v="NCRB(SLLCrimes-2022)/Census(2011)"/>
  </r>
  <r>
    <x v="3"/>
    <n v="4.03"/>
    <x v="22"/>
    <n v="2"/>
    <x v="12"/>
    <n v="5.8269947769732322E-2"/>
    <n v="89.141290725191155"/>
    <n v="89.141290725191155"/>
    <n v="2.6742387217557346"/>
    <s v="yellow"/>
    <s v="NCRB(SLLCrimes-2022)/Census(2011)"/>
  </r>
  <r>
    <x v="3"/>
    <n v="4.03"/>
    <x v="22"/>
    <n v="1"/>
    <x v="13"/>
    <n v="0"/>
    <n v="100"/>
    <n v="100"/>
    <n v="3"/>
    <s v="green"/>
    <s v="NCRB(SLLCrimes-2022)/Census(2011)"/>
  </r>
  <r>
    <x v="3"/>
    <n v="4.03"/>
    <x v="22"/>
    <n v="20"/>
    <x v="14"/>
    <n v="0.46077174295460299"/>
    <n v="14.134359300216554"/>
    <n v="14.134359300216554"/>
    <n v="0.42403077900649661"/>
    <s v="orange"/>
    <s v="NCRB(SLLCrimes-2022)/Census(2011)"/>
  </r>
  <r>
    <x v="3"/>
    <n v="4.03"/>
    <x v="22"/>
    <n v="29"/>
    <x v="15"/>
    <n v="6.5471487928113348E-3"/>
    <n v="98.779927080061952"/>
    <n v="98.779927080061952"/>
    <n v="2.9633978124018587"/>
    <s v="yellow"/>
    <s v="NCRB(SLLCrimes-2022)/Census(2011)"/>
  </r>
  <r>
    <x v="3"/>
    <n v="4.03"/>
    <x v="22"/>
    <n v="32"/>
    <x v="16"/>
    <n v="1.4967343800276244E-2"/>
    <n v="97.210808638690182"/>
    <n v="97.210808638690182"/>
    <n v="2.9163242591607057"/>
    <s v="yellow"/>
    <s v="NCRB(SLLCrimes-2022)/Census(2011)"/>
  </r>
  <r>
    <x v="3"/>
    <n v="4.03"/>
    <x v="22"/>
    <n v="35"/>
    <x v="17"/>
    <n v="0"/>
    <n v="100"/>
    <n v="100"/>
    <n v="3"/>
    <s v="green"/>
    <s v="NCRB(SLLCrimes-2022)/Census(2011)"/>
  </r>
  <r>
    <x v="3"/>
    <n v="4.03"/>
    <x v="22"/>
    <n v="31"/>
    <x v="18"/>
    <n v="0"/>
    <n v="100"/>
    <n v="100"/>
    <n v="3"/>
    <s v="green"/>
    <s v="NCRB(SLLCrimes-2022)/Census(2011)"/>
  </r>
  <r>
    <x v="3"/>
    <n v="4.03"/>
    <x v="22"/>
    <n v="23"/>
    <x v="19"/>
    <n v="0"/>
    <n v="100"/>
    <n v="100"/>
    <n v="3"/>
    <s v="green"/>
    <s v="NCRB(SLLCrimes-2022)/Census(2011)"/>
  </r>
  <r>
    <x v="3"/>
    <n v="4.03"/>
    <x v="22"/>
    <n v="27"/>
    <x v="20"/>
    <n v="4.8053677880339457E-2"/>
    <n v="91.045110942094198"/>
    <n v="91.045110942094198"/>
    <n v="2.7313533282628262"/>
    <s v="yellow"/>
    <s v="NCRB(SLLCrimes-2022)/Census(2011)"/>
  </r>
  <r>
    <x v="3"/>
    <n v="4.03"/>
    <x v="22"/>
    <n v="14"/>
    <x v="21"/>
    <n v="0"/>
    <n v="100"/>
    <n v="100"/>
    <n v="3"/>
    <s v="green"/>
    <s v="NCRB(SLLCrimes-2022)/Census(2011)"/>
  </r>
  <r>
    <x v="3"/>
    <n v="4.03"/>
    <x v="22"/>
    <n v="17"/>
    <x v="22"/>
    <n v="0"/>
    <n v="100"/>
    <n v="100"/>
    <n v="3"/>
    <s v="green"/>
    <s v="NCRB(SLLCrimes-2022)/Census(2011)"/>
  </r>
  <r>
    <x v="3"/>
    <n v="4.03"/>
    <x v="22"/>
    <n v="15"/>
    <x v="23"/>
    <n v="0"/>
    <n v="100"/>
    <n v="100"/>
    <n v="3"/>
    <s v="green"/>
    <s v="NCRB(SLLCrimes-2022)/Census(2011)"/>
  </r>
  <r>
    <x v="3"/>
    <n v="4.03"/>
    <x v="22"/>
    <n v="13"/>
    <x v="24"/>
    <n v="0"/>
    <n v="100"/>
    <n v="100"/>
    <n v="3"/>
    <s v="green"/>
    <s v="NCRB(SLLCrimes-2022)/Census(2011)"/>
  </r>
  <r>
    <x v="3"/>
    <n v="4.03"/>
    <x v="22"/>
    <n v="21"/>
    <x v="25"/>
    <n v="0"/>
    <n v="100"/>
    <n v="100"/>
    <n v="3"/>
    <s v="green"/>
    <s v="NCRB(SLLCrimes-2022)/Census(2011)"/>
  </r>
  <r>
    <x v="3"/>
    <n v="4.03"/>
    <x v="22"/>
    <n v="34"/>
    <x v="26"/>
    <n v="0"/>
    <n v="100"/>
    <n v="100"/>
    <n v="3"/>
    <s v="green"/>
    <s v="NCRB(SLLCrimes-2022)/Census(2011)"/>
  </r>
  <r>
    <x v="3"/>
    <n v="4.03"/>
    <x v="22"/>
    <n v="3"/>
    <x v="27"/>
    <n v="0"/>
    <n v="100"/>
    <n v="100"/>
    <n v="3"/>
    <s v="green"/>
    <s v="NCRB(SLLCrimes-2022)/Census(2011)"/>
  </r>
  <r>
    <x v="3"/>
    <n v="4.03"/>
    <x v="22"/>
    <n v="8"/>
    <x v="28"/>
    <n v="3.3552916749947197E-2"/>
    <n v="93.747353786048976"/>
    <n v="93.747353786048976"/>
    <n v="2.8124206135814691"/>
    <s v="yellow"/>
    <s v="NCRB(SLLCrimes-2022)/Census(2011)"/>
  </r>
  <r>
    <x v="3"/>
    <n v="4.03"/>
    <x v="22"/>
    <n v="11"/>
    <x v="29"/>
    <n v="0.49133852077624934"/>
    <n v="8.4381854312339168"/>
    <n v="8.4381854312339168"/>
    <n v="0.25314556293701751"/>
    <s v="orange"/>
    <s v="NCRB(SLLCrimes-2022)/Census(2011)"/>
  </r>
  <r>
    <x v="3"/>
    <n v="4.03"/>
    <x v="22"/>
    <n v="33"/>
    <x v="30"/>
    <n v="8.3163506522721722E-3"/>
    <n v="98.450233140464576"/>
    <n v="98.450233140464576"/>
    <n v="2.9535069942139369"/>
    <s v="yellow"/>
    <s v="NCRB(SLLCrimes-2022)/Census(2011)"/>
  </r>
  <r>
    <x v="3"/>
    <n v="4.03"/>
    <x v="22"/>
    <n v="36"/>
    <x v="31"/>
    <n v="4.5709487524081042E-2"/>
    <n v="91.481955019319244"/>
    <n v="91.481955019319244"/>
    <n v="2.7444586505795772"/>
    <s v="yellow"/>
    <s v="NCRB(SLLCrimes-2022)/Census(2011)"/>
  </r>
  <r>
    <x v="3"/>
    <n v="4.03"/>
    <x v="22"/>
    <n v="16"/>
    <x v="32"/>
    <n v="8.1656716795725101E-2"/>
    <n v="84.783124372718959"/>
    <n v="84.783124372718959"/>
    <n v="2.5434937311815684"/>
    <s v="yellow"/>
    <s v="NCRB(SLLCrimes-2022)/Census(2011)"/>
  </r>
  <r>
    <x v="3"/>
    <n v="4.03"/>
    <x v="22"/>
    <n v="9"/>
    <x v="33"/>
    <n v="0"/>
    <n v="100"/>
    <n v="100"/>
    <n v="3"/>
    <s v="green"/>
    <s v="NCRB(SLLCrimes-2022)/Census(2011)"/>
  </r>
  <r>
    <x v="3"/>
    <n v="4.03"/>
    <x v="22"/>
    <n v="5"/>
    <x v="34"/>
    <n v="0"/>
    <n v="100"/>
    <n v="100"/>
    <n v="3"/>
    <s v="green"/>
    <s v="NCRB(SLLCrimes-2022)/Census(2011)"/>
  </r>
  <r>
    <x v="3"/>
    <n v="4.03"/>
    <x v="22"/>
    <n v="19"/>
    <x v="35"/>
    <n v="2.0815960451428066E-2"/>
    <n v="96.12090843617699"/>
    <n v="96.12090843617699"/>
    <n v="2.8836272530853098"/>
    <s v="yellow"/>
    <s v="NCRB(SLLCrimes-2022)/Census(2011)"/>
  </r>
  <r>
    <x v="3"/>
    <n v="4.04"/>
    <x v="23"/>
    <n v="35"/>
    <x v="0"/>
    <n v="0"/>
    <n v="100"/>
    <n v="100"/>
    <n v="3"/>
    <s v="green"/>
    <s v="NCRB(SLLCrimes-2022)/Census(2011)"/>
  </r>
  <r>
    <x v="3"/>
    <n v="4.04"/>
    <x v="23"/>
    <n v="37"/>
    <x v="1"/>
    <n v="3.4290022956766961E-2"/>
    <n v="77.450630892201048"/>
    <n v="77.450630892201048"/>
    <n v="2.3235189267660314"/>
    <s v="yellow"/>
    <s v="NCRB(SLLCrimes-2022)/Census(2011)"/>
  </r>
  <r>
    <x v="3"/>
    <n v="4.04"/>
    <x v="23"/>
    <n v="12"/>
    <x v="2"/>
    <n v="0"/>
    <n v="100"/>
    <n v="100"/>
    <n v="3"/>
    <s v="green"/>
    <s v="NCRB(SLLCrimes-2022)/Census(2011)"/>
  </r>
  <r>
    <x v="3"/>
    <n v="4.04"/>
    <x v="23"/>
    <n v="18"/>
    <x v="3"/>
    <n v="1.2818221974175386E-2"/>
    <n v="91.570643771052389"/>
    <n v="91.570643771052389"/>
    <n v="2.7471193131315714"/>
    <s v="yellow"/>
    <s v="NCRB(SLLCrimes-2022)/Census(2011)"/>
  </r>
  <r>
    <x v="3"/>
    <n v="4.04"/>
    <x v="23"/>
    <n v="10"/>
    <x v="4"/>
    <n v="9.6061985033312185E-4"/>
    <n v="99.368289382461157"/>
    <n v="99.368289382461157"/>
    <n v="2.9810486814738351"/>
    <s v="yellow"/>
    <s v="NCRB(SLLCrimes-2022)/Census(2011)"/>
  </r>
  <r>
    <x v="3"/>
    <n v="4.04"/>
    <x v="23"/>
    <n v="4"/>
    <x v="5"/>
    <n v="0"/>
    <n v="100"/>
    <n v="100"/>
    <n v="3"/>
    <s v="green"/>
    <s v="NCRB(SLLCrimes-2022)/Census(2011)"/>
  </r>
  <r>
    <x v="3"/>
    <n v="4.04"/>
    <x v="23"/>
    <n v="22"/>
    <x v="6"/>
    <n v="0"/>
    <n v="100"/>
    <n v="100"/>
    <n v="3"/>
    <s v="green"/>
    <s v="NCRB(SLLCrimes-2022)/Census(2011)"/>
  </r>
  <r>
    <x v="3"/>
    <n v="4.04"/>
    <x v="23"/>
    <n v="25"/>
    <x v="7"/>
    <n v="0"/>
    <n v="100"/>
    <n v="100"/>
    <n v="3"/>
    <s v="green"/>
    <s v="NCRB(SLLCrimes-2022)/Census(2011)"/>
  </r>
  <r>
    <x v="3"/>
    <n v="4.04"/>
    <x v="23"/>
    <n v="7"/>
    <x v="8"/>
    <n v="0"/>
    <n v="100"/>
    <n v="100"/>
    <n v="3"/>
    <s v="green"/>
    <s v="NCRB(SLLCrimes-2022)/Census(2011)"/>
  </r>
  <r>
    <x v="3"/>
    <n v="4.04"/>
    <x v="23"/>
    <n v="30"/>
    <x v="9"/>
    <n v="0"/>
    <n v="100"/>
    <n v="100"/>
    <n v="3"/>
    <s v="green"/>
    <s v="NCRB(SLLCrimes-2022)/Census(2011)"/>
  </r>
  <r>
    <x v="3"/>
    <n v="4.04"/>
    <x v="23"/>
    <n v="24"/>
    <x v="10"/>
    <n v="4.3018088179536056E-2"/>
    <n v="71.710991564653611"/>
    <n v="71.710991564653611"/>
    <n v="2.1513297469396084"/>
    <s v="yellow"/>
    <s v="NCRB(SLLCrimes-2022)/Census(2011)"/>
  </r>
  <r>
    <x v="3"/>
    <n v="4.04"/>
    <x v="23"/>
    <n v="6"/>
    <x v="11"/>
    <n v="8.6780005034818114E-2"/>
    <n v="42.932835968819496"/>
    <n v="42.932835968819496"/>
    <n v="1.2879850790645848"/>
    <s v="orange"/>
    <s v="NCRB(SLLCrimes-2022)/Census(2011)"/>
  </r>
  <r>
    <x v="3"/>
    <n v="4.04"/>
    <x v="23"/>
    <n v="2"/>
    <x v="12"/>
    <n v="0"/>
    <n v="100"/>
    <n v="100"/>
    <n v="3"/>
    <s v="green"/>
    <s v="NCRB(SLLCrimes-2022)/Census(2011)"/>
  </r>
  <r>
    <x v="3"/>
    <n v="4.04"/>
    <x v="23"/>
    <n v="1"/>
    <x v="13"/>
    <n v="8.1519311272686013E-3"/>
    <n v="94.639230654295631"/>
    <n v="94.639230654295631"/>
    <n v="2.8391769196288688"/>
    <s v="yellow"/>
    <s v="NCRB(SLLCrimes-2022)/Census(2011)"/>
  </r>
  <r>
    <x v="3"/>
    <n v="4.04"/>
    <x v="23"/>
    <n v="20"/>
    <x v="14"/>
    <n v="4.5470895686309507E-2"/>
    <n v="70.098007464574451"/>
    <n v="70.098007464574451"/>
    <n v="2.1029402239372335"/>
    <s v="yellow"/>
    <s v="NCRB(SLLCrimes-2022)/Census(2011)"/>
  </r>
  <r>
    <x v="3"/>
    <n v="4.04"/>
    <x v="23"/>
    <n v="29"/>
    <x v="15"/>
    <n v="0"/>
    <n v="100"/>
    <n v="100"/>
    <n v="3"/>
    <s v="green"/>
    <s v="NCRB(SLLCrimes-2022)/Census(2011)"/>
  </r>
  <r>
    <x v="3"/>
    <n v="4.04"/>
    <x v="23"/>
    <n v="32"/>
    <x v="16"/>
    <n v="0"/>
    <n v="100"/>
    <n v="100"/>
    <n v="3"/>
    <s v="green"/>
    <s v="NCRB(SLLCrimes-2022)/Census(2011)"/>
  </r>
  <r>
    <x v="3"/>
    <n v="4.04"/>
    <x v="23"/>
    <n v="35"/>
    <x v="17"/>
    <n v="0"/>
    <n v="100"/>
    <n v="100"/>
    <n v="3"/>
    <s v="green"/>
    <s v="NCRB(SLLCrimes-2022)/Census(2011)"/>
  </r>
  <r>
    <x v="3"/>
    <n v="4.04"/>
    <x v="23"/>
    <n v="31"/>
    <x v="18"/>
    <n v="0"/>
    <n v="100"/>
    <n v="100"/>
    <n v="3"/>
    <s v="green"/>
    <s v="NCRB(SLLCrimes-2022)/Census(2011)"/>
  </r>
  <r>
    <x v="3"/>
    <n v="4.04"/>
    <x v="23"/>
    <n v="23"/>
    <x v="19"/>
    <n v="0"/>
    <n v="100"/>
    <n v="100"/>
    <n v="3"/>
    <s v="green"/>
    <s v="NCRB(SLLCrimes-2022)/Census(2011)"/>
  </r>
  <r>
    <x v="3"/>
    <n v="4.04"/>
    <x v="23"/>
    <n v="27"/>
    <x v="20"/>
    <n v="1.7797658474199797E-3"/>
    <n v="98.829613002314773"/>
    <n v="98.829613002314773"/>
    <n v="2.9648883900694432"/>
    <s v="yellow"/>
    <s v="NCRB(SLLCrimes-2022)/Census(2011)"/>
  </r>
  <r>
    <x v="3"/>
    <n v="4.04"/>
    <x v="23"/>
    <n v="14"/>
    <x v="21"/>
    <n v="0"/>
    <n v="100"/>
    <n v="100"/>
    <n v="3"/>
    <s v="green"/>
    <s v="NCRB(SLLCrimes-2022)/Census(2011)"/>
  </r>
  <r>
    <x v="3"/>
    <n v="4.04"/>
    <x v="23"/>
    <n v="17"/>
    <x v="22"/>
    <n v="0"/>
    <n v="100"/>
    <n v="100"/>
    <n v="3"/>
    <s v="green"/>
    <s v="NCRB(SLLCrimes-2022)/Census(2011)"/>
  </r>
  <r>
    <x v="3"/>
    <n v="4.04"/>
    <x v="23"/>
    <n v="15"/>
    <x v="23"/>
    <n v="0"/>
    <n v="100"/>
    <n v="100"/>
    <n v="3"/>
    <s v="green"/>
    <s v="NCRB(SLLCrimes-2022)/Census(2011)"/>
  </r>
  <r>
    <x v="3"/>
    <n v="4.04"/>
    <x v="23"/>
    <n v="13"/>
    <x v="24"/>
    <n v="0"/>
    <n v="100"/>
    <n v="100"/>
    <n v="3"/>
    <s v="green"/>
    <s v="NCRB(SLLCrimes-2022)/Census(2011)"/>
  </r>
  <r>
    <x v="3"/>
    <n v="4.04"/>
    <x v="23"/>
    <n v="21"/>
    <x v="25"/>
    <n v="0"/>
    <n v="100"/>
    <n v="100"/>
    <n v="3"/>
    <s v="green"/>
    <s v="NCRB(SLLCrimes-2022)/Census(2011)"/>
  </r>
  <r>
    <x v="3"/>
    <n v="4.04"/>
    <x v="23"/>
    <n v="34"/>
    <x v="26"/>
    <n v="0"/>
    <n v="100"/>
    <n v="100"/>
    <n v="3"/>
    <s v="green"/>
    <s v="NCRB(SLLCrimes-2022)/Census(2011)"/>
  </r>
  <r>
    <x v="3"/>
    <n v="4.04"/>
    <x v="23"/>
    <n v="3"/>
    <x v="27"/>
    <n v="7.2089378718595432E-3"/>
    <n v="95.259349894495415"/>
    <n v="95.259349894495415"/>
    <n v="2.8577804968348626"/>
    <s v="yellow"/>
    <s v="NCRB(SLLCrimes-2022)/Census(2011)"/>
  </r>
  <r>
    <x v="3"/>
    <n v="4.04"/>
    <x v="23"/>
    <n v="8"/>
    <x v="28"/>
    <n v="1.4588224673890084E-3"/>
    <n v="99.040667709048208"/>
    <n v="99.040667709048208"/>
    <n v="2.9712200312714461"/>
    <s v="yellow"/>
    <s v="NCRB(SLLCrimes-2022)/Census(2011)"/>
  </r>
  <r>
    <x v="3"/>
    <n v="4.04"/>
    <x v="23"/>
    <n v="11"/>
    <x v="29"/>
    <n v="0"/>
    <n v="100"/>
    <n v="100"/>
    <n v="3"/>
    <s v="green"/>
    <s v="NCRB(SLLCrimes-2022)/Census(2011)"/>
  </r>
  <r>
    <x v="3"/>
    <n v="4.04"/>
    <x v="23"/>
    <n v="33"/>
    <x v="30"/>
    <n v="2.7721168840907241E-3"/>
    <n v="98.177035725285577"/>
    <n v="98.177035725285577"/>
    <n v="2.9453110717585673"/>
    <s v="yellow"/>
    <s v="NCRB(SLLCrimes-2022)/Census(2011)"/>
  </r>
  <r>
    <x v="3"/>
    <n v="4.04"/>
    <x v="23"/>
    <n v="36"/>
    <x v="31"/>
    <n v="5.7136859405101303E-3"/>
    <n v="96.24263846655785"/>
    <n v="96.24263846655785"/>
    <n v="2.8872791539967357"/>
    <s v="yellow"/>
    <s v="NCRB(SLLCrimes-2022)/Census(2011)"/>
  </r>
  <r>
    <x v="3"/>
    <n v="4.04"/>
    <x v="23"/>
    <n v="16"/>
    <x v="32"/>
    <n v="0"/>
    <n v="100"/>
    <n v="100"/>
    <n v="3"/>
    <s v="green"/>
    <s v="NCRB(SLLCrimes-2022)/Census(2011)"/>
  </r>
  <r>
    <x v="3"/>
    <n v="4.04"/>
    <x v="23"/>
    <n v="9"/>
    <x v="33"/>
    <n v="0.60907148873252026"/>
    <n v="-300.52985178173645"/>
    <n v="0"/>
    <n v="0"/>
    <s v="red"/>
    <s v="NCRB(SLLCrimes-2022)/Census(2011)"/>
  </r>
  <r>
    <x v="3"/>
    <n v="4.04"/>
    <x v="23"/>
    <n v="5"/>
    <x v="34"/>
    <n v="2.9743338780991072E-2"/>
    <n v="80.440563556446349"/>
    <n v="80.440563556446349"/>
    <n v="2.4132169066933908"/>
    <s v="yellow"/>
    <s v="NCRB(SLLCrimes-2022)/Census(2011)"/>
  </r>
  <r>
    <x v="3"/>
    <n v="4.04"/>
    <x v="23"/>
    <n v="19"/>
    <x v="35"/>
    <n v="0"/>
    <n v="100"/>
    <n v="100"/>
    <n v="3"/>
    <s v="green"/>
    <s v="NCRB(SLLCrimes-2022)/Census(2011)"/>
  </r>
  <r>
    <x v="3"/>
    <n v="4.05"/>
    <x v="24"/>
    <n v="35"/>
    <x v="0"/>
    <n v="0"/>
    <n v="100"/>
    <n v="100"/>
    <n v="3"/>
    <s v="green"/>
    <s v="NCRB(SLLCrimes-2022)/Census(2011)"/>
  </r>
  <r>
    <x v="3"/>
    <n v="4.05"/>
    <x v="24"/>
    <n v="37"/>
    <x v="1"/>
    <n v="1.2102361043564807E-2"/>
    <n v="29.62795410414148"/>
    <n v="29.62795410414148"/>
    <n v="0.88883862312424444"/>
    <s v="orange"/>
    <s v="NCRB(SLLCrimes-2022)/Census(2011)"/>
  </r>
  <r>
    <x v="3"/>
    <n v="4.05"/>
    <x v="24"/>
    <n v="12"/>
    <x v="2"/>
    <n v="0"/>
    <n v="100"/>
    <n v="100"/>
    <n v="3"/>
    <s v="green"/>
    <s v="NCRB(SLLCrimes-2022)/Census(2011)"/>
  </r>
  <r>
    <x v="3"/>
    <n v="4.05"/>
    <x v="24"/>
    <n v="18"/>
    <x v="3"/>
    <n v="6.4091109870876928E-3"/>
    <n v="62.732705551301628"/>
    <n v="62.732705551301628"/>
    <n v="1.8819811665390489"/>
    <s v="yellow"/>
    <s v="NCRB(SLLCrimes-2022)/Census(2011)"/>
  </r>
  <r>
    <x v="3"/>
    <n v="4.05"/>
    <x v="24"/>
    <n v="10"/>
    <x v="4"/>
    <n v="0"/>
    <n v="100"/>
    <n v="100"/>
    <n v="3"/>
    <s v="green"/>
    <s v="NCRB(SLLCrimes-2022)/Census(2011)"/>
  </r>
  <r>
    <x v="3"/>
    <n v="4.05"/>
    <x v="24"/>
    <n v="4"/>
    <x v="5"/>
    <n v="0"/>
    <n v="100"/>
    <n v="100"/>
    <n v="3"/>
    <s v="green"/>
    <s v="NCRB(SLLCrimes-2022)/Census(2011)"/>
  </r>
  <r>
    <x v="3"/>
    <n v="4.05"/>
    <x v="24"/>
    <n v="22"/>
    <x v="6"/>
    <n v="0"/>
    <n v="100"/>
    <n v="100"/>
    <n v="3"/>
    <s v="green"/>
    <s v="NCRB(SLLCrimes-2022)/Census(2011)"/>
  </r>
  <r>
    <x v="3"/>
    <n v="4.05"/>
    <x v="24"/>
    <n v="25"/>
    <x v="7"/>
    <n v="0"/>
    <n v="100"/>
    <n v="100"/>
    <n v="3"/>
    <s v="green"/>
    <s v="NCRB(SLLCrimes-2022)/Census(2011)"/>
  </r>
  <r>
    <x v="3"/>
    <n v="4.05"/>
    <x v="24"/>
    <n v="7"/>
    <x v="8"/>
    <n v="0"/>
    <n v="100"/>
    <n v="100"/>
    <n v="3"/>
    <s v="green"/>
    <s v="NCRB(SLLCrimes-2022)/Census(2011)"/>
  </r>
  <r>
    <x v="3"/>
    <n v="4.05"/>
    <x v="24"/>
    <n v="30"/>
    <x v="9"/>
    <n v="0"/>
    <n v="100"/>
    <n v="100"/>
    <n v="3"/>
    <s v="green"/>
    <s v="NCRB(SLLCrimes-2022)/Census(2011)"/>
  </r>
  <r>
    <x v="3"/>
    <n v="4.05"/>
    <x v="24"/>
    <n v="24"/>
    <x v="10"/>
    <n v="1.4890876677531712E-2"/>
    <n v="13.413469222352118"/>
    <n v="13.413469222352118"/>
    <n v="0.40240407667056355"/>
    <s v="orange"/>
    <s v="NCRB(SLLCrimes-2022)/Census(2011)"/>
  </r>
  <r>
    <x v="3"/>
    <n v="4.05"/>
    <x v="24"/>
    <n v="6"/>
    <x v="11"/>
    <n v="0"/>
    <n v="100"/>
    <n v="100"/>
    <n v="3"/>
    <s v="green"/>
    <s v="NCRB(SLLCrimes-2022)/Census(2011)"/>
  </r>
  <r>
    <x v="3"/>
    <n v="4.05"/>
    <x v="24"/>
    <n v="2"/>
    <x v="12"/>
    <n v="0"/>
    <n v="100"/>
    <n v="100"/>
    <n v="3"/>
    <s v="green"/>
    <s v="NCRB(SLLCrimes-2022)/Census(2011)"/>
  </r>
  <r>
    <x v="3"/>
    <n v="4.05"/>
    <x v="24"/>
    <n v="1"/>
    <x v="13"/>
    <n v="0"/>
    <n v="100"/>
    <n v="100"/>
    <n v="3"/>
    <s v="green"/>
    <s v="NCRB(SLLCrimes-2022)/Census(2011)"/>
  </r>
  <r>
    <x v="3"/>
    <n v="4.05"/>
    <x v="24"/>
    <n v="20"/>
    <x v="14"/>
    <n v="3.3345323503293639E-2"/>
    <n v="-93.894284556464882"/>
    <n v="0"/>
    <n v="0"/>
    <s v="red"/>
    <s v="NCRB(SLLCrimes-2022)/Census(2011)"/>
  </r>
  <r>
    <x v="3"/>
    <n v="4.05"/>
    <x v="24"/>
    <n v="29"/>
    <x v="15"/>
    <n v="1.6367871982028337E-3"/>
    <n v="90.482513005598165"/>
    <n v="90.482513005598165"/>
    <n v="2.7144753901679448"/>
    <s v="yellow"/>
    <s v="NCRB(SLLCrimes-2022)/Census(2011)"/>
  </r>
  <r>
    <x v="3"/>
    <n v="4.05"/>
    <x v="24"/>
    <n v="32"/>
    <x v="16"/>
    <n v="0"/>
    <n v="100"/>
    <n v="100"/>
    <n v="3"/>
    <s v="green"/>
    <s v="NCRB(SLLCrimes-2022)/Census(2011)"/>
  </r>
  <r>
    <x v="3"/>
    <n v="4.05"/>
    <x v="24"/>
    <n v="35"/>
    <x v="17"/>
    <n v="0"/>
    <n v="100"/>
    <n v="100"/>
    <n v="3"/>
    <s v="green"/>
    <s v="NCRB(SLLCrimes-2022)/Census(2011)"/>
  </r>
  <r>
    <x v="3"/>
    <n v="4.05"/>
    <x v="24"/>
    <n v="31"/>
    <x v="18"/>
    <n v="0"/>
    <n v="100"/>
    <n v="100"/>
    <n v="3"/>
    <s v="green"/>
    <s v="NCRB(SLLCrimes-2022)/Census(2011)"/>
  </r>
  <r>
    <x v="3"/>
    <n v="4.05"/>
    <x v="24"/>
    <n v="23"/>
    <x v="19"/>
    <n v="0"/>
    <n v="100"/>
    <n v="100"/>
    <n v="3"/>
    <s v="green"/>
    <s v="NCRB(SLLCrimes-2022)/Census(2011)"/>
  </r>
  <r>
    <x v="3"/>
    <n v="4.05"/>
    <x v="24"/>
    <n v="27"/>
    <x v="20"/>
    <n v="1.7797658474199797E-3"/>
    <n v="89.651129771482289"/>
    <n v="89.651129771482289"/>
    <n v="2.6895338931444686"/>
    <s v="yellow"/>
    <s v="NCRB(SLLCrimes-2022)/Census(2011)"/>
  </r>
  <r>
    <x v="3"/>
    <n v="4.05"/>
    <x v="24"/>
    <n v="14"/>
    <x v="21"/>
    <n v="0"/>
    <n v="100"/>
    <n v="100"/>
    <n v="3"/>
    <s v="green"/>
    <s v="NCRB(SLLCrimes-2022)/Census(2011)"/>
  </r>
  <r>
    <x v="3"/>
    <n v="4.05"/>
    <x v="24"/>
    <n v="17"/>
    <x v="22"/>
    <n v="0"/>
    <n v="100"/>
    <n v="100"/>
    <n v="3"/>
    <s v="green"/>
    <s v="NCRB(SLLCrimes-2022)/Census(2011)"/>
  </r>
  <r>
    <x v="3"/>
    <n v="4.05"/>
    <x v="24"/>
    <n v="15"/>
    <x v="23"/>
    <n v="0"/>
    <n v="100"/>
    <n v="100"/>
    <n v="3"/>
    <s v="green"/>
    <s v="NCRB(SLLCrimes-2022)/Census(2011)"/>
  </r>
  <r>
    <x v="3"/>
    <n v="4.05"/>
    <x v="24"/>
    <n v="13"/>
    <x v="24"/>
    <n v="0"/>
    <n v="100"/>
    <n v="100"/>
    <n v="3"/>
    <s v="green"/>
    <s v="NCRB(SLLCrimes-2022)/Census(2011)"/>
  </r>
  <r>
    <x v="3"/>
    <n v="4.05"/>
    <x v="24"/>
    <n v="21"/>
    <x v="25"/>
    <n v="0"/>
    <n v="100"/>
    <n v="100"/>
    <n v="3"/>
    <s v="green"/>
    <s v="NCRB(SLLCrimes-2022)/Census(2011)"/>
  </r>
  <r>
    <x v="3"/>
    <n v="4.05"/>
    <x v="24"/>
    <n v="34"/>
    <x v="26"/>
    <n v="0"/>
    <n v="100"/>
    <n v="100"/>
    <n v="3"/>
    <s v="green"/>
    <s v="NCRB(SLLCrimes-2022)/Census(2011)"/>
  </r>
  <r>
    <x v="3"/>
    <n v="4.05"/>
    <x v="24"/>
    <n v="3"/>
    <x v="27"/>
    <n v="0"/>
    <n v="100"/>
    <n v="100"/>
    <n v="3"/>
    <s v="green"/>
    <s v="NCRB(SLLCrimes-2022)/Census(2011)"/>
  </r>
  <r>
    <x v="3"/>
    <n v="4.05"/>
    <x v="24"/>
    <n v="8"/>
    <x v="28"/>
    <n v="1.4588224673890084E-3"/>
    <n v="91.517331100975824"/>
    <n v="91.517331100975824"/>
    <n v="2.7455199330292746"/>
    <s v="yellow"/>
    <s v="NCRB(SLLCrimes-2022)/Census(2011)"/>
  </r>
  <r>
    <x v="3"/>
    <n v="4.05"/>
    <x v="24"/>
    <n v="11"/>
    <x v="29"/>
    <n v="0"/>
    <n v="100"/>
    <n v="100"/>
    <n v="3"/>
    <s v="green"/>
    <s v="NCRB(SLLCrimes-2022)/Census(2011)"/>
  </r>
  <r>
    <x v="3"/>
    <n v="4.05"/>
    <x v="24"/>
    <n v="33"/>
    <x v="30"/>
    <n v="1.386058442045362E-3"/>
    <n v="91.940434767493301"/>
    <n v="91.940434767493301"/>
    <n v="2.7582130430247989"/>
    <s v="yellow"/>
    <s v="NCRB(SLLCrimes-2022)/Census(2011)"/>
  </r>
  <r>
    <x v="3"/>
    <n v="4.05"/>
    <x v="24"/>
    <n v="36"/>
    <x v="31"/>
    <n v="0"/>
    <n v="100"/>
    <n v="100"/>
    <n v="3"/>
    <s v="green"/>
    <s v="NCRB(SLLCrimes-2022)/Census(2011)"/>
  </r>
  <r>
    <x v="3"/>
    <n v="4.05"/>
    <x v="24"/>
    <n v="16"/>
    <x v="32"/>
    <n v="0"/>
    <n v="100"/>
    <n v="100"/>
    <n v="3"/>
    <s v="green"/>
    <s v="NCRB(SLLCrimes-2022)/Census(2011)"/>
  </r>
  <r>
    <x v="3"/>
    <n v="4.05"/>
    <x v="24"/>
    <n v="9"/>
    <x v="33"/>
    <n v="0"/>
    <n v="100"/>
    <n v="100"/>
    <n v="3"/>
    <s v="green"/>
    <s v="NCRB(SLLCrimes-2022)/Census(2011)"/>
  </r>
  <r>
    <x v="3"/>
    <n v="4.05"/>
    <x v="24"/>
    <n v="5"/>
    <x v="34"/>
    <n v="0"/>
    <n v="100"/>
    <n v="100"/>
    <n v="3"/>
    <s v="green"/>
    <s v="NCRB(SLLCrimes-2022)/Census(2011)"/>
  </r>
  <r>
    <x v="3"/>
    <n v="4.05"/>
    <x v="24"/>
    <n v="19"/>
    <x v="35"/>
    <n v="0"/>
    <n v="100"/>
    <n v="100"/>
    <n v="3"/>
    <s v="green"/>
    <s v="NCRB(SLLCrimes-2022)/Census(2011)"/>
  </r>
  <r>
    <x v="3"/>
    <n v="4.0599999999999996"/>
    <x v="25"/>
    <n v="35"/>
    <x v="0"/>
    <n v="0"/>
    <n v="100"/>
    <n v="100"/>
    <n v="3"/>
    <s v="green"/>
    <s v="NCRB(SLLCrimes-2022)/Census(2011)"/>
  </r>
  <r>
    <x v="3"/>
    <n v="4.0599999999999996"/>
    <x v="25"/>
    <n v="37"/>
    <x v="1"/>
    <n v="6.0511805217824035E-3"/>
    <n v="73.476609228748231"/>
    <n v="73.476609228748231"/>
    <n v="2.2042982768624473"/>
    <s v="yellow"/>
    <s v="NCRB(SLLCrimes-2022)/Census(2011)"/>
  </r>
  <r>
    <x v="3"/>
    <n v="4.0599999999999996"/>
    <x v="25"/>
    <n v="12"/>
    <x v="2"/>
    <n v="0"/>
    <n v="100"/>
    <n v="100"/>
    <n v="3"/>
    <s v="green"/>
    <s v="NCRB(SLLCrimes-2022)/Census(2011)"/>
  </r>
  <r>
    <x v="3"/>
    <n v="4.0599999999999996"/>
    <x v="25"/>
    <n v="18"/>
    <x v="3"/>
    <n v="6.4091109870876928E-3"/>
    <n v="71.907736912668042"/>
    <n v="71.907736912668042"/>
    <n v="2.1572321073800413"/>
    <s v="yellow"/>
    <s v="NCRB(SLLCrimes-2022)/Census(2011)"/>
  </r>
  <r>
    <x v="3"/>
    <n v="4.0599999999999996"/>
    <x v="25"/>
    <n v="10"/>
    <x v="4"/>
    <n v="0"/>
    <n v="100"/>
    <n v="100"/>
    <n v="3"/>
    <s v="green"/>
    <s v="NCRB(SLLCrimes-2022)/Census(2011)"/>
  </r>
  <r>
    <x v="3"/>
    <n v="4.0599999999999996"/>
    <x v="25"/>
    <n v="4"/>
    <x v="5"/>
    <n v="0"/>
    <n v="100"/>
    <n v="100"/>
    <n v="3"/>
    <s v="green"/>
    <s v="NCRB(SLLCrimes-2022)/Census(2011)"/>
  </r>
  <r>
    <x v="3"/>
    <n v="4.0599999999999996"/>
    <x v="25"/>
    <n v="22"/>
    <x v="6"/>
    <n v="0"/>
    <n v="100"/>
    <n v="100"/>
    <n v="3"/>
    <s v="green"/>
    <s v="NCRB(SLLCrimes-2022)/Census(2011)"/>
  </r>
  <r>
    <x v="3"/>
    <n v="4.0599999999999996"/>
    <x v="25"/>
    <n v="25"/>
    <x v="7"/>
    <n v="0"/>
    <n v="100"/>
    <n v="100"/>
    <n v="3"/>
    <s v="green"/>
    <s v="NCRB(SLLCrimes-2022)/Census(2011)"/>
  </r>
  <r>
    <x v="3"/>
    <n v="4.0599999999999996"/>
    <x v="25"/>
    <n v="7"/>
    <x v="8"/>
    <n v="0"/>
    <n v="100"/>
    <n v="100"/>
    <n v="3"/>
    <s v="green"/>
    <s v="NCRB(SLLCrimes-2022)/Census(2011)"/>
  </r>
  <r>
    <x v="3"/>
    <n v="4.0599999999999996"/>
    <x v="25"/>
    <n v="30"/>
    <x v="9"/>
    <n v="0"/>
    <n v="100"/>
    <n v="100"/>
    <n v="3"/>
    <s v="green"/>
    <s v="NCRB(SLLCrimes-2022)/Census(2011)"/>
  </r>
  <r>
    <x v="3"/>
    <n v="4.0599999999999996"/>
    <x v="25"/>
    <n v="24"/>
    <x v="10"/>
    <n v="1.6545418530590789E-3"/>
    <n v="92.747851438556879"/>
    <n v="92.747851438556879"/>
    <n v="2.7824355431567067"/>
    <s v="yellow"/>
    <s v="NCRB(SLLCrimes-2022)/Census(2011)"/>
  </r>
  <r>
    <x v="3"/>
    <n v="4.0599999999999996"/>
    <x v="25"/>
    <n v="6"/>
    <x v="11"/>
    <n v="1.5778182733603294E-2"/>
    <n v="30.841444112080634"/>
    <n v="30.841444112080634"/>
    <n v="0.9252433233624191"/>
    <s v="orange"/>
    <s v="NCRB(SLLCrimes-2022)/Census(2011)"/>
  </r>
  <r>
    <x v="3"/>
    <n v="4.0599999999999996"/>
    <x v="25"/>
    <n v="2"/>
    <x v="12"/>
    <n v="0"/>
    <n v="100"/>
    <n v="100"/>
    <n v="3"/>
    <s v="green"/>
    <s v="NCRB(SLLCrimes-2022)/Census(2011)"/>
  </r>
  <r>
    <x v="3"/>
    <n v="4.0599999999999996"/>
    <x v="25"/>
    <n v="1"/>
    <x v="13"/>
    <n v="0"/>
    <n v="100"/>
    <n v="100"/>
    <n v="3"/>
    <s v="green"/>
    <s v="NCRB(SLLCrimes-2022)/Census(2011)"/>
  </r>
  <r>
    <x v="3"/>
    <n v="4.0599999999999996"/>
    <x v="25"/>
    <n v="20"/>
    <x v="14"/>
    <n v="0"/>
    <n v="100"/>
    <n v="100"/>
    <n v="3"/>
    <s v="green"/>
    <s v="NCRB(SLLCrimes-2022)/Census(2011)"/>
  </r>
  <r>
    <x v="3"/>
    <n v="4.0599999999999996"/>
    <x v="25"/>
    <n v="29"/>
    <x v="15"/>
    <n v="1.636787198202834E-2"/>
    <n v="28.256732201192829"/>
    <n v="28.256732201192829"/>
    <n v="0.84770196603578496"/>
    <s v="orange"/>
    <s v="NCRB(SLLCrimes-2022)/Census(2011)"/>
  </r>
  <r>
    <x v="3"/>
    <n v="4.0599999999999996"/>
    <x v="25"/>
    <n v="32"/>
    <x v="16"/>
    <n v="0"/>
    <n v="100"/>
    <n v="100"/>
    <n v="3"/>
    <s v="green"/>
    <s v="NCRB(SLLCrimes-2022)/Census(2011)"/>
  </r>
  <r>
    <x v="3"/>
    <n v="4.0599999999999996"/>
    <x v="25"/>
    <n v="35"/>
    <x v="17"/>
    <n v="0"/>
    <n v="100"/>
    <n v="100"/>
    <n v="3"/>
    <s v="green"/>
    <s v="NCRB(SLLCrimes-2022)/Census(2011)"/>
  </r>
  <r>
    <x v="3"/>
    <n v="4.0599999999999996"/>
    <x v="25"/>
    <n v="31"/>
    <x v="18"/>
    <n v="0"/>
    <n v="100"/>
    <n v="100"/>
    <n v="3"/>
    <s v="green"/>
    <s v="NCRB(SLLCrimes-2022)/Census(2011)"/>
  </r>
  <r>
    <x v="3"/>
    <n v="4.0599999999999996"/>
    <x v="25"/>
    <n v="23"/>
    <x v="19"/>
    <n v="0"/>
    <n v="100"/>
    <n v="100"/>
    <n v="3"/>
    <s v="green"/>
    <s v="NCRB(SLLCrimes-2022)/Census(2011)"/>
  </r>
  <r>
    <x v="3"/>
    <n v="4.0599999999999996"/>
    <x v="25"/>
    <n v="27"/>
    <x v="20"/>
    <n v="0"/>
    <n v="100"/>
    <n v="100"/>
    <n v="3"/>
    <s v="green"/>
    <s v="NCRB(SLLCrimes-2022)/Census(2011)"/>
  </r>
  <r>
    <x v="3"/>
    <n v="4.0599999999999996"/>
    <x v="25"/>
    <n v="14"/>
    <x v="21"/>
    <n v="0"/>
    <n v="100"/>
    <n v="100"/>
    <n v="3"/>
    <s v="green"/>
    <s v="NCRB(SLLCrimes-2022)/Census(2011)"/>
  </r>
  <r>
    <x v="3"/>
    <n v="4.0599999999999996"/>
    <x v="25"/>
    <n v="17"/>
    <x v="22"/>
    <n v="0"/>
    <n v="100"/>
    <n v="100"/>
    <n v="3"/>
    <s v="green"/>
    <s v="NCRB(SLLCrimes-2022)/Census(2011)"/>
  </r>
  <r>
    <x v="3"/>
    <n v="4.0599999999999996"/>
    <x v="25"/>
    <n v="15"/>
    <x v="23"/>
    <n v="0"/>
    <n v="100"/>
    <n v="100"/>
    <n v="3"/>
    <s v="green"/>
    <s v="NCRB(SLLCrimes-2022)/Census(2011)"/>
  </r>
  <r>
    <x v="3"/>
    <n v="4.0599999999999996"/>
    <x v="25"/>
    <n v="13"/>
    <x v="24"/>
    <n v="0"/>
    <n v="100"/>
    <n v="100"/>
    <n v="3"/>
    <s v="green"/>
    <s v="NCRB(SLLCrimes-2022)/Census(2011)"/>
  </r>
  <r>
    <x v="3"/>
    <n v="4.0599999999999996"/>
    <x v="25"/>
    <n v="21"/>
    <x v="25"/>
    <n v="0"/>
    <n v="100"/>
    <n v="100"/>
    <n v="3"/>
    <s v="green"/>
    <s v="NCRB(SLLCrimes-2022)/Census(2011)"/>
  </r>
  <r>
    <x v="3"/>
    <n v="4.0599999999999996"/>
    <x v="25"/>
    <n v="34"/>
    <x v="26"/>
    <n v="0"/>
    <n v="100"/>
    <n v="100"/>
    <n v="3"/>
    <s v="green"/>
    <s v="NCRB(SLLCrimes-2022)/Census(2011)"/>
  </r>
  <r>
    <x v="3"/>
    <n v="4.0599999999999996"/>
    <x v="25"/>
    <n v="3"/>
    <x v="27"/>
    <n v="3.6044689359297716E-3"/>
    <n v="84.200977352045172"/>
    <n v="84.200977352045172"/>
    <n v="2.5260293205613551"/>
    <s v="yellow"/>
    <s v="NCRB(SLLCrimes-2022)/Census(2011)"/>
  </r>
  <r>
    <x v="3"/>
    <n v="4.0599999999999996"/>
    <x v="25"/>
    <n v="8"/>
    <x v="28"/>
    <n v="4.6682318956448268E-2"/>
    <n v="-104.61683192776097"/>
    <n v="0"/>
    <n v="0"/>
    <s v="red"/>
    <s v="NCRB(SLLCrimes-2022)/Census(2011)"/>
  </r>
  <r>
    <x v="3"/>
    <n v="4.0599999999999996"/>
    <x v="25"/>
    <n v="11"/>
    <x v="29"/>
    <n v="0"/>
    <n v="100"/>
    <n v="100"/>
    <n v="3"/>
    <s v="green"/>
    <s v="NCRB(SLLCrimes-2022)/Census(2011)"/>
  </r>
  <r>
    <x v="3"/>
    <n v="4.0599999999999996"/>
    <x v="25"/>
    <n v="33"/>
    <x v="30"/>
    <n v="1.940481818863507E-2"/>
    <n v="14.945261703965858"/>
    <n v="14.945261703965858"/>
    <n v="0.44835785111897575"/>
    <s v="orange"/>
    <s v="NCRB(SLLCrimes-2022)/Census(2011)"/>
  </r>
  <r>
    <x v="3"/>
    <n v="4.0599999999999996"/>
    <x v="25"/>
    <n v="36"/>
    <x v="31"/>
    <n v="5.7136859405101303E-3"/>
    <n v="74.955907463207097"/>
    <n v="74.955907463207097"/>
    <n v="2.2486772238962129"/>
    <s v="yellow"/>
    <s v="NCRB(SLLCrimes-2022)/Census(2011)"/>
  </r>
  <r>
    <x v="3"/>
    <n v="4.0599999999999996"/>
    <x v="25"/>
    <n v="16"/>
    <x v="32"/>
    <n v="0"/>
    <n v="100"/>
    <n v="100"/>
    <n v="3"/>
    <s v="green"/>
    <s v="NCRB(SLLCrimes-2022)/Census(2011)"/>
  </r>
  <r>
    <x v="3"/>
    <n v="4.0599999999999996"/>
    <x v="25"/>
    <n v="9"/>
    <x v="33"/>
    <n v="2.0018783524487107E-3"/>
    <n v="91.225414342313002"/>
    <n v="91.225414342313002"/>
    <n v="2.73676243026939"/>
    <s v="yellow"/>
    <s v="NCRB(SLLCrimes-2022)/Census(2011)"/>
  </r>
  <r>
    <x v="3"/>
    <n v="4.0599999999999996"/>
    <x v="25"/>
    <n v="5"/>
    <x v="34"/>
    <n v="0"/>
    <n v="100"/>
    <n v="100"/>
    <n v="3"/>
    <s v="green"/>
    <s v="NCRB(SLLCrimes-2022)/Census(2011)"/>
  </r>
  <r>
    <x v="3"/>
    <n v="4.0599999999999996"/>
    <x v="25"/>
    <n v="19"/>
    <x v="35"/>
    <n v="0"/>
    <n v="100"/>
    <n v="100"/>
    <n v="3"/>
    <s v="green"/>
    <s v="NCRB(SLLCrimes-2022)/Census(2011)"/>
  </r>
  <r>
    <x v="4"/>
    <n v="5.01"/>
    <x v="26"/>
    <n v="35"/>
    <x v="0"/>
    <n v="996.89684981646485"/>
    <n v="57.788215947756086"/>
    <n v="57.788215947756086"/>
    <n v="1.7336464784326826"/>
    <s v="yellow"/>
    <s v="NJDG(2/3/2024)/Census(2011)"/>
  </r>
  <r>
    <x v="4"/>
    <n v="5.01"/>
    <x v="26"/>
    <n v="37"/>
    <x v="1"/>
    <n v="856.7705135977792"/>
    <n v="64.275366793000472"/>
    <n v="64.275366793000472"/>
    <n v="1.9282610037900143"/>
    <s v="yellow"/>
    <s v="NJDG(2/3/2024)/Census(2011)"/>
  </r>
  <r>
    <x v="4"/>
    <n v="5.01"/>
    <x v="26"/>
    <n v="12"/>
    <x v="2"/>
    <n v="134.20277265674517"/>
    <n v="97.726651240176992"/>
    <n v="97.726651240176992"/>
    <n v="2.9317995372053094"/>
    <s v="yellow"/>
    <s v="NJDG(2/3/2024)/Census(2011)"/>
  </r>
  <r>
    <x v="4"/>
    <n v="5.01"/>
    <x v="26"/>
    <n v="18"/>
    <x v="3"/>
    <n v="333.28658955053419"/>
    <n v="88.510062939306238"/>
    <n v="88.510062939306238"/>
    <n v="2.6553018881791868"/>
    <s v="yellow"/>
    <s v="NJDG(2/3/2024)/Census(2011)"/>
  </r>
  <r>
    <x v="4"/>
    <n v="5.01"/>
    <x v="26"/>
    <n v="10"/>
    <x v="4"/>
    <n v="491.19662993038617"/>
    <n v="81.199615242136446"/>
    <n v="81.199615242136446"/>
    <n v="2.4359884572640933"/>
    <s v="yellow"/>
    <s v="NJDG(2/3/2024)/Census(2011)"/>
  </r>
  <r>
    <x v="4"/>
    <n v="5.01"/>
    <x v="26"/>
    <n v="4"/>
    <x v="5"/>
    <n v="2220.1904400966409"/>
    <n v="1.1558207655729025"/>
    <n v="1.1558207655729025"/>
    <n v="3.4674622967187069E-2"/>
    <s v="orange"/>
    <s v="NJDG(2/3/2024)/Census(2011)"/>
  </r>
  <r>
    <x v="4"/>
    <n v="5.01"/>
    <x v="26"/>
    <n v="22"/>
    <x v="6"/>
    <n v="313.62058732134312"/>
    <n v="89.420500808634216"/>
    <n v="89.420500808634216"/>
    <n v="2.6826150242590265"/>
    <s v="yellow"/>
    <s v="NJDG(2/3/2024)/Census(2011)"/>
  </r>
  <r>
    <x v="4"/>
    <n v="5.01"/>
    <x v="26"/>
    <n v="25"/>
    <x v="7"/>
    <n v="582.99929664506521"/>
    <n v="76.949609404230273"/>
    <n v="76.949609404230273"/>
    <n v="2.3084882821269082"/>
    <s v="yellow"/>
    <s v="NJDG(2/3/2024)/Census(2011)"/>
  </r>
  <r>
    <x v="4"/>
    <n v="5.01"/>
    <x v="26"/>
    <n v="7"/>
    <x v="8"/>
    <n v="1355.4610419467165"/>
    <n v="41.188481273882886"/>
    <n v="41.188481273882886"/>
    <n v="1.2356544382164867"/>
    <s v="orange"/>
    <s v="NJDG(2/3/2024)/Census(2011)"/>
  </r>
  <r>
    <x v="4"/>
    <n v="5.01"/>
    <x v="26"/>
    <n v="30"/>
    <x v="9"/>
    <n v="1792.8140715576139"/>
    <n v="20.941216182453278"/>
    <n v="20.941216182453278"/>
    <n v="0.62823648547359834"/>
    <s v="orange"/>
    <s v="NJDG(2/3/2024)/Census(2011)"/>
  </r>
  <r>
    <x v="4"/>
    <n v="5.01"/>
    <x v="26"/>
    <n v="24"/>
    <x v="10"/>
    <n v="609.14771041520203"/>
    <n v="75.739068195003085"/>
    <n v="75.739068195003085"/>
    <n v="2.2721720458500929"/>
    <s v="yellow"/>
    <s v="NJDG(2/3/2024)/Census(2011)"/>
  </r>
  <r>
    <x v="4"/>
    <n v="5.01"/>
    <x v="26"/>
    <n v="6"/>
    <x v="11"/>
    <n v="1807.1541593932532"/>
    <n v="20.277341600171571"/>
    <n v="20.277341600171571"/>
    <n v="0.60832024800514717"/>
    <s v="orange"/>
    <s v="NJDG(2/3/2024)/Census(2011)"/>
  </r>
  <r>
    <x v="4"/>
    <n v="5.01"/>
    <x v="26"/>
    <n v="2"/>
    <x v="12"/>
    <n v="2419.921795903098"/>
    <n v="-8.0907453590103593"/>
    <n v="0"/>
    <n v="0"/>
    <s v="red"/>
    <s v="NJDG(2/3/2024)/Census(2011)"/>
  </r>
  <r>
    <x v="4"/>
    <n v="5.01"/>
    <x v="26"/>
    <n v="1"/>
    <x v="13"/>
    <n v="832.20619298946963"/>
    <n v="65.412572385447831"/>
    <n v="65.412572385447831"/>
    <n v="1.9623771715634351"/>
    <s v="yellow"/>
    <s v="NJDG(2/3/2024)/Census(2011)"/>
  </r>
  <r>
    <x v="4"/>
    <n v="5.01"/>
    <x v="26"/>
    <n v="20"/>
    <x v="14"/>
    <n v="278.80328120408387"/>
    <n v="91.032368519606237"/>
    <n v="91.032368519606237"/>
    <n v="2.7309710555881868"/>
    <s v="yellow"/>
    <s v="NJDG(2/3/2024)/Census(2011)"/>
  </r>
  <r>
    <x v="4"/>
    <n v="5.01"/>
    <x v="26"/>
    <n v="29"/>
    <x v="15"/>
    <n v="1568.2418239164956"/>
    <n v="31.337791768572426"/>
    <n v="31.337791768572426"/>
    <n v="0.94013375305717273"/>
    <s v="orange"/>
    <s v="NJDG(2/3/2024)/Census(2011)"/>
  </r>
  <r>
    <x v="4"/>
    <n v="5.01"/>
    <x v="26"/>
    <n v="32"/>
    <x v="16"/>
    <n v="1549.1500180161918"/>
    <n v="32.221647210208396"/>
    <n v="32.221647210208396"/>
    <n v="0.96664941630625179"/>
    <s v="orange"/>
    <s v="NJDG(2/3/2024)/Census(2011)"/>
  </r>
  <r>
    <x v="4"/>
    <n v="5.01"/>
    <x v="26"/>
    <n v="35"/>
    <x v="17"/>
    <n v="251.09489051094889"/>
    <n v="92.3151288839735"/>
    <n v="92.3151288839735"/>
    <n v="2.7694538665192048"/>
    <s v="yellow"/>
    <s v="NJDG(2/3/2024)/Census(2011)"/>
  </r>
  <r>
    <x v="4"/>
    <n v="5.01"/>
    <x v="26"/>
    <n v="31"/>
    <x v="18"/>
    <n v="0"/>
    <n v="103.93957062112524"/>
    <n v="100"/>
    <n v="3"/>
    <s v="green"/>
    <s v="NJDG(2/3/2024)/Census(2011)"/>
  </r>
  <r>
    <x v="4"/>
    <n v="5.01"/>
    <x v="26"/>
    <n v="23"/>
    <x v="19"/>
    <n v="552.18452458788317"/>
    <n v="78.376179740621509"/>
    <n v="78.376179740621509"/>
    <n v="2.3512853922186454"/>
    <s v="yellow"/>
    <s v="NJDG(2/3/2024)/Census(2011)"/>
  </r>
  <r>
    <x v="4"/>
    <n v="5.01"/>
    <x v="26"/>
    <n v="27"/>
    <x v="20"/>
    <n v="1446.2564151548734"/>
    <n v="36.985108104028818"/>
    <n v="36.985108104028818"/>
    <n v="1.1095532431208646"/>
    <s v="orange"/>
    <s v="NJDG(2/3/2024)/Census(2011)"/>
  </r>
  <r>
    <x v="4"/>
    <n v="5.01"/>
    <x v="26"/>
    <n v="14"/>
    <x v="21"/>
    <n v="343.95558650632785"/>
    <n v="88.016141564585695"/>
    <n v="88.016141564585695"/>
    <n v="2.6404842469375707"/>
    <s v="yellow"/>
    <s v="NJDG(2/3/2024)/Census(2011)"/>
  </r>
  <r>
    <x v="4"/>
    <n v="5.01"/>
    <x v="26"/>
    <n v="17"/>
    <x v="22"/>
    <n v="146.88786806651683"/>
    <n v="97.139394557171428"/>
    <n v="97.139394557171428"/>
    <n v="2.9141818367151431"/>
    <s v="yellow"/>
    <s v="NJDG(2/3/2024)/Census(2011)"/>
  </r>
  <r>
    <x v="4"/>
    <n v="5.01"/>
    <x v="26"/>
    <n v="15"/>
    <x v="23"/>
    <n v="226.94006412651771"/>
    <n v="93.433376935160339"/>
    <n v="93.433376935160339"/>
    <n v="2.8030013080548102"/>
    <s v="yellow"/>
    <s v="NJDG(2/3/2024)/Census(2011)"/>
  </r>
  <r>
    <x v="4"/>
    <n v="5.01"/>
    <x v="26"/>
    <n v="13"/>
    <x v="24"/>
    <n v="35.481389455254529"/>
    <n v="102.29695916202107"/>
    <n v="100"/>
    <n v="3"/>
    <s v="green"/>
    <s v="NJDG(2/3/2024)/Census(2011)"/>
  </r>
  <r>
    <x v="4"/>
    <n v="5.01"/>
    <x v="26"/>
    <n v="21"/>
    <x v="25"/>
    <n v="669.07260382855486"/>
    <n v="72.9648443520923"/>
    <n v="72.9648443520923"/>
    <n v="2.1889453305627686"/>
    <s v="yellow"/>
    <s v="NJDG(2/3/2024)/Census(2011)"/>
  </r>
  <r>
    <x v="4"/>
    <n v="5.01"/>
    <x v="26"/>
    <n v="34"/>
    <x v="26"/>
    <n v="1006.2077658373352"/>
    <n v="57.357166950367585"/>
    <n v="57.357166950367585"/>
    <n v="1.7207150085110277"/>
    <s v="yellow"/>
    <s v="NJDG(2/3/2024)/Census(2011)"/>
  </r>
  <r>
    <x v="4"/>
    <n v="5.01"/>
    <x v="26"/>
    <n v="3"/>
    <x v="27"/>
    <n v="1364.3311414077139"/>
    <n v="40.777839885771456"/>
    <n v="40.777839885771456"/>
    <n v="1.2233351965731436"/>
    <s v="orange"/>
    <s v="NJDG(2/3/2024)/Census(2011)"/>
  </r>
  <r>
    <x v="4"/>
    <n v="5.01"/>
    <x v="26"/>
    <n v="8"/>
    <x v="28"/>
    <n v="786.44973334694703"/>
    <n v="67.530868373591986"/>
    <n v="67.530868373591986"/>
    <n v="2.0259260512077599"/>
    <s v="yellow"/>
    <s v="NJDG(2/3/2024)/Census(2011)"/>
  </r>
  <r>
    <x v="4"/>
    <n v="5.01"/>
    <x v="26"/>
    <n v="11"/>
    <x v="29"/>
    <n v="108.91337210540193"/>
    <n v="98.897424419505256"/>
    <n v="98.897424419505256"/>
    <n v="2.9669227325851577"/>
    <s v="yellow"/>
    <s v="NJDG(2/3/2024)/Census(2011)"/>
  </r>
  <r>
    <x v="4"/>
    <n v="5.01"/>
    <x v="26"/>
    <n v="33"/>
    <x v="30"/>
    <n v="996.40830675912787"/>
    <n v="57.810833055951903"/>
    <n v="57.810833055951903"/>
    <n v="1.734324991678557"/>
    <s v="yellow"/>
    <s v="NJDG(2/3/2024)/Census(2011)"/>
  </r>
  <r>
    <x v="4"/>
    <n v="5.01"/>
    <x v="26"/>
    <n v="36"/>
    <x v="31"/>
    <n v="997.81525790692717"/>
    <n v="57.745698231378881"/>
    <n v="57.745698231378881"/>
    <n v="1.7323709469413666"/>
    <s v="yellow"/>
    <s v="NJDG(2/3/2024)/Census(2011)"/>
  </r>
  <r>
    <x v="4"/>
    <n v="5.01"/>
    <x v="26"/>
    <n v="16"/>
    <x v="32"/>
    <n v="332.23396173620688"/>
    <n v="88.558794359820837"/>
    <n v="88.558794359820837"/>
    <n v="2.6567638307946249"/>
    <s v="yellow"/>
    <s v="NJDG(2/3/2024)/Census(2011)"/>
  </r>
  <r>
    <x v="4"/>
    <n v="5.01"/>
    <x v="26"/>
    <n v="9"/>
    <x v="33"/>
    <n v="931.19173254668999"/>
    <n v="60.830035341137631"/>
    <n v="60.830035341137631"/>
    <n v="1.8249010602341289"/>
    <s v="yellow"/>
    <s v="NJDG(2/3/2024)/Census(2011)"/>
  </r>
  <r>
    <x v="4"/>
    <n v="5.01"/>
    <x v="26"/>
    <n v="5"/>
    <x v="34"/>
    <n v="444.35556694174625"/>
    <n v="83.368122958520885"/>
    <n v="83.368122958520885"/>
    <n v="2.5010436887556264"/>
    <s v="yellow"/>
    <s v="NJDG(2/3/2024)/Census(2011)"/>
  </r>
  <r>
    <x v="4"/>
    <n v="5.01"/>
    <x v="26"/>
    <n v="19"/>
    <x v="35"/>
    <n v="686.726204330673"/>
    <n v="72.147570651021596"/>
    <n v="72.147570651021596"/>
    <n v="2.1644271195306479"/>
    <s v="yellow"/>
    <s v="NJDG(2/3/2024)/Census(2011)"/>
  </r>
  <r>
    <x v="4"/>
    <n v="5.0199999999999996"/>
    <x v="27"/>
    <n v="35"/>
    <x v="0"/>
    <n v="1326.9185797504342"/>
    <n v="83.220756258341694"/>
    <n v="83.220756258341694"/>
    <n v="2.4966226877502509"/>
    <s v="yellow"/>
    <s v="NJDG(2/3/2024)/Census(2011)"/>
  </r>
  <r>
    <x v="4"/>
    <n v="5.0199999999999996"/>
    <x v="27"/>
    <n v="37"/>
    <x v="1"/>
    <n v="912.11461065000105"/>
    <n v="89.091564388275941"/>
    <n v="89.091564388275941"/>
    <n v="2.6727469316482786"/>
    <s v="yellow"/>
    <s v="NJDG(2/3/2024)/Census(2011)"/>
  </r>
  <r>
    <x v="4"/>
    <n v="5.0199999999999996"/>
    <x v="27"/>
    <n v="12"/>
    <x v="2"/>
    <n v="393.71928133222809"/>
    <n v="96.428522905039415"/>
    <n v="96.428522905039415"/>
    <n v="2.8928556871511826"/>
    <s v="yellow"/>
    <s v="NJDG(2/3/2024)/Census(2011)"/>
  </r>
  <r>
    <x v="4"/>
    <n v="5.0199999999999996"/>
    <x v="27"/>
    <n v="18"/>
    <x v="3"/>
    <n v="1173.4537442923663"/>
    <n v="85.39277646735782"/>
    <n v="85.39277646735782"/>
    <n v="2.5617832940207346"/>
    <s v="yellow"/>
    <s v="NJDG(2/3/2024)/Census(2011)"/>
  </r>
  <r>
    <x v="4"/>
    <n v="5.0199999999999996"/>
    <x v="27"/>
    <n v="10"/>
    <x v="4"/>
    <n v="2754.6389005006481"/>
    <n v="63.013929200948624"/>
    <n v="63.013929200948624"/>
    <n v="1.8904178760284589"/>
    <s v="yellow"/>
    <s v="NJDG(2/3/2024)/Census(2011)"/>
  </r>
  <r>
    <x v="4"/>
    <n v="5.0199999999999996"/>
    <x v="27"/>
    <n v="4"/>
    <x v="5"/>
    <n v="12565.73025723625"/>
    <n v="-75.844517659054574"/>
    <n v="0"/>
    <n v="0"/>
    <s v="red"/>
    <s v="NJDG(2/3/2024)/Census(2011)"/>
  </r>
  <r>
    <x v="4"/>
    <n v="5.0199999999999996"/>
    <x v="27"/>
    <n v="22"/>
    <x v="6"/>
    <n v="1348.4413000047994"/>
    <n v="82.916140655647126"/>
    <n v="82.916140655647126"/>
    <n v="2.487484219669414"/>
    <s v="yellow"/>
    <s v="NJDG(2/3/2024)/Census(2011)"/>
  </r>
  <r>
    <x v="4"/>
    <n v="5.0199999999999996"/>
    <x v="27"/>
    <n v="25"/>
    <x v="7"/>
    <n v="679.45452434768947"/>
    <n v="92.384451698725215"/>
    <n v="92.384451698725215"/>
    <n v="2.7715335509617565"/>
    <s v="yellow"/>
    <s v="NJDG(2/3/2024)/Census(2011)"/>
  </r>
  <r>
    <x v="4"/>
    <n v="5.0199999999999996"/>
    <x v="27"/>
    <n v="7"/>
    <x v="8"/>
    <n v="6269.9708082128709"/>
    <n v="13.260694708109719"/>
    <n v="13.260694708109719"/>
    <n v="0.39782084124329153"/>
    <s v="orange"/>
    <s v="NJDG(2/3/2024)/Census(2011)"/>
  </r>
  <r>
    <x v="4"/>
    <n v="5.0199999999999996"/>
    <x v="27"/>
    <n v="30"/>
    <x v="9"/>
    <n v="2226.4654158767812"/>
    <n v="70.489280013695364"/>
    <n v="70.489280013695364"/>
    <n v="2.114678400410861"/>
    <s v="yellow"/>
    <s v="NJDG(2/3/2024)/Census(2011)"/>
  </r>
  <r>
    <x v="4"/>
    <n v="5.0199999999999996"/>
    <x v="27"/>
    <n v="24"/>
    <x v="10"/>
    <n v="2135.3285519721048"/>
    <n v="71.779159285363406"/>
    <n v="71.779159285363406"/>
    <n v="2.1533747785609023"/>
    <s v="yellow"/>
    <s v="NJDG(2/3/2024)/Census(2011)"/>
  </r>
  <r>
    <x v="4"/>
    <n v="5.0199999999999996"/>
    <x v="27"/>
    <n v="6"/>
    <x v="11"/>
    <n v="3830.5562022419062"/>
    <n v="47.786244528842403"/>
    <n v="47.786244528842403"/>
    <n v="1.4335873358652722"/>
    <s v="orange"/>
    <s v="NJDG(2/3/2024)/Census(2011)"/>
  </r>
  <r>
    <x v="4"/>
    <n v="5.0199999999999996"/>
    <x v="27"/>
    <n v="2"/>
    <x v="12"/>
    <n v="6441.3639712834038"/>
    <n v="10.834931094150658"/>
    <n v="10.834931094150658"/>
    <n v="0.32504793282451977"/>
    <s v="orange"/>
    <s v="NJDG(2/3/2024)/Census(2011)"/>
  </r>
  <r>
    <x v="4"/>
    <n v="5.0199999999999996"/>
    <x v="27"/>
    <n v="1"/>
    <x v="13"/>
    <n v="1690.6534522776171"/>
    <n v="78.072739831680764"/>
    <n v="78.072739831680764"/>
    <n v="2.3421821949504227"/>
    <s v="yellow"/>
    <s v="NJDG(2/3/2024)/Census(2011)"/>
  </r>
  <r>
    <x v="4"/>
    <n v="5.0199999999999996"/>
    <x v="27"/>
    <n v="20"/>
    <x v="14"/>
    <n v="1379.5233158686697"/>
    <n v="82.476230324451208"/>
    <n v="82.476230324451208"/>
    <n v="2.4742869097335363"/>
    <s v="yellow"/>
    <s v="NJDG(2/3/2024)/Census(2011)"/>
  </r>
  <r>
    <x v="4"/>
    <n v="5.0199999999999996"/>
    <x v="27"/>
    <n v="29"/>
    <x v="15"/>
    <n v="1799.2235965396812"/>
    <n v="76.536123663363611"/>
    <n v="76.536123663363611"/>
    <n v="2.2960837099009082"/>
    <s v="yellow"/>
    <s v="NJDG(2/3/2024)/Census(2011)"/>
  </r>
  <r>
    <x v="4"/>
    <n v="5.0199999999999996"/>
    <x v="27"/>
    <n v="32"/>
    <x v="16"/>
    <n v="3987.1058129241874"/>
    <n v="45.570564844955271"/>
    <n v="45.570564844955271"/>
    <n v="1.367116945348658"/>
    <s v="orange"/>
    <s v="NJDG(2/3/2024)/Census(2011)"/>
  </r>
  <r>
    <x v="4"/>
    <n v="5.0199999999999996"/>
    <x v="27"/>
    <n v="35"/>
    <x v="17"/>
    <n v="244.16058394160584"/>
    <n v="98.545258717494107"/>
    <n v="98.545258717494107"/>
    <n v="2.9563577615248233"/>
    <s v="yellow"/>
    <s v="NJDG(2/3/2024)/Census(2011)"/>
  </r>
  <r>
    <x v="4"/>
    <n v="5.0199999999999996"/>
    <x v="27"/>
    <n v="31"/>
    <x v="18"/>
    <n v="0"/>
    <n v="102.00091499851396"/>
    <n v="100"/>
    <n v="3"/>
    <s v="green"/>
    <s v="NJDG(2/3/2024)/Census(2011)"/>
  </r>
  <r>
    <x v="4"/>
    <n v="5.0199999999999996"/>
    <x v="27"/>
    <n v="23"/>
    <x v="19"/>
    <n v="2210.5982929802135"/>
    <n v="70.713850753222872"/>
    <n v="70.713850753222872"/>
    <n v="2.1214155225966862"/>
    <s v="yellow"/>
    <s v="NJDG(2/3/2024)/Census(2011)"/>
  </r>
  <r>
    <x v="4"/>
    <n v="5.0199999999999996"/>
    <x v="27"/>
    <n v="27"/>
    <x v="20"/>
    <n v="3102.038434346035"/>
    <n v="58.097110270652777"/>
    <n v="58.097110270652777"/>
    <n v="1.7429133081195833"/>
    <s v="yellow"/>
    <s v="NJDG(2/3/2024)/Census(2011)"/>
  </r>
  <r>
    <x v="4"/>
    <n v="5.0199999999999996"/>
    <x v="27"/>
    <n v="14"/>
    <x v="21"/>
    <n v="177.09374841950054"/>
    <n v="99.494469796852925"/>
    <n v="99.494469796852925"/>
    <n v="2.9848340939055875"/>
    <s v="yellow"/>
    <s v="NJDG(2/3/2024)/Census(2011)"/>
  </r>
  <r>
    <x v="4"/>
    <n v="5.0199999999999996"/>
    <x v="27"/>
    <n v="17"/>
    <x v="22"/>
    <n v="404.16072188747205"/>
    <n v="96.280742992921191"/>
    <n v="96.280742992921191"/>
    <n v="2.8884222897876355"/>
    <s v="yellow"/>
    <s v="NJDG(2/3/2024)/Census(2011)"/>
  </r>
  <r>
    <x v="4"/>
    <n v="5.0199999999999996"/>
    <x v="27"/>
    <n v="15"/>
    <x v="23"/>
    <n v="285.81688397620866"/>
    <n v="97.955688310449844"/>
    <n v="97.955688310449844"/>
    <n v="2.9386706493134951"/>
    <s v="yellow"/>
    <s v="NJDG(2/3/2024)/Census(2011)"/>
  </r>
  <r>
    <x v="4"/>
    <n v="5.0199999999999996"/>
    <x v="27"/>
    <n v="13"/>
    <x v="24"/>
    <n v="111.8523003767497"/>
    <n v="100.41784578192052"/>
    <n v="100"/>
    <n v="3"/>
    <s v="green"/>
    <s v="NJDG(2/3/2024)/Census(2011)"/>
  </r>
  <r>
    <x v="4"/>
    <n v="5.0199999999999996"/>
    <x v="27"/>
    <n v="21"/>
    <x v="25"/>
    <n v="3103.7265994157033"/>
    <n v="58.07321731409025"/>
    <n v="58.07321731409025"/>
    <n v="1.7421965194227076"/>
    <s v="yellow"/>
    <s v="NJDG(2/3/2024)/Census(2011)"/>
  </r>
  <r>
    <x v="4"/>
    <n v="5.0199999999999996"/>
    <x v="27"/>
    <n v="34"/>
    <x v="26"/>
    <n v="1721.3789301359907"/>
    <n v="77.637875658133353"/>
    <n v="77.637875658133353"/>
    <n v="2.3291362697440006"/>
    <s v="yellow"/>
    <s v="NJDG(2/3/2024)/Census(2011)"/>
  </r>
  <r>
    <x v="4"/>
    <n v="5.0199999999999996"/>
    <x v="27"/>
    <n v="3"/>
    <x v="27"/>
    <n v="1768.1974678029012"/>
    <n v="76.975243012253387"/>
    <n v="76.975243012253387"/>
    <n v="2.3092572903676016"/>
    <s v="yellow"/>
    <s v="NJDG(2/3/2024)/Census(2011)"/>
  </r>
  <r>
    <x v="4"/>
    <n v="5.0199999999999996"/>
    <x v="27"/>
    <n v="8"/>
    <x v="28"/>
    <n v="2653.9277620582361"/>
    <n v="64.439315201050974"/>
    <n v="64.439315201050974"/>
    <n v="1.9331794560315292"/>
    <s v="yellow"/>
    <s v="NJDG(2/3/2024)/Census(2011)"/>
  </r>
  <r>
    <x v="4"/>
    <n v="5.0199999999999996"/>
    <x v="27"/>
    <n v="11"/>
    <x v="29"/>
    <n v="173.77005684786684"/>
    <n v="99.541510705218514"/>
    <n v="99.541510705218514"/>
    <n v="2.9862453211565554"/>
    <s v="yellow"/>
    <s v="NJDG(2/3/2024)/Census(2011)"/>
  </r>
  <r>
    <x v="4"/>
    <n v="5.0199999999999996"/>
    <x v="27"/>
    <n v="33"/>
    <x v="30"/>
    <n v="1010.1081084003042"/>
    <n v="87.704641730518347"/>
    <n v="87.704641730518347"/>
    <n v="2.6311392519155508"/>
    <s v="yellow"/>
    <s v="NJDG(2/3/2024)/Census(2011)"/>
  </r>
  <r>
    <x v="4"/>
    <n v="5.0199999999999996"/>
    <x v="27"/>
    <n v="36"/>
    <x v="31"/>
    <n v="1650.7467187587222"/>
    <n v="78.637548254536341"/>
    <n v="78.637548254536341"/>
    <n v="2.3591264476360903"/>
    <s v="yellow"/>
    <s v="NJDG(2/3/2024)/Census(2011)"/>
  </r>
  <r>
    <x v="4"/>
    <n v="5.0199999999999996"/>
    <x v="27"/>
    <n v="16"/>
    <x v="32"/>
    <n v="1146.1336769447976"/>
    <n v="85.779443147144647"/>
    <n v="85.779443147144647"/>
    <n v="2.5733832944143398"/>
    <s v="yellow"/>
    <s v="NJDG(2/3/2024)/Census(2011)"/>
  </r>
  <r>
    <x v="4"/>
    <n v="5.0199999999999996"/>
    <x v="27"/>
    <n v="9"/>
    <x v="33"/>
    <n v="4916.8829867220265"/>
    <n v="32.411232250338749"/>
    <n v="32.411232250338749"/>
    <n v="0.97233696751016252"/>
    <s v="orange"/>
    <s v="NJDG(2/3/2024)/Census(2011)"/>
  </r>
  <r>
    <x v="4"/>
    <n v="5.0199999999999996"/>
    <x v="27"/>
    <n v="5"/>
    <x v="34"/>
    <n v="3117.1019042478642"/>
    <n v="57.883913801591824"/>
    <n v="57.883913801591824"/>
    <n v="1.7365174140477548"/>
    <s v="yellow"/>
    <s v="NJDG(2/3/2024)/Census(2011)"/>
  </r>
  <r>
    <x v="4"/>
    <n v="5.0199999999999996"/>
    <x v="27"/>
    <n v="19"/>
    <x v="35"/>
    <n v="2646.6321446744309"/>
    <n v="64.54257161381534"/>
    <n v="64.54257161381534"/>
    <n v="1.9362771484144601"/>
    <s v="yellow"/>
    <s v="NJDG(2/3/2024)/Census(2011)"/>
  </r>
  <r>
    <x v="5"/>
    <n v="6.01"/>
    <x v="28"/>
    <n v="35"/>
    <x v="0"/>
    <n v="3.9413423160903984"/>
    <n v="81.78508948499109"/>
    <n v="81.78508948499109"/>
    <n v="2.4535526845497326"/>
    <s v="yellow"/>
    <s v="NCRB(IPCCrimes-2022)/Census(2011)"/>
  </r>
  <r>
    <x v="5"/>
    <n v="6.01"/>
    <x v="28"/>
    <n v="37"/>
    <x v="1"/>
    <n v="1.8214053370565035"/>
    <n v="94.451099477788219"/>
    <n v="94.451099477788219"/>
    <n v="2.8335329843336465"/>
    <s v="yellow"/>
    <s v="NCRB(IPCCrimes-2022)/Census(2011)"/>
  </r>
  <r>
    <x v="5"/>
    <n v="6.01"/>
    <x v="28"/>
    <n v="12"/>
    <x v="2"/>
    <n v="5.058801338703371"/>
    <n v="75.10859518967132"/>
    <n v="75.10859518967132"/>
    <n v="2.2532578556901397"/>
    <s v="yellow"/>
    <s v="NCRB(IPCCrimes-2022)/Census(2011)"/>
  </r>
  <r>
    <x v="5"/>
    <n v="6.01"/>
    <x v="28"/>
    <n v="18"/>
    <x v="3"/>
    <n v="14.612773050559939"/>
    <n v="18.026378892645482"/>
    <n v="18.026378892645482"/>
    <n v="0.54079136677936446"/>
    <s v="orange"/>
    <s v="NCRB(IPCCrimes-2022)/Census(2011)"/>
  </r>
  <r>
    <x v="5"/>
    <n v="6.01"/>
    <x v="28"/>
    <n v="10"/>
    <x v="4"/>
    <n v="11.356447870638167"/>
    <n v="37.481979543322474"/>
    <n v="37.481979543322474"/>
    <n v="1.1244593862996743"/>
    <s v="orange"/>
    <s v="NCRB(IPCCrimes-2022)/Census(2011)"/>
  </r>
  <r>
    <x v="5"/>
    <n v="6.01"/>
    <x v="28"/>
    <n v="4"/>
    <x v="5"/>
    <n v="13.359230659908095"/>
    <n v="25.515931932862156"/>
    <n v="25.515931932862156"/>
    <n v="0.76547795798586471"/>
    <s v="orange"/>
    <s v="NCRB(IPCCrimes-2022)/Census(2011)"/>
  </r>
  <r>
    <x v="5"/>
    <n v="6.01"/>
    <x v="28"/>
    <n v="22"/>
    <x v="6"/>
    <n v="10.72608636660401"/>
    <n v="41.248207119016648"/>
    <n v="41.248207119016648"/>
    <n v="1.2374462135704996"/>
    <s v="orange"/>
    <s v="NCRB(IPCCrimes-2022)/Census(2011)"/>
  </r>
  <r>
    <x v="5"/>
    <n v="6.01"/>
    <x v="28"/>
    <n v="25"/>
    <x v="7"/>
    <n v="8.7065780758121019"/>
    <n v="53.314184761127471"/>
    <n v="53.314184761127471"/>
    <n v="1.5994255428338242"/>
    <s v="yellow"/>
    <s v="NCRB(IPCCrimes-2022)/Census(2011)"/>
  </r>
  <r>
    <x v="5"/>
    <n v="6.01"/>
    <x v="28"/>
    <n v="7"/>
    <x v="8"/>
    <n v="33.601500029098268"/>
    <n v="-95.425769939754943"/>
    <n v="0"/>
    <n v="0"/>
    <s v="red"/>
    <s v="NCRB(IPCCrimes-2022)/Census(2011)"/>
  </r>
  <r>
    <x v="5"/>
    <n v="6.01"/>
    <x v="28"/>
    <n v="30"/>
    <x v="9"/>
    <n v="5.7591640984679939"/>
    <n v="70.924130367606509"/>
    <n v="70.924130367606509"/>
    <n v="2.1277239110281951"/>
    <s v="yellow"/>
    <s v="NCRB(IPCCrimes-2022)/Census(2011)"/>
  </r>
  <r>
    <x v="5"/>
    <n v="6.01"/>
    <x v="28"/>
    <n v="24"/>
    <x v="10"/>
    <n v="3.0542842607470599"/>
    <n v="87.085004673172861"/>
    <n v="87.085004673172861"/>
    <n v="2.6125501401951858"/>
    <s v="yellow"/>
    <s v="NCRB(IPCCrimes-2022)/Census(2011)"/>
  </r>
  <r>
    <x v="5"/>
    <n v="6.01"/>
    <x v="28"/>
    <n v="6"/>
    <x v="11"/>
    <n v="15.348227254112604"/>
    <n v="13.63225284853643"/>
    <n v="13.63225284853643"/>
    <n v="0.40896758545609291"/>
    <s v="orange"/>
    <s v="NCRB(IPCCrimes-2022)/Census(2011)"/>
  </r>
  <r>
    <x v="5"/>
    <n v="6.01"/>
    <x v="28"/>
    <n v="2"/>
    <x v="12"/>
    <n v="6.0163721072248615"/>
    <n v="69.387386944872048"/>
    <n v="69.387386944872048"/>
    <n v="2.0816216083461616"/>
    <s v="yellow"/>
    <s v="NCRB(IPCCrimes-2022)/Census(2011)"/>
  </r>
  <r>
    <x v="5"/>
    <n v="6.01"/>
    <x v="28"/>
    <n v="1"/>
    <x v="13"/>
    <n v="8.5269199591229565"/>
    <n v="54.387590019763444"/>
    <n v="54.387590019763444"/>
    <n v="1.6316277005929032"/>
    <s v="yellow"/>
    <s v="NCRB(IPCCrimes-2022)/Census(2011)"/>
  </r>
  <r>
    <x v="5"/>
    <n v="6.01"/>
    <x v="28"/>
    <n v="20"/>
    <x v="14"/>
    <n v="5.7566153938867837"/>
    <n v="70.939358139947657"/>
    <n v="70.939358139947657"/>
    <n v="2.12818074419843"/>
    <s v="yellow"/>
    <s v="NCRB(IPCCrimes-2022)/Census(2011)"/>
  </r>
  <r>
    <x v="5"/>
    <n v="6.01"/>
    <x v="28"/>
    <n v="29"/>
    <x v="15"/>
    <n v="5.5077889219525362"/>
    <n v="72.42602430557487"/>
    <n v="72.42602430557487"/>
    <n v="2.1727807291672461"/>
    <s v="yellow"/>
    <s v="NCRB(IPCCrimes-2022)/Census(2011)"/>
  </r>
  <r>
    <x v="5"/>
    <n v="6.01"/>
    <x v="28"/>
    <n v="32"/>
    <x v="16"/>
    <n v="1.2063679103022653"/>
    <n v="98.125770126140949"/>
    <n v="98.125770126140949"/>
    <n v="2.9437731037842285"/>
    <s v="yellow"/>
    <s v="NCRB(IPCCrimes-2022)/Census(2011)"/>
  </r>
  <r>
    <x v="5"/>
    <n v="6.01"/>
    <x v="28"/>
    <n v="35"/>
    <x v="17"/>
    <n v="2.9197080291970803"/>
    <n v="87.889058713676377"/>
    <n v="87.889058713676377"/>
    <n v="2.6366717614102915"/>
    <s v="yellow"/>
    <s v="NCRB(IPCCrimes-2022)/Census(2011)"/>
  </r>
  <r>
    <x v="5"/>
    <n v="6.01"/>
    <x v="28"/>
    <n v="31"/>
    <x v="18"/>
    <n v="0"/>
    <n v="105.33346929738785"/>
    <n v="100"/>
    <n v="3"/>
    <s v="green"/>
    <s v="NCRB(IPCCrimes-2022)/Census(2011)"/>
  </r>
  <r>
    <x v="5"/>
    <n v="6.01"/>
    <x v="28"/>
    <n v="23"/>
    <x v="19"/>
    <n v="14.332173123563779"/>
    <n v="19.702882257821553"/>
    <n v="19.702882257821553"/>
    <n v="0.59108646773464657"/>
    <s v="orange"/>
    <s v="NCRB(IPCCrimes-2022)/Census(2011)"/>
  </r>
  <r>
    <x v="5"/>
    <n v="6.01"/>
    <x v="28"/>
    <n v="27"/>
    <x v="20"/>
    <n v="10.909964644684477"/>
    <n v="40.149587617277071"/>
    <n v="40.149587617277071"/>
    <n v="1.2044876285183121"/>
    <s v="orange"/>
    <s v="NCRB(IPCCrimes-2022)/Census(2011)"/>
  </r>
  <r>
    <x v="5"/>
    <n v="6.01"/>
    <x v="28"/>
    <n v="14"/>
    <x v="21"/>
    <n v="3.890460202537358"/>
    <n v="82.089095389454897"/>
    <n v="82.089095389454897"/>
    <n v="2.4626728616836471"/>
    <s v="yellow"/>
    <s v="NCRB(IPCCrimes-2022)/Census(2011)"/>
  </r>
  <r>
    <x v="5"/>
    <n v="6.01"/>
    <x v="28"/>
    <n v="17"/>
    <x v="22"/>
    <n v="4.6850421434708212"/>
    <n v="77.341698224589237"/>
    <n v="77.341698224589237"/>
    <n v="2.3202509467376773"/>
    <s v="yellow"/>
    <s v="NCRB(IPCCrimes-2022)/Census(2011)"/>
  </r>
  <r>
    <x v="5"/>
    <n v="6.01"/>
    <x v="28"/>
    <n v="15"/>
    <x v="23"/>
    <n v="0.82026529202355802"/>
    <n v="100.43262154188064"/>
    <n v="100"/>
    <n v="3"/>
    <s v="green"/>
    <s v="NCRB(IPCCrimes-2022)/Census(2011)"/>
  </r>
  <r>
    <x v="5"/>
    <n v="6.01"/>
    <x v="28"/>
    <n v="13"/>
    <x v="24"/>
    <n v="1.4152121150243973"/>
    <n v="96.877986437234426"/>
    <n v="96.877986437234426"/>
    <n v="2.9063395931170328"/>
    <s v="yellow"/>
    <s v="NCRB(IPCCrimes-2022)/Census(2011)"/>
  </r>
  <r>
    <x v="5"/>
    <n v="6.01"/>
    <x v="28"/>
    <n v="21"/>
    <x v="25"/>
    <n v="13.946656160535113"/>
    <n v="22.006234552916265"/>
    <n v="22.006234552916265"/>
    <n v="0.66018703658748801"/>
    <s v="orange"/>
    <s v="NCRB(IPCCrimes-2022)/Census(2011)"/>
  </r>
  <r>
    <x v="5"/>
    <n v="6.01"/>
    <x v="28"/>
    <n v="34"/>
    <x v="26"/>
    <n v="1.923149349374536"/>
    <n v="93.843208446369559"/>
    <n v="93.843208446369559"/>
    <n v="2.8152962533910868"/>
    <s v="yellow"/>
    <s v="NCRB(IPCCrimes-2022)/Census(2011)"/>
  </r>
  <r>
    <x v="5"/>
    <n v="6.01"/>
    <x v="28"/>
    <n v="3"/>
    <x v="27"/>
    <n v="5.9617916200278422"/>
    <n v="69.713489561641438"/>
    <n v="69.713489561641438"/>
    <n v="2.0914046868492431"/>
    <s v="yellow"/>
    <s v="NCRB(IPCCrimes-2022)/Census(2011)"/>
  </r>
  <r>
    <x v="5"/>
    <n v="6.01"/>
    <x v="28"/>
    <n v="8"/>
    <x v="28"/>
    <n v="12.87264945224061"/>
    <n v="28.423113844200053"/>
    <n v="28.423113844200053"/>
    <n v="0.85269341532600162"/>
    <s v="orange"/>
    <s v="NCRB(IPCCrimes-2022)/Census(2011)"/>
  </r>
  <r>
    <x v="5"/>
    <n v="6.01"/>
    <x v="28"/>
    <n v="11"/>
    <x v="29"/>
    <n v="7.5338573185691571"/>
    <n v="60.320851929492505"/>
    <n v="60.320851929492505"/>
    <n v="1.8096255578847751"/>
    <s v="yellow"/>
    <s v="NCRB(IPCCrimes-2022)/Census(2011)"/>
  </r>
  <r>
    <x v="5"/>
    <n v="6.01"/>
    <x v="28"/>
    <n v="33"/>
    <x v="30"/>
    <n v="1.021525071787432"/>
    <n v="99.230152597356096"/>
    <n v="99.230152597356096"/>
    <n v="2.9769045779206826"/>
    <s v="yellow"/>
    <s v="NCRB(IPCCrimes-2022)/Census(2011)"/>
  </r>
  <r>
    <x v="5"/>
    <n v="6.01"/>
    <x v="28"/>
    <n v="36"/>
    <x v="31"/>
    <n v="8.5162488943303494"/>
    <n v="54.451346543959055"/>
    <n v="54.451346543959055"/>
    <n v="1.6335403963187716"/>
    <s v="yellow"/>
    <s v="NCRB(IPCCrimes-2022)/Census(2011)"/>
  </r>
  <r>
    <x v="5"/>
    <n v="6.01"/>
    <x v="28"/>
    <n v="16"/>
    <x v="32"/>
    <n v="2.8579850878503787"/>
    <n v="88.257835427141899"/>
    <n v="88.257835427141899"/>
    <n v="2.6477350628142569"/>
    <s v="yellow"/>
    <s v="NCRB(IPCCrimes-2022)/Census(2011)"/>
  </r>
  <r>
    <x v="5"/>
    <n v="6.01"/>
    <x v="28"/>
    <n v="9"/>
    <x v="33"/>
    <n v="8.1391369114683467"/>
    <n v="56.704481514749759"/>
    <n v="56.704481514749759"/>
    <n v="1.7011344454424928"/>
    <s v="yellow"/>
    <s v="NCRB(IPCCrimes-2022)/Census(2011)"/>
  </r>
  <r>
    <x v="5"/>
    <n v="6.01"/>
    <x v="28"/>
    <n v="5"/>
    <x v="34"/>
    <n v="11.589987678326187"/>
    <n v="36.086646772986811"/>
    <n v="36.086646772986811"/>
    <n v="1.0825994031896042"/>
    <s v="orange"/>
    <s v="NCRB(IPCCrimes-2022)/Census(2011)"/>
  </r>
  <r>
    <x v="5"/>
    <n v="6.01"/>
    <x v="28"/>
    <n v="19"/>
    <x v="35"/>
    <n v="8.8610256911131682"/>
    <n v="52.391404952994456"/>
    <n v="52.391404952994456"/>
    <n v="1.5717421485898337"/>
    <s v="yellow"/>
    <s v="NCRB(IPCCrimes-2022)/Census(2011)"/>
  </r>
  <r>
    <x v="5"/>
    <n v="6.02"/>
    <x v="29"/>
    <n v="35"/>
    <x v="0"/>
    <n v="6.3061477057446371"/>
    <n v="100.35630087042607"/>
    <n v="100"/>
    <n v="3"/>
    <s v="green"/>
    <s v="NCRB(IPCCrimes-2022)/Census(2011)"/>
  </r>
  <r>
    <x v="5"/>
    <n v="6.02"/>
    <x v="29"/>
    <n v="37"/>
    <x v="1"/>
    <n v="27.567161397066705"/>
    <n v="92.264225710795742"/>
    <n v="92.264225710795742"/>
    <n v="2.7679267713238724"/>
    <s v="yellow"/>
    <s v="NCRB(IPCCrimes-2022)/Census(2011)"/>
  </r>
  <r>
    <x v="5"/>
    <n v="6.02"/>
    <x v="29"/>
    <n v="12"/>
    <x v="2"/>
    <n v="50.660281977586621"/>
    <n v="83.474839178193733"/>
    <n v="83.474839178193733"/>
    <n v="2.5042451753458121"/>
    <s v="yellow"/>
    <s v="NCRB(IPCCrimes-2022)/Census(2011)"/>
  </r>
  <r>
    <x v="5"/>
    <n v="6.02"/>
    <x v="29"/>
    <n v="18"/>
    <x v="3"/>
    <n v="35.00335965597943"/>
    <n v="89.433962013745642"/>
    <n v="89.433962013745642"/>
    <n v="2.683018860412369"/>
    <s v="yellow"/>
    <s v="NCRB(IPCCrimes-2022)/Census(2011)"/>
  </r>
  <r>
    <x v="5"/>
    <n v="6.02"/>
    <x v="29"/>
    <n v="10"/>
    <x v="4"/>
    <n v="41.090514097999282"/>
    <n v="87.117152854584646"/>
    <n v="87.117152854584646"/>
    <n v="2.6135145856375392"/>
    <s v="yellow"/>
    <s v="NCRB(IPCCrimes-2022)/Census(2011)"/>
  </r>
  <r>
    <x v="5"/>
    <n v="6.02"/>
    <x v="29"/>
    <n v="4"/>
    <x v="5"/>
    <n v="120.89630015633144"/>
    <n v="56.742570140262295"/>
    <n v="56.742570140262295"/>
    <n v="1.7022771042078688"/>
    <s v="yellow"/>
    <s v="NCRB(IPCCrimes-2022)/Census(2011)"/>
  </r>
  <r>
    <x v="5"/>
    <n v="6.02"/>
    <x v="29"/>
    <n v="22"/>
    <x v="6"/>
    <n v="35.380426489550011"/>
    <n v="89.290448011931971"/>
    <n v="89.290448011931971"/>
    <n v="2.6787134403579591"/>
    <s v="yellow"/>
    <s v="NCRB(IPCCrimes-2022)/Census(2011)"/>
  </r>
  <r>
    <x v="5"/>
    <n v="6.02"/>
    <x v="29"/>
    <n v="25"/>
    <x v="7"/>
    <n v="45.922931419479518"/>
    <n v="85.277904513190734"/>
    <n v="85.277904513190734"/>
    <n v="2.5583371353957221"/>
    <s v="yellow"/>
    <s v="NCRB(IPCCrimes-2022)/Census(2011)"/>
  </r>
  <r>
    <x v="5"/>
    <n v="6.02"/>
    <x v="29"/>
    <n v="7"/>
    <x v="8"/>
    <n v="1230.9430918300225"/>
    <n v="-365.74820096517959"/>
    <n v="0"/>
    <n v="0"/>
    <s v="red"/>
    <s v="NCRB(IPCCrimes-2022)/Census(2011)"/>
  </r>
  <r>
    <x v="5"/>
    <n v="6.02"/>
    <x v="29"/>
    <n v="30"/>
    <x v="9"/>
    <n v="37.571689594767385"/>
    <n v="88.456439530521635"/>
    <n v="88.456439530521635"/>
    <n v="2.6536931859156492"/>
    <s v="yellow"/>
    <s v="NCRB(IPCCrimes-2022)/Census(2011)"/>
  </r>
  <r>
    <x v="5"/>
    <n v="6.02"/>
    <x v="29"/>
    <n v="24"/>
    <x v="10"/>
    <n v="21.753916284020772"/>
    <n v="94.476783261394658"/>
    <n v="94.476783261394658"/>
    <n v="2.83430349784184"/>
    <s v="yellow"/>
    <s v="NCRB(IPCCrimes-2022)/Census(2011)"/>
  </r>
  <r>
    <x v="5"/>
    <n v="6.02"/>
    <x v="29"/>
    <n v="6"/>
    <x v="11"/>
    <n v="114.94800575998337"/>
    <n v="59.006528295112794"/>
    <n v="59.006528295112794"/>
    <n v="1.7701958488533838"/>
    <s v="yellow"/>
    <s v="NCRB(IPCCrimes-2022)/Census(2011)"/>
  </r>
  <r>
    <x v="5"/>
    <n v="6.02"/>
    <x v="29"/>
    <n v="2"/>
    <x v="12"/>
    <n v="9.745648764487731"/>
    <n v="99.047205194976812"/>
    <n v="99.047205194976812"/>
    <n v="2.9714161558493042"/>
    <s v="yellow"/>
    <s v="NCRB(IPCCrimes-2022)/Census(2011)"/>
  </r>
  <r>
    <x v="5"/>
    <n v="6.02"/>
    <x v="29"/>
    <n v="1"/>
    <x v="13"/>
    <n v="21.178717068643824"/>
    <n v="94.695707690406721"/>
    <n v="94.695707690406721"/>
    <n v="2.8408712307122013"/>
    <s v="yellow"/>
    <s v="NCRB(IPCCrimes-2022)/Census(2011)"/>
  </r>
  <r>
    <x v="5"/>
    <n v="6.02"/>
    <x v="29"/>
    <n v="20"/>
    <x v="14"/>
    <n v="31.678057328128958"/>
    <n v="90.699592935964688"/>
    <n v="90.699592935964688"/>
    <n v="2.7209877880789408"/>
    <s v="yellow"/>
    <s v="NCRB(IPCCrimes-2022)/Census(2011)"/>
  </r>
  <r>
    <x v="5"/>
    <n v="6.02"/>
    <x v="29"/>
    <n v="29"/>
    <x v="15"/>
    <n v="34.482195904539097"/>
    <n v="89.632320206273945"/>
    <n v="89.632320206273945"/>
    <n v="2.688969606188218"/>
    <s v="yellow"/>
    <s v="NCRB(IPCCrimes-2022)/Census(2011)"/>
  </r>
  <r>
    <x v="5"/>
    <n v="6.02"/>
    <x v="29"/>
    <n v="32"/>
    <x v="16"/>
    <n v="11.803247320897846"/>
    <n v="98.264070279184267"/>
    <n v="98.264070279184267"/>
    <n v="2.9479221083755283"/>
    <s v="yellow"/>
    <s v="NCRB(IPCCrimes-2022)/Census(2011)"/>
  </r>
  <r>
    <x v="5"/>
    <n v="6.02"/>
    <x v="29"/>
    <n v="35"/>
    <x v="17"/>
    <n v="7.2992700729927016"/>
    <n v="99.978312268604995"/>
    <n v="99.978312268604995"/>
    <n v="2.9993493680581498"/>
    <s v="yellow"/>
    <s v="NCRB(IPCCrimes-2022)/Census(2011)"/>
  </r>
  <r>
    <x v="5"/>
    <n v="6.02"/>
    <x v="29"/>
    <n v="31"/>
    <x v="18"/>
    <n v="21.714516154048983"/>
    <n v="94.491779197978857"/>
    <n v="94.491779197978857"/>
    <n v="2.8347533759393655"/>
    <s v="yellow"/>
    <s v="NCRB(IPCCrimes-2022)/Census(2011)"/>
  </r>
  <r>
    <x v="5"/>
    <n v="6.02"/>
    <x v="29"/>
    <n v="23"/>
    <x v="19"/>
    <n v="45.458420182001937"/>
    <n v="85.454700403581214"/>
    <n v="85.454700403581214"/>
    <n v="2.5636410121074364"/>
    <s v="yellow"/>
    <s v="NCRB(IPCCrimes-2022)/Census(2011)"/>
  </r>
  <r>
    <x v="5"/>
    <n v="6.02"/>
    <x v="29"/>
    <n v="27"/>
    <x v="20"/>
    <n v="82.695040334521948"/>
    <n v="71.282209226089279"/>
    <n v="71.282209226089279"/>
    <n v="2.1384662767826783"/>
    <s v="yellow"/>
    <s v="NCRB(IPCCrimes-2022)/Census(2011)"/>
  </r>
  <r>
    <x v="5"/>
    <n v="6.02"/>
    <x v="29"/>
    <n v="14"/>
    <x v="21"/>
    <n v="49.331035368173708"/>
    <n v="83.980758774748224"/>
    <n v="83.980758774748224"/>
    <n v="2.5194227632424466"/>
    <s v="yellow"/>
    <s v="NCRB(IPCCrimes-2022)/Census(2011)"/>
  </r>
  <r>
    <x v="5"/>
    <n v="6.02"/>
    <x v="29"/>
    <n v="17"/>
    <x v="22"/>
    <n v="31.177438724536035"/>
    <n v="90.890131516363454"/>
    <n v="90.890131516363454"/>
    <n v="2.7267039454909034"/>
    <s v="yellow"/>
    <s v="NCRB(IPCCrimes-2022)/Census(2011)"/>
  </r>
  <r>
    <x v="5"/>
    <n v="6.02"/>
    <x v="29"/>
    <n v="15"/>
    <x v="23"/>
    <n v="132.70069613181116"/>
    <n v="52.249742995025663"/>
    <n v="52.249742995025663"/>
    <n v="1.5674922898507697"/>
    <s v="yellow"/>
    <s v="NCRB(IPCCrimes-2022)/Census(2011)"/>
  </r>
  <r>
    <x v="5"/>
    <n v="6.02"/>
    <x v="29"/>
    <n v="13"/>
    <x v="24"/>
    <n v="23.502629767369456"/>
    <n v="93.811211941731173"/>
    <n v="93.811211941731173"/>
    <n v="2.8143363582519352"/>
    <s v="yellow"/>
    <s v="NCRB(IPCCrimes-2022)/Census(2011)"/>
  </r>
  <r>
    <x v="5"/>
    <n v="6.02"/>
    <x v="29"/>
    <n v="21"/>
    <x v="25"/>
    <n v="35.481303416270833"/>
    <n v="89.252053620923661"/>
    <n v="89.252053620923661"/>
    <n v="2.6775616086277099"/>
    <s v="yellow"/>
    <s v="NCRB(IPCCrimes-2022)/Census(2011)"/>
  </r>
  <r>
    <x v="5"/>
    <n v="6.02"/>
    <x v="29"/>
    <n v="34"/>
    <x v="26"/>
    <n v="40.466267559755856"/>
    <n v="87.354745002303673"/>
    <n v="87.354745002303673"/>
    <n v="2.6206423500691098"/>
    <s v="yellow"/>
    <s v="NCRB(IPCCrimes-2022)/Census(2011)"/>
  </r>
  <r>
    <x v="5"/>
    <n v="6.02"/>
    <x v="29"/>
    <n v="3"/>
    <x v="27"/>
    <n v="30.609150203915622"/>
    <n v="91.106425691607427"/>
    <n v="91.106425691607427"/>
    <n v="2.7331927707482229"/>
    <s v="yellow"/>
    <s v="NCRB(IPCCrimes-2022)/Census(2011)"/>
  </r>
  <r>
    <x v="5"/>
    <n v="6.02"/>
    <x v="29"/>
    <n v="8"/>
    <x v="28"/>
    <n v="58.88391007368994"/>
    <n v="80.344874746362464"/>
    <n v="80.344874746362464"/>
    <n v="2.4103462423908737"/>
    <s v="yellow"/>
    <s v="NCRB(IPCCrimes-2022)/Census(2011)"/>
  </r>
  <r>
    <x v="5"/>
    <n v="6.02"/>
    <x v="29"/>
    <n v="11"/>
    <x v="29"/>
    <n v="4.58582619391166"/>
    <n v="101.01106602765672"/>
    <n v="100"/>
    <n v="3"/>
    <s v="green"/>
    <s v="NCRB(IPCCrimes-2022)/Census(2011)"/>
  </r>
  <r>
    <x v="5"/>
    <n v="6.02"/>
    <x v="29"/>
    <n v="33"/>
    <x v="30"/>
    <n v="24.682928735943808"/>
    <n v="93.361982751476887"/>
    <n v="93.361982751476887"/>
    <n v="2.8008594825443067"/>
    <s v="yellow"/>
    <s v="NCRB(IPCCrimes-2022)/Census(2011)"/>
  </r>
  <r>
    <x v="5"/>
    <n v="6.02"/>
    <x v="29"/>
    <n v="36"/>
    <x v="31"/>
    <n v="44.775299872807636"/>
    <n v="85.714700277779414"/>
    <n v="85.714700277779414"/>
    <n v="2.5714410083333821"/>
    <s v="yellow"/>
    <s v="NCRB(IPCCrimes-2022)/Census(2011)"/>
  </r>
  <r>
    <x v="5"/>
    <n v="6.02"/>
    <x v="29"/>
    <n v="16"/>
    <x v="32"/>
    <n v="8.2745473019668108"/>
    <n v="99.607115638335415"/>
    <n v="99.607115638335415"/>
    <n v="2.9882134691500628"/>
    <s v="yellow"/>
    <s v="NCRB(IPCCrimes-2022)/Census(2011)"/>
  </r>
  <r>
    <x v="5"/>
    <n v="6.02"/>
    <x v="29"/>
    <n v="9"/>
    <x v="33"/>
    <n v="22.833924957618109"/>
    <n v="94.065725186427628"/>
    <n v="94.065725186427628"/>
    <n v="2.8219717555928288"/>
    <s v="yellow"/>
    <s v="NCRB(IPCCrimes-2022)/Census(2011)"/>
  </r>
  <r>
    <x v="5"/>
    <n v="6.02"/>
    <x v="29"/>
    <n v="5"/>
    <x v="34"/>
    <n v="27.77036397518533"/>
    <n v="92.186885535080705"/>
    <n v="92.186885535080705"/>
    <n v="2.7656065660524214"/>
    <s v="yellow"/>
    <s v="NCRB(IPCCrimes-2022)/Census(2011)"/>
  </r>
  <r>
    <x v="5"/>
    <n v="6.02"/>
    <x v="29"/>
    <n v="19"/>
    <x v="35"/>
    <n v="10.145041777906521"/>
    <n v="98.8951937090835"/>
    <n v="98.8951937090835"/>
    <n v="2.966855811272505"/>
    <s v="yellow"/>
    <s v="NCRB(IPCCrimes-2022)/Census(2011)"/>
  </r>
  <r>
    <x v="5"/>
    <n v="6.03"/>
    <x v="30"/>
    <n v="35"/>
    <x v="0"/>
    <n v="8.145440786586823"/>
    <n v="85.66633888806075"/>
    <n v="85.66633888806075"/>
    <n v="2.5699901666418223"/>
    <s v="yellow"/>
    <s v="NCRB(IPCCrimes-2022)/Census(2011)"/>
  </r>
  <r>
    <x v="5"/>
    <n v="6.03"/>
    <x v="30"/>
    <n v="37"/>
    <x v="1"/>
    <n v="8.2417078706676339"/>
    <n v="85.451759113841845"/>
    <n v="85.451759113841845"/>
    <n v="2.563552773415255"/>
    <s v="yellow"/>
    <s v="NCRB(IPCCrimes-2022)/Census(2011)"/>
  </r>
  <r>
    <x v="5"/>
    <n v="6.03"/>
    <x v="30"/>
    <n v="12"/>
    <x v="2"/>
    <n v="12.141123212888091"/>
    <n v="76.759944339261097"/>
    <n v="76.759944339261097"/>
    <n v="2.3027983301778328"/>
    <s v="yellow"/>
    <s v="NCRB(IPCCrimes-2022)/Census(2011)"/>
  </r>
  <r>
    <x v="5"/>
    <n v="6.03"/>
    <x v="30"/>
    <n v="18"/>
    <x v="3"/>
    <n v="10.001417695350344"/>
    <n v="81.529357802151225"/>
    <n v="81.529357802151225"/>
    <n v="2.445880734064537"/>
    <s v="yellow"/>
    <s v="NCRB(IPCCrimes-2022)/Census(2011)"/>
  </r>
  <r>
    <x v="5"/>
    <n v="6.03"/>
    <x v="30"/>
    <n v="10"/>
    <x v="4"/>
    <n v="3.9971391972361201"/>
    <n v="94.912922254890191"/>
    <n v="94.912922254890191"/>
    <n v="2.8473876676467054"/>
    <s v="yellow"/>
    <s v="NCRB(IPCCrimes-2022)/Census(2011)"/>
  </r>
  <r>
    <x v="5"/>
    <n v="6.03"/>
    <x v="30"/>
    <n v="4"/>
    <x v="5"/>
    <n v="8.3376758728504434"/>
    <n v="85.237845994552401"/>
    <n v="85.237845994552401"/>
    <n v="2.5571353798365717"/>
    <s v="yellow"/>
    <s v="NCRB(IPCCrimes-2022)/Census(2011)"/>
  </r>
  <r>
    <x v="5"/>
    <n v="6.03"/>
    <x v="30"/>
    <n v="22"/>
    <x v="6"/>
    <n v="16.648921648601039"/>
    <n v="66.712040844566729"/>
    <n v="66.712040844566729"/>
    <n v="2.0013612253370021"/>
    <s v="yellow"/>
    <s v="NCRB(IPCCrimes-2022)/Census(2011)"/>
  </r>
  <r>
    <x v="5"/>
    <n v="6.03"/>
    <x v="30"/>
    <n v="25"/>
    <x v="7"/>
    <n v="28.168340833509742"/>
    <n v="41.035202375504305"/>
    <n v="41.035202375504305"/>
    <n v="1.2310560712651291"/>
    <s v="orange"/>
    <s v="NCRB(IPCCrimes-2022)/Census(2011)"/>
  </r>
  <r>
    <x v="5"/>
    <n v="6.03"/>
    <x v="30"/>
    <n v="7"/>
    <x v="8"/>
    <n v="36.865747860324262"/>
    <n v="21.648642016647571"/>
    <n v="21.648642016647571"/>
    <n v="0.64945926049942715"/>
    <s v="orange"/>
    <s v="NCRB(IPCCrimes-2022)/Census(2011)"/>
  </r>
  <r>
    <x v="5"/>
    <n v="6.03"/>
    <x v="30"/>
    <n v="30"/>
    <x v="9"/>
    <n v="7.0618321683595635"/>
    <n v="88.081707493654704"/>
    <n v="88.081707493654704"/>
    <n v="2.642451224809641"/>
    <s v="yellow"/>
    <s v="NCRB(IPCCrimes-2022)/Census(2011)"/>
  </r>
  <r>
    <x v="5"/>
    <n v="6.03"/>
    <x v="30"/>
    <n v="24"/>
    <x v="10"/>
    <n v="5.451715405829666"/>
    <n v="91.670665180164804"/>
    <n v="91.670665180164804"/>
    <n v="2.7501199554049442"/>
    <s v="yellow"/>
    <s v="NCRB(IPCCrimes-2022)/Census(2011)"/>
  </r>
  <r>
    <x v="5"/>
    <n v="6.03"/>
    <x v="30"/>
    <n v="6"/>
    <x v="11"/>
    <n v="36.455491205990405"/>
    <n v="22.563105990490008"/>
    <n v="22.563105990490008"/>
    <n v="0.67689317971470031"/>
    <s v="orange"/>
    <s v="NCRB(IPCCrimes-2022)/Census(2011)"/>
  </r>
  <r>
    <x v="5"/>
    <n v="6.03"/>
    <x v="30"/>
    <n v="2"/>
    <x v="12"/>
    <n v="7.1672035756770756"/>
    <n v="87.846834140969179"/>
    <n v="87.846834140969179"/>
    <n v="2.6354050242290752"/>
    <s v="yellow"/>
    <s v="NCRB(IPCCrimes-2022)/Census(2011)"/>
  </r>
  <r>
    <x v="5"/>
    <n v="6.03"/>
    <x v="30"/>
    <n v="1"/>
    <x v="13"/>
    <n v="13.678940431556711"/>
    <n v="73.332142669327339"/>
    <n v="73.332142669327339"/>
    <n v="2.1999642800798203"/>
    <s v="yellow"/>
    <s v="NCRB(IPCCrimes-2022)/Census(2011)"/>
  </r>
  <r>
    <x v="5"/>
    <n v="6.03"/>
    <x v="30"/>
    <n v="20"/>
    <x v="14"/>
    <n v="6.0445977332334104"/>
    <n v="90.349127739123375"/>
    <n v="90.349127739123375"/>
    <n v="2.7104738321737014"/>
    <s v="yellow"/>
    <s v="NCRB(IPCCrimes-2022)/Census(2011)"/>
  </r>
  <r>
    <x v="5"/>
    <n v="6.03"/>
    <x v="30"/>
    <n v="29"/>
    <x v="15"/>
    <n v="8.8844809118449817"/>
    <n v="84.019015041796891"/>
    <n v="84.019015041796891"/>
    <n v="2.5205704512539069"/>
    <s v="yellow"/>
    <s v="NCRB(IPCCrimes-2022)/Census(2011)"/>
  </r>
  <r>
    <x v="5"/>
    <n v="6.03"/>
    <x v="30"/>
    <n v="32"/>
    <x v="16"/>
    <n v="6.8041544916055807"/>
    <n v="88.656072223064257"/>
    <n v="88.656072223064257"/>
    <n v="2.6596821666919275"/>
    <s v="yellow"/>
    <s v="NCRB(IPCCrimes-2022)/Census(2011)"/>
  </r>
  <r>
    <x v="5"/>
    <n v="6.03"/>
    <x v="30"/>
    <n v="35"/>
    <x v="17"/>
    <n v="4.7445255474452557"/>
    <n v="93.246994634733525"/>
    <n v="93.246994634733525"/>
    <n v="2.7974098390420057"/>
    <s v="yellow"/>
    <s v="NCRB(IPCCrimes-2022)/Census(2011)"/>
  </r>
  <r>
    <x v="5"/>
    <n v="6.03"/>
    <x v="30"/>
    <n v="31"/>
    <x v="18"/>
    <n v="0"/>
    <n v="103.82256395281952"/>
    <n v="100"/>
    <n v="3"/>
    <s v="green"/>
    <s v="NCRB(IPCCrimes-2022)/Census(2011)"/>
  </r>
  <r>
    <x v="5"/>
    <n v="6.03"/>
    <x v="30"/>
    <n v="23"/>
    <x v="19"/>
    <n v="12.287473624237021"/>
    <n v="76.433728597671418"/>
    <n v="76.433728597671418"/>
    <n v="2.2930118579301424"/>
    <s v="yellow"/>
    <s v="NCRB(IPCCrimes-2022)/Census(2011)"/>
  </r>
  <r>
    <x v="5"/>
    <n v="6.03"/>
    <x v="30"/>
    <n v="27"/>
    <x v="20"/>
    <n v="12.609641028970557"/>
    <n v="75.715615967290091"/>
    <n v="75.715615967290091"/>
    <n v="2.271468479018703"/>
    <s v="yellow"/>
    <s v="NCRB(IPCCrimes-2022)/Census(2011)"/>
  </r>
  <r>
    <x v="5"/>
    <n v="6.03"/>
    <x v="30"/>
    <n v="14"/>
    <x v="21"/>
    <n v="1.5172794789895696"/>
    <n v="100.44054099931181"/>
    <n v="100"/>
    <n v="3"/>
    <s v="green"/>
    <s v="NCRB(IPCCrimes-2022)/Census(2011)"/>
  </r>
  <r>
    <x v="5"/>
    <n v="6.03"/>
    <x v="30"/>
    <n v="17"/>
    <x v="22"/>
    <n v="7.2129425805953646"/>
    <n v="87.744881688144034"/>
    <n v="87.744881688144034"/>
    <n v="2.632346450644321"/>
    <s v="yellow"/>
    <s v="NCRB(IPCCrimes-2022)/Census(2011)"/>
  </r>
  <r>
    <x v="5"/>
    <n v="6.03"/>
    <x v="30"/>
    <n v="15"/>
    <x v="23"/>
    <n v="114.56371911929028"/>
    <n v="-151.54049411653293"/>
    <n v="0"/>
    <n v="0"/>
    <s v="red"/>
    <s v="NCRB(IPCCrimes-2022)/Census(2011)"/>
  </r>
  <r>
    <x v="5"/>
    <n v="6.03"/>
    <x v="30"/>
    <n v="13"/>
    <x v="24"/>
    <n v="5.3575887211637898"/>
    <n v="91.88047399422031"/>
    <n v="91.88047399422031"/>
    <n v="2.7564142198266093"/>
    <s v="yellow"/>
    <s v="NCRB(IPCCrimes-2022)/Census(2011)"/>
  </r>
  <r>
    <x v="5"/>
    <n v="6.03"/>
    <x v="30"/>
    <n v="21"/>
    <x v="25"/>
    <n v="13.024661638135543"/>
    <n v="74.790533116166657"/>
    <n v="74.790533116166657"/>
    <n v="2.2437159934849999"/>
    <s v="yellow"/>
    <s v="NCRB(IPCCrimes-2022)/Census(2011)"/>
  </r>
  <r>
    <x v="5"/>
    <n v="6.03"/>
    <x v="30"/>
    <n v="34"/>
    <x v="26"/>
    <n v="4.5674797047645219"/>
    <n v="93.641630634271394"/>
    <n v="93.641630634271394"/>
    <n v="2.8092489190281418"/>
    <s v="yellow"/>
    <s v="NCRB(IPCCrimes-2022)/Census(2011)"/>
  </r>
  <r>
    <x v="5"/>
    <n v="6.03"/>
    <x v="30"/>
    <n v="3"/>
    <x v="27"/>
    <n v="14.450315964142455"/>
    <n v="71.612743051060207"/>
    <n v="71.612743051060207"/>
    <n v="2.148382291531806"/>
    <s v="yellow"/>
    <s v="NCRB(IPCCrimes-2022)/Census(2011)"/>
  </r>
  <r>
    <x v="5"/>
    <n v="6.03"/>
    <x v="30"/>
    <n v="8"/>
    <x v="28"/>
    <n v="11.259191803308367"/>
    <n v="78.72577351702364"/>
    <n v="78.72577351702364"/>
    <n v="2.3617732055107092"/>
    <s v="yellow"/>
    <s v="NCRB(IPCCrimes-2022)/Census(2011)"/>
  </r>
  <r>
    <x v="5"/>
    <n v="6.03"/>
    <x v="30"/>
    <n v="11"/>
    <x v="29"/>
    <n v="8.0251958393454057"/>
    <n v="85.934365429805453"/>
    <n v="85.934365429805453"/>
    <n v="2.5780309628941636"/>
    <s v="yellow"/>
    <s v="NCRB(IPCCrimes-2022)/Census(2011)"/>
  </r>
  <r>
    <x v="5"/>
    <n v="6.03"/>
    <x v="30"/>
    <n v="33"/>
    <x v="30"/>
    <n v="8.1805169249517267"/>
    <n v="85.588154013940184"/>
    <n v="85.588154013940184"/>
    <n v="2.5676446204182057"/>
    <s v="yellow"/>
    <s v="NCRB(IPCCrimes-2022)/Census(2011)"/>
  </r>
  <r>
    <x v="5"/>
    <n v="6.03"/>
    <x v="30"/>
    <n v="36"/>
    <x v="31"/>
    <n v="13.929966322963699"/>
    <n v="72.772604800121769"/>
    <n v="72.772604800121769"/>
    <n v="2.1831781440036528"/>
    <s v="yellow"/>
    <s v="NCRB(IPCCrimes-2022)/Census(2011)"/>
  </r>
  <r>
    <x v="5"/>
    <n v="6.03"/>
    <x v="30"/>
    <n v="16"/>
    <x v="32"/>
    <n v="3.5112388222161792"/>
    <n v="95.99599643086853"/>
    <n v="95.99599643086853"/>
    <n v="2.8798798929260561"/>
    <s v="yellow"/>
    <s v="NCRB(IPCCrimes-2022)/Census(2011)"/>
  </r>
  <r>
    <x v="5"/>
    <n v="6.03"/>
    <x v="30"/>
    <n v="9"/>
    <x v="33"/>
    <n v="3.4562429755026995"/>
    <n v="96.118582426730313"/>
    <n v="96.118582426730313"/>
    <n v="2.8835574728019093"/>
    <s v="yellow"/>
    <s v="NCRB(IPCCrimes-2022)/Census(2011)"/>
  </r>
  <r>
    <x v="5"/>
    <n v="6.03"/>
    <x v="30"/>
    <n v="5"/>
    <x v="34"/>
    <n v="5.3240576417974017"/>
    <n v="91.955214924710276"/>
    <n v="91.955214924710276"/>
    <n v="2.7586564477413082"/>
    <s v="yellow"/>
    <s v="NCRB(IPCCrimes-2022)/Census(2011)"/>
  </r>
  <r>
    <x v="5"/>
    <n v="6.03"/>
    <x v="30"/>
    <n v="19"/>
    <x v="35"/>
    <n v="8.9837303000900079E-2"/>
    <n v="103.6223161902698"/>
    <n v="100"/>
    <n v="3"/>
    <s v="green"/>
    <s v="NCRB(IPCCrimes-2022)/Census(2011)"/>
  </r>
  <r>
    <x v="5"/>
    <n v="6.04"/>
    <x v="31"/>
    <n v="35"/>
    <x v="0"/>
    <n v="0.26275615440602657"/>
    <n v="93.445813722106791"/>
    <n v="93.445813722106791"/>
    <n v="2.8033744116632038"/>
    <s v="yellow"/>
    <s v="NCRB(IPCCrimes-2022)/Census(2011)"/>
  </r>
  <r>
    <x v="5"/>
    <n v="6.04"/>
    <x v="31"/>
    <n v="37"/>
    <x v="1"/>
    <n v="0.83707997217989927"/>
    <n v="76.750742018804516"/>
    <n v="76.750742018804516"/>
    <n v="2.3025222605641353"/>
    <s v="yellow"/>
    <s v="NCRB(IPCCrimes-2022)/Census(2011)"/>
  </r>
  <r>
    <x v="5"/>
    <n v="6.04"/>
    <x v="31"/>
    <n v="12"/>
    <x v="2"/>
    <n v="3.2520865748807388"/>
    <n v="6.5486937173469579"/>
    <n v="6.5486937173469579"/>
    <n v="0.19646081152040873"/>
    <s v="orange"/>
    <s v="NCRB(IPCCrimes-2022)/Census(2011)"/>
  </r>
  <r>
    <x v="5"/>
    <n v="6.04"/>
    <x v="31"/>
    <n v="18"/>
    <x v="3"/>
    <n v="1.9387560735940268"/>
    <n v="44.72601844349736"/>
    <n v="44.72601844349736"/>
    <n v="1.341780553304921"/>
    <s v="orange"/>
    <s v="NCRB(IPCCrimes-2022)/Census(2011)"/>
  </r>
  <r>
    <x v="5"/>
    <n v="6.04"/>
    <x v="31"/>
    <n v="10"/>
    <x v="4"/>
    <n v="0.63977282032185923"/>
    <n v="82.486281701996433"/>
    <n v="82.486281701996433"/>
    <n v="2.4745884510598932"/>
    <s v="yellow"/>
    <s v="NCRB(IPCCrimes-2022)/Census(2011)"/>
  </r>
  <r>
    <x v="5"/>
    <n v="6.04"/>
    <x v="31"/>
    <n v="4"/>
    <x v="5"/>
    <n v="0.75797053389549485"/>
    <n v="79.050381531728405"/>
    <n v="79.050381531728405"/>
    <n v="2.3715114459518523"/>
    <s v="yellow"/>
    <s v="NCRB(IPCCrimes-2022)/Census(2011)"/>
  </r>
  <r>
    <x v="5"/>
    <n v="6.04"/>
    <x v="31"/>
    <n v="22"/>
    <x v="6"/>
    <n v="0.28968262449952431"/>
    <n v="92.663085694788975"/>
    <n v="92.663085694788975"/>
    <n v="2.779892570843669"/>
    <s v="yellow"/>
    <s v="NCRB(IPCCrimes-2022)/Census(2011)"/>
  </r>
  <r>
    <x v="5"/>
    <n v="6.04"/>
    <x v="31"/>
    <n v="25"/>
    <x v="7"/>
    <n v="1.0243033030367179"/>
    <n v="71.308329852613724"/>
    <n v="71.308329852613724"/>
    <n v="2.1392498955784118"/>
    <s v="yellow"/>
    <s v="NCRB(IPCCrimes-2022)/Census(2011)"/>
  </r>
  <r>
    <x v="5"/>
    <n v="6.04"/>
    <x v="31"/>
    <n v="7"/>
    <x v="8"/>
    <n v="1.1079381324964153"/>
    <n v="68.877141328802821"/>
    <n v="68.877141328802821"/>
    <n v="2.0663142398640848"/>
    <s v="yellow"/>
    <s v="NCRB(IPCCrimes-2022)/Census(2011)"/>
  </r>
  <r>
    <x v="5"/>
    <n v="6.04"/>
    <x v="31"/>
    <n v="30"/>
    <x v="9"/>
    <n v="0.82273772835257064"/>
    <n v="77.16765801927896"/>
    <n v="77.16765801927896"/>
    <n v="2.3150297405783689"/>
    <s v="yellow"/>
    <s v="NCRB(IPCCrimes-2022)/Census(2011)"/>
  </r>
  <r>
    <x v="5"/>
    <n v="6.04"/>
    <x v="31"/>
    <n v="24"/>
    <x v="10"/>
    <n v="0.45334446773818771"/>
    <n v="87.905584571894764"/>
    <n v="87.905584571894764"/>
    <n v="2.6371675371568433"/>
    <s v="yellow"/>
    <s v="NCRB(IPCCrimes-2022)/Census(2011)"/>
  </r>
  <r>
    <x v="5"/>
    <n v="6.04"/>
    <x v="31"/>
    <n v="6"/>
    <x v="11"/>
    <n v="2.0432746640016264"/>
    <n v="41.68775795841681"/>
    <n v="41.68775795841681"/>
    <n v="1.2506327387525042"/>
    <s v="orange"/>
    <s v="NCRB(IPCCrimes-2022)/Census(2011)"/>
  </r>
  <r>
    <x v="5"/>
    <n v="6.04"/>
    <x v="31"/>
    <n v="2"/>
    <x v="12"/>
    <n v="0.14567486942433078"/>
    <n v="96.849260327300144"/>
    <n v="96.849260327300144"/>
    <n v="2.9054778098190042"/>
    <s v="yellow"/>
    <s v="NCRB(IPCCrimes-2022)/Census(2011)"/>
  </r>
  <r>
    <x v="5"/>
    <n v="6.04"/>
    <x v="31"/>
    <n v="1"/>
    <x v="13"/>
    <n v="4.0759655636343005E-2"/>
    <n v="99.899050293781016"/>
    <n v="99.899050293781016"/>
    <n v="2.9969715088134303"/>
    <s v="yellow"/>
    <s v="NCRB(IPCCrimes-2022)/Census(2011)"/>
  </r>
  <r>
    <x v="5"/>
    <n v="6.04"/>
    <x v="31"/>
    <n v="20"/>
    <x v="14"/>
    <n v="1.8006474691778565"/>
    <n v="48.74071012476557"/>
    <n v="48.74071012476557"/>
    <n v="1.462221303742967"/>
    <s v="orange"/>
    <s v="NCRB(IPCCrimes-2022)/Census(2011)"/>
  </r>
  <r>
    <x v="5"/>
    <n v="6.04"/>
    <x v="31"/>
    <n v="29"/>
    <x v="15"/>
    <n v="0.25697559011784493"/>
    <n v="93.61384947526571"/>
    <n v="93.61384947526571"/>
    <n v="2.8084154842579712"/>
    <s v="yellow"/>
    <s v="NCRB(IPCCrimes-2022)/Census(2011)"/>
  </r>
  <r>
    <x v="5"/>
    <n v="6.04"/>
    <x v="31"/>
    <n v="32"/>
    <x v="16"/>
    <n v="0.27839259468513811"/>
    <n v="92.99127660634511"/>
    <n v="92.99127660634511"/>
    <n v="2.7897382981903531"/>
    <s v="yellow"/>
    <s v="NCRB(IPCCrimes-2022)/Census(2011)"/>
  </r>
  <r>
    <x v="5"/>
    <n v="6.04"/>
    <x v="31"/>
    <n v="35"/>
    <x v="17"/>
    <n v="0"/>
    <n v="101.08389645963962"/>
    <n v="100"/>
    <n v="3"/>
    <s v="green"/>
    <s v="NCRB(IPCCrimes-2022)/Census(2011)"/>
  </r>
  <r>
    <x v="5"/>
    <n v="6.04"/>
    <x v="31"/>
    <n v="31"/>
    <x v="18"/>
    <n v="0"/>
    <n v="101.08389645963962"/>
    <n v="100"/>
    <n v="3"/>
    <s v="green"/>
    <s v="NCRB(IPCCrimes-2022)/Census(2011)"/>
  </r>
  <r>
    <x v="5"/>
    <n v="6.04"/>
    <x v="31"/>
    <n v="23"/>
    <x v="19"/>
    <n v="0.60445998666966083"/>
    <n v="83.51279370032411"/>
    <n v="83.51279370032411"/>
    <n v="2.5053838110097231"/>
    <s v="yellow"/>
    <s v="NCRB(IPCCrimes-2022)/Census(2011)"/>
  </r>
  <r>
    <x v="5"/>
    <n v="6.04"/>
    <x v="31"/>
    <n v="27"/>
    <x v="20"/>
    <n v="1.0278147768850383"/>
    <n v="71.20625449744351"/>
    <n v="71.20625449744351"/>
    <n v="2.1361876349233055"/>
    <s v="yellow"/>
    <s v="NCRB(IPCCrimes-2022)/Census(2011)"/>
  </r>
  <r>
    <x v="5"/>
    <n v="6.04"/>
    <x v="31"/>
    <n v="14"/>
    <x v="21"/>
    <n v="1.3616610708880754"/>
    <n v="61.501645975606259"/>
    <n v="61.501645975606259"/>
    <n v="1.8450493792681877"/>
    <s v="yellow"/>
    <s v="NCRB(IPCCrimes-2022)/Census(2011)"/>
  </r>
  <r>
    <x v="5"/>
    <n v="6.04"/>
    <x v="31"/>
    <n v="17"/>
    <x v="22"/>
    <n v="1.1122761923347992"/>
    <n v="68.751037869719823"/>
    <n v="68.751037869719823"/>
    <n v="2.0625311360915948"/>
    <s v="yellow"/>
    <s v="NCRB(IPCCrimes-2022)/Census(2011)"/>
  </r>
  <r>
    <x v="5"/>
    <n v="6.04"/>
    <x v="31"/>
    <n v="15"/>
    <x v="23"/>
    <n v="0.45570294001308781"/>
    <n v="87.837025925150257"/>
    <n v="87.837025925150257"/>
    <n v="2.635110777754508"/>
    <s v="yellow"/>
    <s v="NCRB(IPCCrimes-2022)/Census(2011)"/>
  </r>
  <r>
    <x v="5"/>
    <n v="6.04"/>
    <x v="31"/>
    <n v="13"/>
    <x v="24"/>
    <n v="5.0543289822299897"/>
    <n v="-45.840856021428699"/>
    <n v="0"/>
    <n v="0"/>
    <s v="red"/>
    <s v="NCRB(IPCCrimes-2022)/Census(2011)"/>
  </r>
  <r>
    <x v="5"/>
    <n v="6.04"/>
    <x v="31"/>
    <n v="21"/>
    <x v="25"/>
    <n v="2.8755746473805743"/>
    <n v="17.493553450186248"/>
    <n v="17.493553450186248"/>
    <n v="0.52480660350558739"/>
    <s v="orange"/>
    <s v="NCRB(IPCCrimes-2022)/Census(2011)"/>
  </r>
  <r>
    <x v="5"/>
    <n v="6.04"/>
    <x v="31"/>
    <n v="34"/>
    <x v="26"/>
    <n v="1.1218371204684792"/>
    <n v="68.473110373415366"/>
    <n v="68.473110373415366"/>
    <n v="2.0541933112024608"/>
    <s v="yellow"/>
    <s v="NCRB(IPCCrimes-2022)/Census(2011)"/>
  </r>
  <r>
    <x v="5"/>
    <n v="6.04"/>
    <x v="31"/>
    <n v="3"/>
    <x v="27"/>
    <n v="1.1822658109849651"/>
    <n v="66.716503229696656"/>
    <n v="66.716503229696656"/>
    <n v="2.0014950968908995"/>
    <s v="yellow"/>
    <s v="NCRB(IPCCrimes-2022)/Census(2011)"/>
  </r>
  <r>
    <x v="5"/>
    <n v="6.04"/>
    <x v="31"/>
    <n v="8"/>
    <x v="28"/>
    <n v="1.902304497475267"/>
    <n v="45.785632650966427"/>
    <n v="45.785632650966427"/>
    <n v="1.3735689795289929"/>
    <s v="orange"/>
    <s v="NCRB(IPCCrimes-2022)/Census(2011)"/>
  </r>
  <r>
    <x v="5"/>
    <n v="6.04"/>
    <x v="31"/>
    <n v="11"/>
    <x v="29"/>
    <n v="0"/>
    <n v="101.08389645963962"/>
    <n v="100"/>
    <n v="3"/>
    <s v="green"/>
    <s v="NCRB(IPCCrimes-2022)/Census(2011)"/>
  </r>
  <r>
    <x v="5"/>
    <n v="6.04"/>
    <x v="31"/>
    <n v="33"/>
    <x v="30"/>
    <n v="1.5579296888589869"/>
    <n v="55.796295529174756"/>
    <n v="55.796295529174756"/>
    <n v="1.6738888658752427"/>
    <s v="yellow"/>
    <s v="NCRB(IPCCrimes-2022)/Census(2011)"/>
  </r>
  <r>
    <x v="5"/>
    <n v="6.04"/>
    <x v="31"/>
    <n v="36"/>
    <x v="31"/>
    <n v="2.276903847293287"/>
    <n v="34.896369814082632"/>
    <n v="34.896369814082632"/>
    <n v="1.046891094422479"/>
    <s v="orange"/>
    <s v="NCRB(IPCCrimes-2022)/Census(2011)"/>
  </r>
  <r>
    <x v="5"/>
    <n v="6.04"/>
    <x v="31"/>
    <n v="16"/>
    <x v="32"/>
    <n v="0.40828358397862552"/>
    <n v="89.215463532332123"/>
    <n v="89.215463532332123"/>
    <n v="2.6764639059699635"/>
    <s v="yellow"/>
    <s v="NCRB(IPCCrimes-2022)/Census(2011)"/>
  </r>
  <r>
    <x v="5"/>
    <n v="6.04"/>
    <x v="31"/>
    <n v="9"/>
    <x v="33"/>
    <n v="0.51398226699120653"/>
    <n v="86.142898827146169"/>
    <n v="86.142898827146169"/>
    <n v="2.5842869648143849"/>
    <s v="yellow"/>
    <s v="NCRB(IPCCrimes-2022)/Census(2011)"/>
  </r>
  <r>
    <x v="5"/>
    <n v="6.04"/>
    <x v="31"/>
    <n v="5"/>
    <x v="34"/>
    <n v="0.28751894154958035"/>
    <n v="92.72598199279129"/>
    <n v="92.72598199279129"/>
    <n v="2.7817794597837389"/>
    <s v="yellow"/>
    <s v="NCRB(IPCCrimes-2022)/Census(2011)"/>
  </r>
  <r>
    <x v="5"/>
    <n v="6.04"/>
    <x v="31"/>
    <n v="19"/>
    <x v="35"/>
    <n v="0.57079554711547476"/>
    <n v="84.491388379519378"/>
    <n v="84.491388379519378"/>
    <n v="2.5347416513855814"/>
    <s v="yellow"/>
    <s v="NCRB(IPCCrimes-2022)/Census(2011)"/>
  </r>
  <r>
    <x v="5"/>
    <n v="6.05"/>
    <x v="32"/>
    <n v="35"/>
    <x v="0"/>
    <n v="0"/>
    <n v="100"/>
    <n v="100"/>
    <n v="3"/>
    <s v="green"/>
    <s v="NCRB(IPCCrimes-2022)/Census(2011)"/>
  </r>
  <r>
    <x v="5"/>
    <n v="6.05"/>
    <x v="32"/>
    <n v="37"/>
    <x v="1"/>
    <n v="9.6818888348518456E-2"/>
    <n v="83.683435469955398"/>
    <n v="83.683435469955398"/>
    <n v="2.5105030640986623"/>
    <s v="yellow"/>
    <s v="NCRB(IPCCrimes-2022)/Census(2011)"/>
  </r>
  <r>
    <x v="5"/>
    <n v="6.05"/>
    <x v="32"/>
    <n v="12"/>
    <x v="2"/>
    <n v="7.2268590552905312E-2"/>
    <n v="87.820815324720712"/>
    <n v="87.820815324720712"/>
    <n v="2.6346244597416213"/>
    <s v="yellow"/>
    <s v="NCRB(IPCCrimes-2022)/Census(2011)"/>
  </r>
  <r>
    <x v="5"/>
    <n v="6.05"/>
    <x v="32"/>
    <n v="18"/>
    <x v="3"/>
    <n v="0.25315988398996386"/>
    <n v="57.335808600987093"/>
    <n v="57.335808600987093"/>
    <n v="1.7200742580296127"/>
    <s v="yellow"/>
    <s v="NCRB(IPCCrimes-2022)/Census(2011)"/>
  </r>
  <r>
    <x v="5"/>
    <n v="6.05"/>
    <x v="32"/>
    <n v="10"/>
    <x v="4"/>
    <n v="0.24976116108661167"/>
    <n v="57.908584043033727"/>
    <n v="57.908584043033727"/>
    <n v="1.7372575212910117"/>
    <s v="yellow"/>
    <s v="NCRB(IPCCrimes-2022)/Census(2011)"/>
  </r>
  <r>
    <x v="5"/>
    <n v="6.05"/>
    <x v="32"/>
    <n v="4"/>
    <x v="5"/>
    <n v="0.47373158368468432"/>
    <n v="20.163595276089954"/>
    <n v="20.163595276089954"/>
    <n v="0.60490785828269866"/>
    <s v="orange"/>
    <s v="NCRB(IPCCrimes-2022)/Census(2011)"/>
  </r>
  <r>
    <x v="5"/>
    <n v="6.05"/>
    <x v="32"/>
    <n v="22"/>
    <x v="6"/>
    <n v="0.25836558401308929"/>
    <n v="56.458509328084631"/>
    <n v="56.458509328084631"/>
    <n v="1.6937552798425388"/>
    <s v="yellow"/>
    <s v="NCRB(IPCCrimes-2022)/Census(2011)"/>
  </r>
  <r>
    <x v="5"/>
    <n v="6.05"/>
    <x v="32"/>
    <n v="25"/>
    <x v="7"/>
    <n v="0"/>
    <n v="100"/>
    <n v="100"/>
    <n v="3"/>
    <s v="green"/>
    <s v="NCRB(IPCCrimes-2022)/Census(2011)"/>
  </r>
  <r>
    <x v="5"/>
    <n v="6.05"/>
    <x v="32"/>
    <n v="7"/>
    <x v="8"/>
    <n v="0.10721981927384663"/>
    <n v="81.930601250203168"/>
    <n v="81.930601250203168"/>
    <n v="2.4579180375060954"/>
    <s v="yellow"/>
    <s v="NCRB(IPCCrimes-2022)/Census(2011)"/>
  </r>
  <r>
    <x v="5"/>
    <n v="6.05"/>
    <x v="32"/>
    <n v="30"/>
    <x v="9"/>
    <n v="0.27424590945085686"/>
    <n v="53.782251015443009"/>
    <n v="53.782251015443009"/>
    <n v="1.6134675304632902"/>
    <s v="yellow"/>
    <s v="NCRB(IPCCrimes-2022)/Census(2011)"/>
  </r>
  <r>
    <x v="5"/>
    <n v="6.05"/>
    <x v="32"/>
    <n v="24"/>
    <x v="10"/>
    <n v="0.19192685495485318"/>
    <n v="67.655206878159817"/>
    <n v="67.655206878159817"/>
    <n v="2.0296562063447943"/>
    <s v="yellow"/>
    <s v="NCRB(IPCCrimes-2022)/Census(2011)"/>
  </r>
  <r>
    <x v="5"/>
    <n v="6.05"/>
    <x v="32"/>
    <n v="6"/>
    <x v="11"/>
    <n v="0.46151184495789638"/>
    <n v="22.222947112047812"/>
    <n v="22.222947112047812"/>
    <n v="0.66668841336143436"/>
    <s v="orange"/>
    <s v="NCRB(IPCCrimes-2022)/Census(2011)"/>
  </r>
  <r>
    <x v="5"/>
    <n v="6.05"/>
    <x v="32"/>
    <n v="2"/>
    <x v="12"/>
    <n v="0"/>
    <n v="100"/>
    <n v="100"/>
    <n v="3"/>
    <s v="green"/>
    <s v="NCRB(IPCCrimes-2022)/Census(2011)"/>
  </r>
  <r>
    <x v="5"/>
    <n v="6.05"/>
    <x v="32"/>
    <n v="1"/>
    <x v="13"/>
    <n v="3.2607724509074405E-2"/>
    <n v="94.504728878780071"/>
    <n v="94.504728878780071"/>
    <n v="2.8351418663634025"/>
    <s v="yellow"/>
    <s v="NCRB(IPCCrimes-2022)/Census(2011)"/>
  </r>
  <r>
    <x v="5"/>
    <n v="6.05"/>
    <x v="32"/>
    <n v="20"/>
    <x v="14"/>
    <n v="0.3516415933074602"/>
    <n v="40.739014395669074"/>
    <n v="40.739014395669074"/>
    <n v="1.2221704318700721"/>
    <s v="orange"/>
    <s v="NCRB(IPCCrimes-2022)/Census(2011)"/>
  </r>
  <r>
    <x v="5"/>
    <n v="6.05"/>
    <x v="32"/>
    <n v="29"/>
    <x v="15"/>
    <n v="0.36172997080282626"/>
    <n v="39.038853763643914"/>
    <n v="39.038853763643914"/>
    <n v="1.1711656129093175"/>
    <s v="orange"/>
    <s v="NCRB(IPCCrimes-2022)/Census(2011)"/>
  </r>
  <r>
    <x v="5"/>
    <n v="6.05"/>
    <x v="32"/>
    <n v="32"/>
    <x v="16"/>
    <n v="0.17960812560331493"/>
    <n v="69.731241274144523"/>
    <n v="69.731241274144523"/>
    <n v="2.0919372382243355"/>
    <s v="yellow"/>
    <s v="NCRB(IPCCrimes-2022)/Census(2011)"/>
  </r>
  <r>
    <x v="5"/>
    <n v="6.05"/>
    <x v="32"/>
    <n v="35"/>
    <x v="17"/>
    <n v="0"/>
    <n v="100"/>
    <n v="100"/>
    <n v="3"/>
    <s v="green"/>
    <s v="NCRB(IPCCrimes-2022)/Census(2011)"/>
  </r>
  <r>
    <x v="5"/>
    <n v="6.05"/>
    <x v="32"/>
    <n v="31"/>
    <x v="18"/>
    <n v="0"/>
    <n v="100"/>
    <n v="100"/>
    <n v="3"/>
    <s v="green"/>
    <s v="NCRB(IPCCrimes-2022)/Census(2011)"/>
  </r>
  <r>
    <x v="5"/>
    <n v="6.05"/>
    <x v="32"/>
    <n v="23"/>
    <x v="19"/>
    <n v="9.2252435323160076E-2"/>
    <n v="84.453004577105943"/>
    <n v="84.453004577105943"/>
    <n v="2.5335901373131779"/>
    <s v="yellow"/>
    <s v="NCRB(IPCCrimes-2022)/Census(2011)"/>
  </r>
  <r>
    <x v="5"/>
    <n v="6.05"/>
    <x v="32"/>
    <n v="27"/>
    <x v="20"/>
    <n v="0.49032549096420441"/>
    <n v="17.367079394217512"/>
    <n v="17.367079394217512"/>
    <n v="0.52101238182652543"/>
    <s v="orange"/>
    <s v="NCRB(IPCCrimes-2022)/Census(2011)"/>
  </r>
  <r>
    <x v="5"/>
    <n v="6.05"/>
    <x v="32"/>
    <n v="14"/>
    <x v="21"/>
    <n v="3.8904602025373582E-2"/>
    <n v="93.443537100140375"/>
    <n v="93.443537100140375"/>
    <n v="2.8033061130042114"/>
    <s v="yellow"/>
    <s v="NCRB(IPCCrimes-2022)/Census(2011)"/>
  </r>
  <r>
    <x v="5"/>
    <n v="6.05"/>
    <x v="32"/>
    <n v="17"/>
    <x v="22"/>
    <n v="0.53928542658656931"/>
    <n v="9.1160246403816529"/>
    <n v="9.1160246403816529"/>
    <n v="0.27348073921144961"/>
    <s v="orange"/>
    <s v="NCRB(IPCCrimes-2022)/Census(2011)"/>
  </r>
  <r>
    <x v="5"/>
    <n v="6.05"/>
    <x v="32"/>
    <n v="15"/>
    <x v="23"/>
    <n v="0.18228117600523511"/>
    <n v="69.280760999903094"/>
    <n v="69.280760999903094"/>
    <n v="2.0784228299970926"/>
    <s v="yellow"/>
    <s v="NCRB(IPCCrimes-2022)/Census(2011)"/>
  </r>
  <r>
    <x v="5"/>
    <n v="6.05"/>
    <x v="32"/>
    <n v="13"/>
    <x v="24"/>
    <n v="0.1010865796445998"/>
    <n v="82.964215681186914"/>
    <n v="82.964215681186914"/>
    <n v="2.4889264704356076"/>
    <s v="yellow"/>
    <s v="NCRB(IPCCrimes-2022)/Census(2011)"/>
  </r>
  <r>
    <x v="5"/>
    <n v="6.05"/>
    <x v="32"/>
    <n v="21"/>
    <x v="25"/>
    <n v="0.97202523291737719"/>
    <n v="-63.812172482671535"/>
    <n v="0"/>
    <n v="0"/>
    <s v="red"/>
    <s v="NCRB(IPCCrimes-2022)/Census(2011)"/>
  </r>
  <r>
    <x v="5"/>
    <n v="6.05"/>
    <x v="32"/>
    <n v="34"/>
    <x v="26"/>
    <n v="0.240393668671817"/>
    <n v="59.487256315333582"/>
    <n v="59.487256315333582"/>
    <n v="1.7846176894600074"/>
    <s v="yellow"/>
    <s v="NCRB(IPCCrimes-2022)/Census(2011)"/>
  </r>
  <r>
    <x v="5"/>
    <n v="6.05"/>
    <x v="32"/>
    <n v="3"/>
    <x v="27"/>
    <n v="0.20905919828392677"/>
    <n v="64.767950163607935"/>
    <n v="64.767950163607935"/>
    <n v="1.9430385049082379"/>
    <s v="yellow"/>
    <s v="NCRB(IPCCrimes-2022)/Census(2011)"/>
  </r>
  <r>
    <x v="5"/>
    <n v="6.05"/>
    <x v="32"/>
    <n v="8"/>
    <x v="28"/>
    <n v="0.15171753660845688"/>
    <n v="74.431549270631834"/>
    <n v="74.431549270631834"/>
    <n v="2.2329464781189552"/>
    <s v="yellow"/>
    <s v="NCRB(IPCCrimes-2022)/Census(2011)"/>
  </r>
  <r>
    <x v="5"/>
    <n v="6.05"/>
    <x v="32"/>
    <n v="11"/>
    <x v="29"/>
    <n v="0"/>
    <n v="100"/>
    <n v="100"/>
    <n v="3"/>
    <s v="green"/>
    <s v="NCRB(IPCCrimes-2022)/Census(2011)"/>
  </r>
  <r>
    <x v="5"/>
    <n v="6.05"/>
    <x v="32"/>
    <n v="33"/>
    <x v="30"/>
    <n v="0.19543424032839604"/>
    <n v="67.064118912213104"/>
    <n v="67.064118912213104"/>
    <n v="2.0119235673663929"/>
    <s v="yellow"/>
    <s v="NCRB(IPCCrimes-2022)/Census(2011)"/>
  </r>
  <r>
    <x v="5"/>
    <n v="6.05"/>
    <x v="32"/>
    <n v="36"/>
    <x v="31"/>
    <n v="9.7132660988672209E-2"/>
    <n v="83.630556412798668"/>
    <n v="83.630556412798668"/>
    <n v="2.5089166923839601"/>
    <s v="yellow"/>
    <s v="NCRB(IPCCrimes-2022)/Census(2011)"/>
  </r>
  <r>
    <x v="5"/>
    <n v="6.05"/>
    <x v="32"/>
    <n v="16"/>
    <x v="32"/>
    <n v="2.7218905598575035E-2"/>
    <n v="95.412888567387299"/>
    <n v="95.412888567387299"/>
    <n v="2.8623866570216192"/>
    <s v="yellow"/>
    <s v="NCRB(IPCCrimes-2022)/Census(2011)"/>
  </r>
  <r>
    <x v="5"/>
    <n v="6.05"/>
    <x v="32"/>
    <n v="9"/>
    <x v="33"/>
    <n v="4.0037567048974217E-2"/>
    <n v="93.252602281189368"/>
    <n v="93.252602281189368"/>
    <n v="2.7975780684356808"/>
    <s v="yellow"/>
    <s v="NCRB(IPCCrimes-2022)/Census(2011)"/>
  </r>
  <r>
    <x v="5"/>
    <n v="6.05"/>
    <x v="32"/>
    <n v="5"/>
    <x v="34"/>
    <n v="0.18837447894627679"/>
    <n v="68.253876965862858"/>
    <n v="68.253876965862858"/>
    <n v="2.0476163089758859"/>
    <s v="yellow"/>
    <s v="NCRB(IPCCrimes-2022)/Census(2011)"/>
  </r>
  <r>
    <x v="5"/>
    <n v="6.05"/>
    <x v="32"/>
    <n v="19"/>
    <x v="35"/>
    <n v="5.8065573890825659E-2"/>
    <n v="90.214402380315832"/>
    <n v="90.214402380315832"/>
    <n v="2.7064320714094747"/>
    <s v="yellow"/>
    <s v="NCRB(IPCCrimes-2022)/Census(2011)"/>
  </r>
  <r>
    <x v="5"/>
    <n v="6.06"/>
    <x v="33"/>
    <n v="35"/>
    <x v="0"/>
    <n v="0"/>
    <n v="100"/>
    <n v="100"/>
    <n v="3"/>
    <s v="green"/>
    <s v="NCRB(IPCCrimes-2022)/Census(2011)"/>
  </r>
  <r>
    <x v="5"/>
    <n v="6.06"/>
    <x v="33"/>
    <n v="37"/>
    <x v="1"/>
    <n v="1.4119421217492278E-2"/>
    <n v="92.586652896714099"/>
    <n v="92.586652896714099"/>
    <n v="2.7775995869014229"/>
    <s v="yellow"/>
    <s v="NCRB(IPCCrimes-2022)/Census(2011)"/>
  </r>
  <r>
    <x v="5"/>
    <n v="6.06"/>
    <x v="33"/>
    <n v="12"/>
    <x v="2"/>
    <n v="0"/>
    <n v="100"/>
    <n v="100"/>
    <n v="3"/>
    <s v="green"/>
    <s v="NCRB(IPCCrimes-2022)/Census(2011)"/>
  </r>
  <r>
    <x v="5"/>
    <n v="6.06"/>
    <x v="33"/>
    <n v="18"/>
    <x v="3"/>
    <n v="5.1272887896701543E-2"/>
    <n v="73.079369960631837"/>
    <n v="73.079369960631837"/>
    <n v="2.1923810988189549"/>
    <s v="yellow"/>
    <s v="NCRB(IPCCrimes-2022)/Census(2011)"/>
  </r>
  <r>
    <x v="5"/>
    <n v="6.06"/>
    <x v="33"/>
    <n v="10"/>
    <x v="4"/>
    <n v="6.7243389523318521E-3"/>
    <n v="96.469412030004193"/>
    <n v="96.469412030004193"/>
    <n v="2.8940823609001258"/>
    <s v="yellow"/>
    <s v="NCRB(IPCCrimes-2022)/Census(2011)"/>
  </r>
  <r>
    <x v="5"/>
    <n v="6.06"/>
    <x v="33"/>
    <n v="4"/>
    <x v="5"/>
    <n v="0.18949263347387371"/>
    <n v="0.50763102688590334"/>
    <n v="0.50763102688590334"/>
    <n v="1.5228930806577102E-2"/>
    <s v="orange"/>
    <s v="NCRB(IPCCrimes-2022)/Census(2011)"/>
  </r>
  <r>
    <x v="5"/>
    <n v="6.06"/>
    <x v="33"/>
    <n v="22"/>
    <x v="6"/>
    <n v="2.3487780364826297E-2"/>
    <n v="87.667832424003151"/>
    <n v="87.667832424003151"/>
    <n v="2.6300349727200949"/>
    <s v="yellow"/>
    <s v="NCRB(IPCCrimes-2022)/Census(2011)"/>
  </r>
  <r>
    <x v="5"/>
    <n v="6.06"/>
    <x v="33"/>
    <n v="25"/>
    <x v="7"/>
    <n v="0.17071721717278632"/>
    <n v="10.365590209817203"/>
    <n v="10.365590209817203"/>
    <n v="0.31096770629451609"/>
    <s v="orange"/>
    <s v="NCRB(IPCCrimes-2022)/Census(2011)"/>
  </r>
  <r>
    <x v="5"/>
    <n v="6.06"/>
    <x v="33"/>
    <n v="7"/>
    <x v="8"/>
    <n v="0"/>
    <n v="100"/>
    <n v="100"/>
    <n v="3"/>
    <s v="green"/>
    <s v="NCRB(IPCCrimes-2022)/Census(2011)"/>
  </r>
  <r>
    <x v="5"/>
    <n v="6.06"/>
    <x v="33"/>
    <n v="30"/>
    <x v="9"/>
    <n v="0"/>
    <n v="100"/>
    <n v="100"/>
    <n v="3"/>
    <s v="green"/>
    <s v="NCRB(IPCCrimes-2022)/Census(2011)"/>
  </r>
  <r>
    <x v="5"/>
    <n v="6.06"/>
    <x v="33"/>
    <n v="24"/>
    <x v="10"/>
    <n v="1.9854502236708951E-2"/>
    <n v="89.575470950513122"/>
    <n v="89.575470950513122"/>
    <n v="2.6872641285153938"/>
    <s v="yellow"/>
    <s v="NCRB(IPCCrimes-2022)/Census(2011)"/>
  </r>
  <r>
    <x v="5"/>
    <n v="6.06"/>
    <x v="33"/>
    <n v="6"/>
    <x v="11"/>
    <n v="0.19722728417004118"/>
    <n v="-3.5534171882012946"/>
    <n v="0"/>
    <n v="0"/>
    <s v="red"/>
    <s v="NCRB(IPCCrimes-2022)/Census(2011)"/>
  </r>
  <r>
    <x v="5"/>
    <n v="6.06"/>
    <x v="33"/>
    <n v="2"/>
    <x v="12"/>
    <n v="0"/>
    <n v="100"/>
    <n v="100"/>
    <n v="3"/>
    <s v="green"/>
    <s v="NCRB(IPCCrimes-2022)/Census(2011)"/>
  </r>
  <r>
    <x v="5"/>
    <n v="6.06"/>
    <x v="33"/>
    <n v="1"/>
    <x v="13"/>
    <n v="0"/>
    <n v="100"/>
    <n v="100"/>
    <n v="3"/>
    <s v="green"/>
    <s v="NCRB(IPCCrimes-2022)/Census(2011)"/>
  </r>
  <r>
    <x v="5"/>
    <n v="6.06"/>
    <x v="33"/>
    <n v="20"/>
    <x v="14"/>
    <n v="0"/>
    <n v="100"/>
    <n v="100"/>
    <n v="3"/>
    <s v="green"/>
    <s v="NCRB(IPCCrimes-2022)/Census(2011)"/>
  </r>
  <r>
    <x v="5"/>
    <n v="6.06"/>
    <x v="33"/>
    <n v="29"/>
    <x v="15"/>
    <n v="8.0202572711938855E-2"/>
    <n v="57.889951653717389"/>
    <n v="57.889951653717389"/>
    <n v="1.7366985496115217"/>
    <s v="yellow"/>
    <s v="NCRB(IPCCrimes-2022)/Census(2011)"/>
  </r>
  <r>
    <x v="5"/>
    <n v="6.06"/>
    <x v="33"/>
    <n v="32"/>
    <x v="16"/>
    <n v="5.6875906441049728E-2"/>
    <n v="70.137526902366716"/>
    <n v="70.137526902366716"/>
    <n v="2.1041258070710018"/>
    <s v="yellow"/>
    <s v="NCRB(IPCCrimes-2022)/Census(2011)"/>
  </r>
  <r>
    <x v="5"/>
    <n v="6.06"/>
    <x v="33"/>
    <n v="35"/>
    <x v="17"/>
    <n v="0"/>
    <n v="100"/>
    <n v="100"/>
    <n v="3"/>
    <s v="green"/>
    <s v="NCRB(IPCCrimes-2022)/Census(2011)"/>
  </r>
  <r>
    <x v="5"/>
    <n v="6.06"/>
    <x v="33"/>
    <n v="31"/>
    <x v="18"/>
    <n v="0"/>
    <n v="100"/>
    <n v="100"/>
    <n v="3"/>
    <s v="green"/>
    <s v="NCRB(IPCCrimes-2022)/Census(2011)"/>
  </r>
  <r>
    <x v="5"/>
    <n v="6.06"/>
    <x v="33"/>
    <n v="23"/>
    <x v="19"/>
    <n v="4.5437766651705708E-2"/>
    <n v="76.143077637637788"/>
    <n v="76.143077637637788"/>
    <n v="2.2842923291291335"/>
    <s v="yellow"/>
    <s v="NCRB(IPCCrimes-2022)/Census(2011)"/>
  </r>
  <r>
    <x v="5"/>
    <n v="6.06"/>
    <x v="33"/>
    <n v="27"/>
    <x v="20"/>
    <n v="8.0979346057609078E-2"/>
    <n v="57.482109834755292"/>
    <n v="57.482109834755292"/>
    <n v="1.7244632950426588"/>
    <s v="yellow"/>
    <s v="NCRB(IPCCrimes-2022)/Census(2011)"/>
  </r>
  <r>
    <x v="5"/>
    <n v="6.06"/>
    <x v="33"/>
    <n v="14"/>
    <x v="21"/>
    <n v="0"/>
    <n v="100"/>
    <n v="100"/>
    <n v="3"/>
    <s v="green"/>
    <s v="NCRB(IPCCrimes-2022)/Census(2011)"/>
  </r>
  <r>
    <x v="5"/>
    <n v="6.06"/>
    <x v="33"/>
    <n v="17"/>
    <x v="22"/>
    <n v="6.7410678323321163E-2"/>
    <n v="64.606285967330336"/>
    <n v="64.606285967330336"/>
    <n v="1.93818857901991"/>
    <s v="yellow"/>
    <s v="NCRB(IPCCrimes-2022)/Census(2011)"/>
  </r>
  <r>
    <x v="5"/>
    <n v="6.06"/>
    <x v="33"/>
    <n v="15"/>
    <x v="23"/>
    <n v="0.18228117600523511"/>
    <n v="4.2939786761344143"/>
    <n v="4.2939786761344143"/>
    <n v="0.12881936028403243"/>
    <s v="orange"/>
    <s v="NCRB(IPCCrimes-2022)/Census(2011)"/>
  </r>
  <r>
    <x v="5"/>
    <n v="6.06"/>
    <x v="33"/>
    <n v="13"/>
    <x v="24"/>
    <n v="0"/>
    <n v="100"/>
    <n v="100"/>
    <n v="3"/>
    <s v="green"/>
    <s v="NCRB(IPCCrimes-2022)/Census(2011)"/>
  </r>
  <r>
    <x v="5"/>
    <n v="6.06"/>
    <x v="33"/>
    <n v="21"/>
    <x v="25"/>
    <n v="4.7648295731243986E-3"/>
    <n v="97.498244795628636"/>
    <n v="97.498244795628636"/>
    <n v="2.9249473438688591"/>
    <s v="yellow"/>
    <s v="NCRB(IPCCrimes-2022)/Census(2011)"/>
  </r>
  <r>
    <x v="5"/>
    <n v="6.06"/>
    <x v="33"/>
    <n v="34"/>
    <x v="26"/>
    <n v="0"/>
    <n v="100"/>
    <n v="100"/>
    <n v="3"/>
    <s v="green"/>
    <s v="NCRB(IPCCrimes-2022)/Census(2011)"/>
  </r>
  <r>
    <x v="5"/>
    <n v="6.06"/>
    <x v="33"/>
    <n v="3"/>
    <x v="27"/>
    <n v="3.6044689359297716E-3"/>
    <n v="98.107487627612201"/>
    <n v="98.107487627612201"/>
    <n v="2.9432246288283661"/>
    <s v="yellow"/>
    <s v="NCRB(IPCCrimes-2022)/Census(2011)"/>
  </r>
  <r>
    <x v="5"/>
    <n v="6.06"/>
    <x v="33"/>
    <n v="8"/>
    <x v="28"/>
    <n v="0"/>
    <n v="100"/>
    <n v="100"/>
    <n v="3"/>
    <s v="green"/>
    <s v="NCRB(IPCCrimes-2022)/Census(2011)"/>
  </r>
  <r>
    <x v="5"/>
    <n v="6.06"/>
    <x v="33"/>
    <n v="11"/>
    <x v="29"/>
    <n v="0"/>
    <n v="100"/>
    <n v="100"/>
    <n v="3"/>
    <s v="green"/>
    <s v="NCRB(IPCCrimes-2022)/Census(2011)"/>
  </r>
  <r>
    <x v="5"/>
    <n v="6.06"/>
    <x v="33"/>
    <n v="33"/>
    <x v="30"/>
    <n v="4.7125987029542314E-2"/>
    <n v="75.256684105285473"/>
    <n v="75.256684105285473"/>
    <n v="2.2577005231585643"/>
    <s v="yellow"/>
    <s v="NCRB(IPCCrimes-2022)/Census(2011)"/>
  </r>
  <r>
    <x v="5"/>
    <n v="6.06"/>
    <x v="33"/>
    <n v="36"/>
    <x v="31"/>
    <n v="8.5705289107651961E-2"/>
    <n v="55.00077184783234"/>
    <n v="55.00077184783234"/>
    <n v="1.6500231554349702"/>
    <s v="yellow"/>
    <s v="NCRB(IPCCrimes-2022)/Census(2011)"/>
  </r>
  <r>
    <x v="5"/>
    <n v="6.06"/>
    <x v="33"/>
    <n v="16"/>
    <x v="32"/>
    <n v="0"/>
    <n v="100"/>
    <n v="100"/>
    <n v="3"/>
    <s v="green"/>
    <s v="NCRB(IPCCrimes-2022)/Census(2011)"/>
  </r>
  <r>
    <x v="5"/>
    <n v="6.06"/>
    <x v="33"/>
    <n v="9"/>
    <x v="33"/>
    <n v="5.8054472221012614E-2"/>
    <n v="69.518725531096948"/>
    <n v="69.518725531096948"/>
    <n v="2.0855617659329084"/>
    <s v="yellow"/>
    <s v="NCRB(IPCCrimes-2022)/Census(2011)"/>
  </r>
  <r>
    <x v="5"/>
    <n v="6.06"/>
    <x v="33"/>
    <n v="5"/>
    <x v="34"/>
    <n v="2.9743338780991072E-2"/>
    <n v="84.383375848229477"/>
    <n v="84.383375848229477"/>
    <n v="2.5315012754468844"/>
    <s v="yellow"/>
    <s v="NCRB(IPCCrimes-2022)/Census(2011)"/>
  </r>
  <r>
    <x v="5"/>
    <n v="6.06"/>
    <x v="33"/>
    <n v="19"/>
    <x v="35"/>
    <n v="1.095576865864635E-3"/>
    <n v="99.424771634766259"/>
    <n v="99.424771634766259"/>
    <n v="2.9827431490429879"/>
    <s v="yellow"/>
    <s v="NCRB(IPCCrimes-2022)/Census(2011)"/>
  </r>
  <r>
    <x v="5"/>
    <n v="6.07"/>
    <x v="34"/>
    <n v="35"/>
    <x v="0"/>
    <n v="0"/>
    <n v="100"/>
    <n v="100"/>
    <n v="3"/>
    <s v="green"/>
    <s v="NCRB(IPCCrimes-2022)/Census(2011)"/>
  </r>
  <r>
    <x v="5"/>
    <n v="6.07"/>
    <x v="34"/>
    <n v="37"/>
    <x v="1"/>
    <n v="1.6136481391419745E-2"/>
    <n v="99.526014890454277"/>
    <n v="99.526014890454277"/>
    <n v="2.985780446713628"/>
    <s v="yellow"/>
    <s v="NCRB(IPCCrimes-2022)/Census(2011)"/>
  </r>
  <r>
    <x v="5"/>
    <n v="6.07"/>
    <x v="34"/>
    <n v="12"/>
    <x v="2"/>
    <n v="0"/>
    <n v="100"/>
    <n v="100"/>
    <n v="3"/>
    <s v="green"/>
    <s v="NCRB(IPCCrimes-2022)/Census(2011)"/>
  </r>
  <r>
    <x v="5"/>
    <n v="6.07"/>
    <x v="34"/>
    <n v="18"/>
    <x v="3"/>
    <n v="0.51593343446055917"/>
    <n v="84.845223718900669"/>
    <n v="84.845223718900669"/>
    <n v="2.5453567115670199"/>
    <s v="yellow"/>
    <s v="NCRB(IPCCrimes-2022)/Census(2011)"/>
  </r>
  <r>
    <x v="5"/>
    <n v="6.07"/>
    <x v="34"/>
    <n v="10"/>
    <x v="4"/>
    <n v="0.70413435029417837"/>
    <n v="79.31710209534549"/>
    <n v="79.31710209534549"/>
    <n v="2.3795130628603647"/>
    <s v="yellow"/>
    <s v="NCRB(IPCCrimes-2022)/Census(2011)"/>
  </r>
  <r>
    <x v="5"/>
    <n v="6.07"/>
    <x v="34"/>
    <n v="4"/>
    <x v="5"/>
    <n v="2.7476431853711687"/>
    <n v="19.292073369650211"/>
    <n v="19.292073369650211"/>
    <n v="0.57876220108950638"/>
    <s v="orange"/>
    <s v="NCRB(IPCCrimes-2022)/Census(2011)"/>
  </r>
  <r>
    <x v="5"/>
    <n v="6.07"/>
    <x v="34"/>
    <n v="22"/>
    <x v="6"/>
    <n v="1.5658520243217532E-2"/>
    <n v="99.540054287376933"/>
    <n v="99.540054287376933"/>
    <n v="2.9862016286213082"/>
    <s v="yellow"/>
    <s v="NCRB(IPCCrimes-2022)/Census(2011)"/>
  </r>
  <r>
    <x v="5"/>
    <n v="6.07"/>
    <x v="34"/>
    <n v="25"/>
    <x v="7"/>
    <n v="0"/>
    <n v="100"/>
    <n v="100"/>
    <n v="3"/>
    <s v="green"/>
    <s v="NCRB(IPCCrimes-2022)/Census(2011)"/>
  </r>
  <r>
    <x v="5"/>
    <n v="6.07"/>
    <x v="34"/>
    <n v="7"/>
    <x v="8"/>
    <n v="1.1913313252649625E-2"/>
    <n v="99.650064165158582"/>
    <n v="99.650064165158582"/>
    <n v="2.9895019249547574"/>
    <s v="yellow"/>
    <s v="NCRB(IPCCrimes-2022)/Census(2011)"/>
  </r>
  <r>
    <x v="5"/>
    <n v="6.07"/>
    <x v="34"/>
    <n v="30"/>
    <x v="9"/>
    <n v="0"/>
    <n v="100"/>
    <n v="100"/>
    <n v="3"/>
    <s v="green"/>
    <s v="NCRB(IPCCrimes-2022)/Census(2011)"/>
  </r>
  <r>
    <x v="5"/>
    <n v="6.07"/>
    <x v="34"/>
    <n v="24"/>
    <x v="10"/>
    <n v="0.2117813571915621"/>
    <n v="93.77923802883322"/>
    <n v="93.77923802883322"/>
    <n v="2.8133771408649966"/>
    <s v="yellow"/>
    <s v="NCRB(IPCCrimes-2022)/Census(2011)"/>
  </r>
  <r>
    <x v="5"/>
    <n v="6.07"/>
    <x v="34"/>
    <n v="6"/>
    <x v="11"/>
    <n v="1.8342137427813827"/>
    <n v="46.122702916833958"/>
    <n v="46.122702916833958"/>
    <n v="1.3836810875050187"/>
    <s v="orange"/>
    <s v="NCRB(IPCCrimes-2022)/Census(2011)"/>
  </r>
  <r>
    <x v="5"/>
    <n v="6.07"/>
    <x v="34"/>
    <n v="2"/>
    <x v="12"/>
    <n v="7.2837434712165389E-2"/>
    <n v="97.860508828806232"/>
    <n v="97.860508828806232"/>
    <n v="2.9358152648641873"/>
    <s v="yellow"/>
    <s v="NCRB(IPCCrimes-2022)/Census(2011)"/>
  </r>
  <r>
    <x v="5"/>
    <n v="6.07"/>
    <x v="34"/>
    <n v="1"/>
    <x v="13"/>
    <n v="0"/>
    <n v="100"/>
    <n v="100"/>
    <n v="3"/>
    <s v="green"/>
    <s v="NCRB(IPCCrimes-2022)/Census(2011)"/>
  </r>
  <r>
    <x v="5"/>
    <n v="6.07"/>
    <x v="34"/>
    <n v="20"/>
    <x v="14"/>
    <n v="1.46719423414492"/>
    <n v="56.903354397581893"/>
    <n v="56.903354397581893"/>
    <n v="1.7071006319274569"/>
    <s v="yellow"/>
    <s v="NCRB(IPCCrimes-2022)/Census(2011)"/>
  </r>
  <r>
    <x v="5"/>
    <n v="6.07"/>
    <x v="34"/>
    <n v="29"/>
    <x v="15"/>
    <n v="3.2735743964056674E-3"/>
    <n v="99.903843627290925"/>
    <n v="99.903843627290925"/>
    <n v="2.9971153088187279"/>
    <s v="yellow"/>
    <s v="NCRB(IPCCrimes-2022)/Census(2011)"/>
  </r>
  <r>
    <x v="5"/>
    <n v="6.07"/>
    <x v="34"/>
    <n v="32"/>
    <x v="16"/>
    <n v="5.9869375201104975E-3"/>
    <n v="99.824142626420283"/>
    <n v="99.824142626420283"/>
    <n v="2.9947242787926087"/>
    <s v="yellow"/>
    <s v="NCRB(IPCCrimes-2022)/Census(2011)"/>
  </r>
  <r>
    <x v="5"/>
    <n v="6.07"/>
    <x v="34"/>
    <n v="35"/>
    <x v="17"/>
    <n v="0"/>
    <n v="100"/>
    <n v="100"/>
    <n v="3"/>
    <s v="green"/>
    <s v="NCRB(IPCCrimes-2022)/Census(2011)"/>
  </r>
  <r>
    <x v="5"/>
    <n v="6.07"/>
    <x v="34"/>
    <n v="31"/>
    <x v="18"/>
    <n v="0"/>
    <n v="100"/>
    <n v="100"/>
    <n v="3"/>
    <s v="green"/>
    <s v="NCRB(IPCCrimes-2022)/Census(2011)"/>
  </r>
  <r>
    <x v="5"/>
    <n v="6.07"/>
    <x v="34"/>
    <n v="23"/>
    <x v="19"/>
    <n v="0.38140185947037819"/>
    <n v="88.79688838248623"/>
    <n v="88.79688838248623"/>
    <n v="2.6639066514745871"/>
    <s v="yellow"/>
    <s v="NCRB(IPCCrimes-2022)/Census(2011)"/>
  </r>
  <r>
    <x v="5"/>
    <n v="6.07"/>
    <x v="34"/>
    <n v="27"/>
    <x v="20"/>
    <n v="3.5595316948399593E-3"/>
    <n v="99.895444057512606"/>
    <n v="99.895444057512606"/>
    <n v="2.9968633217253782"/>
    <s v="yellow"/>
    <s v="NCRB(IPCCrimes-2022)/Census(2011)"/>
  </r>
  <r>
    <x v="5"/>
    <n v="6.07"/>
    <x v="34"/>
    <n v="14"/>
    <x v="21"/>
    <n v="7.7809204050747163E-2"/>
    <n v="97.714470508715152"/>
    <n v="97.714470508715152"/>
    <n v="2.9314341152614549"/>
    <s v="yellow"/>
    <s v="NCRB(IPCCrimes-2022)/Census(2011)"/>
  </r>
  <r>
    <x v="5"/>
    <n v="6.07"/>
    <x v="34"/>
    <n v="17"/>
    <x v="22"/>
    <n v="0"/>
    <n v="100"/>
    <n v="100"/>
    <n v="3"/>
    <s v="green"/>
    <s v="NCRB(IPCCrimes-2022)/Census(2011)"/>
  </r>
  <r>
    <x v="5"/>
    <n v="6.07"/>
    <x v="34"/>
    <n v="15"/>
    <x v="23"/>
    <n v="0"/>
    <n v="100"/>
    <n v="100"/>
    <n v="3"/>
    <s v="green"/>
    <s v="NCRB(IPCCrimes-2022)/Census(2011)"/>
  </r>
  <r>
    <x v="5"/>
    <n v="6.07"/>
    <x v="34"/>
    <n v="13"/>
    <x v="24"/>
    <n v="0"/>
    <n v="100"/>
    <n v="100"/>
    <n v="3"/>
    <s v="green"/>
    <s v="NCRB(IPCCrimes-2022)/Census(2011)"/>
  </r>
  <r>
    <x v="5"/>
    <n v="6.07"/>
    <x v="34"/>
    <n v="21"/>
    <x v="25"/>
    <n v="0"/>
    <n v="100"/>
    <n v="100"/>
    <n v="3"/>
    <s v="green"/>
    <s v="NCRB(IPCCrimes-2022)/Census(2011)"/>
  </r>
  <r>
    <x v="5"/>
    <n v="6.07"/>
    <x v="34"/>
    <n v="34"/>
    <x v="26"/>
    <n v="0"/>
    <n v="100"/>
    <n v="100"/>
    <n v="3"/>
    <s v="green"/>
    <s v="NCRB(IPCCrimes-2022)/Census(2011)"/>
  </r>
  <r>
    <x v="5"/>
    <n v="6.07"/>
    <x v="34"/>
    <n v="3"/>
    <x v="27"/>
    <n v="8.0019210377640935"/>
    <n v="-135.04451358755151"/>
    <n v="0"/>
    <n v="0"/>
    <s v="red"/>
    <s v="NCRB(IPCCrimes-2022)/Census(2011)"/>
  </r>
  <r>
    <x v="5"/>
    <n v="6.07"/>
    <x v="34"/>
    <n v="8"/>
    <x v="28"/>
    <n v="4.3764674021670256E-3"/>
    <n v="99.87144778773505"/>
    <n v="99.87144778773505"/>
    <n v="2.9961434336320512"/>
    <s v="yellow"/>
    <s v="NCRB(IPCCrimes-2022)/Census(2011)"/>
  </r>
  <r>
    <x v="5"/>
    <n v="6.07"/>
    <x v="34"/>
    <n v="11"/>
    <x v="29"/>
    <n v="0"/>
    <n v="100"/>
    <n v="100"/>
    <n v="3"/>
    <s v="green"/>
    <s v="NCRB(IPCCrimes-2022)/Census(2011)"/>
  </r>
  <r>
    <x v="5"/>
    <n v="6.07"/>
    <x v="34"/>
    <n v="33"/>
    <x v="30"/>
    <n v="2.7721168840907241E-3"/>
    <n v="99.918573194917329"/>
    <n v="99.918573194917329"/>
    <n v="2.99755719584752"/>
    <s v="yellow"/>
    <s v="NCRB(IPCCrimes-2022)/Census(2011)"/>
  </r>
  <r>
    <x v="5"/>
    <n v="6.07"/>
    <x v="34"/>
    <n v="36"/>
    <x v="31"/>
    <n v="2.8568429702550652E-3"/>
    <n v="99.916084492314965"/>
    <n v="99.916084492314965"/>
    <n v="2.9974825347694489"/>
    <s v="yellow"/>
    <s v="NCRB(IPCCrimes-2022)/Census(2011)"/>
  </r>
  <r>
    <x v="5"/>
    <n v="6.07"/>
    <x v="34"/>
    <n v="16"/>
    <x v="32"/>
    <n v="0"/>
    <n v="100"/>
    <n v="100"/>
    <n v="3"/>
    <s v="green"/>
    <s v="NCRB(IPCCrimes-2022)/Census(2011)"/>
  </r>
  <r>
    <x v="5"/>
    <n v="6.07"/>
    <x v="34"/>
    <n v="9"/>
    <x v="33"/>
    <n v="2.2541150248572484"/>
    <n v="33.788728095721666"/>
    <n v="33.788728095721666"/>
    <n v="1.01366184287165"/>
    <s v="orange"/>
    <s v="NCRB(IPCCrimes-2022)/Census(2011)"/>
  </r>
  <r>
    <x v="5"/>
    <n v="6.07"/>
    <x v="34"/>
    <n v="5"/>
    <x v="34"/>
    <n v="0"/>
    <n v="100"/>
    <n v="100"/>
    <n v="3"/>
    <s v="green"/>
    <s v="NCRB(IPCCrimes-2022)/Census(2011)"/>
  </r>
  <r>
    <x v="5"/>
    <n v="6.07"/>
    <x v="34"/>
    <n v="19"/>
    <x v="35"/>
    <n v="0.9893059098757655"/>
    <n v="70.940612225659578"/>
    <n v="70.940612225659578"/>
    <n v="2.1282183667697874"/>
    <s v="yellow"/>
    <s v="NCRB(IPCCrimes-2022)/Census(2011)"/>
  </r>
  <r>
    <x v="5"/>
    <n v="6.08"/>
    <x v="35"/>
    <n v="35"/>
    <x v="0"/>
    <n v="0"/>
    <n v="100"/>
    <n v="100"/>
    <n v="3"/>
    <s v="green"/>
    <s v="NCRB(IPCCrimes-2022)/Census(2011)"/>
  </r>
  <r>
    <x v="5"/>
    <n v="6.08"/>
    <x v="35"/>
    <n v="37"/>
    <x v="1"/>
    <n v="0.10287006887030087"/>
    <n v="13.918768621129244"/>
    <n v="13.918768621129244"/>
    <n v="0.41756305863387733"/>
    <s v="orange"/>
    <s v="NCRB(IPCCrimes-2022)/Census(2011)"/>
  </r>
  <r>
    <x v="5"/>
    <n v="6.08"/>
    <x v="35"/>
    <n v="12"/>
    <x v="2"/>
    <n v="0"/>
    <n v="100"/>
    <n v="100"/>
    <n v="3"/>
    <s v="green"/>
    <s v="NCRB(IPCCrimes-2022)/Census(2011)"/>
  </r>
  <r>
    <x v="5"/>
    <n v="6.08"/>
    <x v="35"/>
    <n v="18"/>
    <x v="3"/>
    <n v="6.4091109870876928E-3"/>
    <n v="94.636883479606198"/>
    <n v="94.636883479606198"/>
    <n v="2.8391065043881856"/>
    <s v="yellow"/>
    <s v="NCRB(IPCCrimes-2022)/Census(2011)"/>
  </r>
  <r>
    <x v="5"/>
    <n v="6.08"/>
    <x v="35"/>
    <n v="10"/>
    <x v="4"/>
    <n v="1.536991760532995E-2"/>
    <n v="87.138519025133448"/>
    <n v="87.138519025133448"/>
    <n v="2.6141555707540034"/>
    <s v="yellow"/>
    <s v="NCRB(IPCCrimes-2022)/Census(2011)"/>
  </r>
  <r>
    <x v="5"/>
    <n v="6.08"/>
    <x v="35"/>
    <n v="4"/>
    <x v="5"/>
    <n v="0"/>
    <n v="100"/>
    <n v="100"/>
    <n v="3"/>
    <s v="green"/>
    <s v="NCRB(IPCCrimes-2022)/Census(2011)"/>
  </r>
  <r>
    <x v="5"/>
    <n v="6.08"/>
    <x v="35"/>
    <n v="22"/>
    <x v="6"/>
    <n v="7.8292601216087658E-3"/>
    <n v="93.448508789244684"/>
    <n v="93.448508789244684"/>
    <n v="2.8034552636773409"/>
    <s v="yellow"/>
    <s v="NCRB(IPCCrimes-2022)/Census(2011)"/>
  </r>
  <r>
    <x v="5"/>
    <n v="6.08"/>
    <x v="35"/>
    <n v="25"/>
    <x v="7"/>
    <n v="0"/>
    <n v="100"/>
    <n v="100"/>
    <n v="3"/>
    <s v="green"/>
    <s v="NCRB(IPCCrimes-2022)/Census(2011)"/>
  </r>
  <r>
    <x v="5"/>
    <n v="6.08"/>
    <x v="35"/>
    <n v="7"/>
    <x v="8"/>
    <n v="0"/>
    <n v="100"/>
    <n v="100"/>
    <n v="3"/>
    <s v="green"/>
    <s v="NCRB(IPCCrimes-2022)/Census(2011)"/>
  </r>
  <r>
    <x v="5"/>
    <n v="6.08"/>
    <x v="35"/>
    <n v="30"/>
    <x v="9"/>
    <n v="0"/>
    <n v="100"/>
    <n v="100"/>
    <n v="3"/>
    <s v="green"/>
    <s v="NCRB(IPCCrimes-2022)/Census(2011)"/>
  </r>
  <r>
    <x v="5"/>
    <n v="6.08"/>
    <x v="35"/>
    <n v="24"/>
    <x v="10"/>
    <n v="3.3090837061181579E-3"/>
    <n v="97.230972980901285"/>
    <n v="97.230972980901285"/>
    <n v="2.9169291894270386"/>
    <s v="yellow"/>
    <s v="NCRB(IPCCrimes-2022)/Census(2011)"/>
  </r>
  <r>
    <x v="5"/>
    <n v="6.08"/>
    <x v="35"/>
    <n v="6"/>
    <x v="11"/>
    <n v="3.9445456834008236E-3"/>
    <n v="96.69922113024478"/>
    <n v="96.69922113024478"/>
    <n v="2.9009766339073435"/>
    <s v="yellow"/>
    <s v="NCRB(IPCCrimes-2022)/Census(2011)"/>
  </r>
  <r>
    <x v="5"/>
    <n v="6.08"/>
    <x v="35"/>
    <n v="2"/>
    <x v="12"/>
    <n v="0"/>
    <n v="100"/>
    <n v="100"/>
    <n v="3"/>
    <s v="green"/>
    <s v="NCRB(IPCCrimes-2022)/Census(2011)"/>
  </r>
  <r>
    <x v="5"/>
    <n v="6.08"/>
    <x v="35"/>
    <n v="1"/>
    <x v="13"/>
    <n v="0"/>
    <n v="100"/>
    <n v="100"/>
    <n v="3"/>
    <s v="green"/>
    <s v="NCRB(IPCCrimes-2022)/Census(2011)"/>
  </r>
  <r>
    <x v="5"/>
    <n v="6.08"/>
    <x v="35"/>
    <n v="20"/>
    <x v="14"/>
    <n v="0"/>
    <n v="100"/>
    <n v="100"/>
    <n v="3"/>
    <s v="green"/>
    <s v="NCRB(IPCCrimes-2022)/Census(2011)"/>
  </r>
  <r>
    <x v="5"/>
    <n v="6.08"/>
    <x v="35"/>
    <n v="29"/>
    <x v="15"/>
    <n v="3.4372531162259509E-2"/>
    <n v="71.237213695400413"/>
    <n v="71.237213695400413"/>
    <n v="2.1371164108620126"/>
    <s v="yellow"/>
    <s v="NCRB(IPCCrimes-2022)/Census(2011)"/>
  </r>
  <r>
    <x v="5"/>
    <n v="6.08"/>
    <x v="35"/>
    <n v="32"/>
    <x v="16"/>
    <n v="1.1973875040220995E-2"/>
    <n v="89.980312843588223"/>
    <n v="89.980312843588223"/>
    <n v="2.6994093853076468"/>
    <s v="yellow"/>
    <s v="NCRB(IPCCrimes-2022)/Census(2011)"/>
  </r>
  <r>
    <x v="5"/>
    <n v="6.08"/>
    <x v="35"/>
    <n v="35"/>
    <x v="17"/>
    <n v="0"/>
    <n v="100"/>
    <n v="100"/>
    <n v="3"/>
    <s v="green"/>
    <s v="NCRB(IPCCrimes-2022)/Census(2011)"/>
  </r>
  <r>
    <x v="5"/>
    <n v="6.08"/>
    <x v="35"/>
    <n v="31"/>
    <x v="18"/>
    <n v="0"/>
    <n v="100"/>
    <n v="100"/>
    <n v="3"/>
    <s v="green"/>
    <s v="NCRB(IPCCrimes-2022)/Census(2011)"/>
  </r>
  <r>
    <x v="5"/>
    <n v="6.08"/>
    <x v="35"/>
    <n v="23"/>
    <x v="19"/>
    <n v="1.2392118177737922E-2"/>
    <n v="89.630328784195669"/>
    <n v="89.630328784195669"/>
    <n v="2.6889098635258701"/>
    <s v="yellow"/>
    <s v="NCRB(IPCCrimes-2022)/Census(2011)"/>
  </r>
  <r>
    <x v="5"/>
    <n v="6.08"/>
    <x v="35"/>
    <n v="27"/>
    <x v="20"/>
    <n v="0"/>
    <n v="100"/>
    <n v="100"/>
    <n v="3"/>
    <s v="green"/>
    <s v="NCRB(IPCCrimes-2022)/Census(2011)"/>
  </r>
  <r>
    <x v="5"/>
    <n v="6.08"/>
    <x v="35"/>
    <n v="14"/>
    <x v="21"/>
    <n v="3.8904602025373582E-2"/>
    <n v="67.444796281108282"/>
    <n v="67.444796281108282"/>
    <n v="2.0233438884332484"/>
    <s v="yellow"/>
    <s v="NCRB(IPCCrimes-2022)/Census(2011)"/>
  </r>
  <r>
    <x v="5"/>
    <n v="6.08"/>
    <x v="35"/>
    <n v="17"/>
    <x v="22"/>
    <n v="0.23593737413162408"/>
    <n v="-97.431380347904764"/>
    <n v="0"/>
    <n v="0"/>
    <s v="red"/>
    <s v="NCRB(IPCCrimes-2022)/Census(2011)"/>
  </r>
  <r>
    <x v="5"/>
    <n v="6.08"/>
    <x v="35"/>
    <n v="15"/>
    <x v="23"/>
    <n v="9.1140588002617554E-2"/>
    <n v="23.733947784643807"/>
    <n v="23.733947784643807"/>
    <n v="0.71201843353931416"/>
    <s v="orange"/>
    <s v="NCRB(IPCCrimes-2022)/Census(2011)"/>
  </r>
  <r>
    <x v="5"/>
    <n v="6.08"/>
    <x v="35"/>
    <n v="13"/>
    <x v="24"/>
    <n v="0"/>
    <n v="100"/>
    <n v="100"/>
    <n v="3"/>
    <s v="green"/>
    <s v="NCRB(IPCCrimes-2022)/Census(2011)"/>
  </r>
  <r>
    <x v="5"/>
    <n v="6.08"/>
    <x v="35"/>
    <n v="21"/>
    <x v="25"/>
    <n v="0"/>
    <n v="100"/>
    <n v="100"/>
    <n v="3"/>
    <s v="green"/>
    <s v="NCRB(IPCCrimes-2022)/Census(2011)"/>
  </r>
  <r>
    <x v="5"/>
    <n v="6.08"/>
    <x v="35"/>
    <n v="34"/>
    <x v="26"/>
    <n v="0"/>
    <n v="100"/>
    <n v="100"/>
    <n v="3"/>
    <s v="green"/>
    <s v="NCRB(IPCCrimes-2022)/Census(2011)"/>
  </r>
  <r>
    <x v="5"/>
    <n v="6.08"/>
    <x v="35"/>
    <n v="3"/>
    <x v="27"/>
    <n v="3.6044689359297716E-3"/>
    <n v="96.98379589049442"/>
    <n v="96.98379589049442"/>
    <n v="2.9095138767148327"/>
    <s v="yellow"/>
    <s v="NCRB(IPCCrimes-2022)/Census(2011)"/>
  </r>
  <r>
    <x v="5"/>
    <n v="6.08"/>
    <x v="35"/>
    <n v="8"/>
    <x v="28"/>
    <n v="2.9176449347780168E-3"/>
    <n v="97.558527261912559"/>
    <n v="97.558527261912559"/>
    <n v="2.9267558178573769"/>
    <s v="yellow"/>
    <s v="NCRB(IPCCrimes-2022)/Census(2011)"/>
  </r>
  <r>
    <x v="5"/>
    <n v="6.08"/>
    <x v="35"/>
    <n v="11"/>
    <x v="29"/>
    <n v="0"/>
    <n v="100"/>
    <n v="100"/>
    <n v="3"/>
    <s v="green"/>
    <s v="NCRB(IPCCrimes-2022)/Census(2011)"/>
  </r>
  <r>
    <x v="5"/>
    <n v="6.08"/>
    <x v="35"/>
    <n v="33"/>
    <x v="30"/>
    <n v="1.1088467536362896E-2"/>
    <n v="90.721218036334733"/>
    <n v="90.721218036334733"/>
    <n v="2.7216365410900418"/>
    <s v="yellow"/>
    <s v="NCRB(IPCCrimes-2022)/Census(2011)"/>
  </r>
  <r>
    <x v="5"/>
    <n v="6.08"/>
    <x v="35"/>
    <n v="36"/>
    <x v="31"/>
    <n v="5.9993702375356374E-2"/>
    <n v="49.797527773026211"/>
    <n v="49.797527773026211"/>
    <n v="1.4939258331907863"/>
    <s v="orange"/>
    <s v="NCRB(IPCCrimes-2022)/Census(2011)"/>
  </r>
  <r>
    <x v="5"/>
    <n v="6.08"/>
    <x v="35"/>
    <n v="16"/>
    <x v="32"/>
    <n v="0"/>
    <n v="100"/>
    <n v="100"/>
    <n v="3"/>
    <s v="green"/>
    <s v="NCRB(IPCCrimes-2022)/Census(2011)"/>
  </r>
  <r>
    <x v="5"/>
    <n v="6.08"/>
    <x v="35"/>
    <n v="9"/>
    <x v="33"/>
    <n v="3.5032871167852437E-3"/>
    <n v="97.068464401760778"/>
    <n v="97.068464401760778"/>
    <n v="2.9120539320528236"/>
    <s v="yellow"/>
    <s v="NCRB(IPCCrimes-2022)/Census(2011)"/>
  </r>
  <r>
    <x v="5"/>
    <n v="6.08"/>
    <x v="35"/>
    <n v="5"/>
    <x v="34"/>
    <n v="0"/>
    <n v="100"/>
    <n v="100"/>
    <n v="3"/>
    <s v="green"/>
    <s v="NCRB(IPCCrimes-2022)/Census(2011)"/>
  </r>
  <r>
    <x v="5"/>
    <n v="6.08"/>
    <x v="35"/>
    <n v="19"/>
    <x v="35"/>
    <n v="2.19115373172927E-3"/>
    <n v="98.166451977343641"/>
    <n v="98.166451977343641"/>
    <n v="2.9449935593203094"/>
    <s v="yellow"/>
    <s v="NCRB(IPCCrimes-2022)/Census(2011)"/>
  </r>
  <r>
    <x v="5"/>
    <n v="6.09"/>
    <x v="36"/>
    <n v="35"/>
    <x v="0"/>
    <n v="0"/>
    <n v="100"/>
    <n v="100"/>
    <n v="3"/>
    <s v="green"/>
    <s v="NCRB(IPCCrimes-2022)/Census(2011)"/>
  </r>
  <r>
    <x v="5"/>
    <n v="6.09"/>
    <x v="36"/>
    <n v="37"/>
    <x v="1"/>
    <n v="4.8409444174259228E-2"/>
    <n v="82.811283273378763"/>
    <n v="82.811283273378763"/>
    <n v="2.484338498201363"/>
    <s v="yellow"/>
    <s v="NCRB(IPCCrimes-2022)/Census(2011)"/>
  </r>
  <r>
    <x v="5"/>
    <n v="6.09"/>
    <x v="36"/>
    <n v="12"/>
    <x v="2"/>
    <n v="0.14453718110581062"/>
    <n v="48.679256602306452"/>
    <n v="48.679256602306452"/>
    <n v="1.4603776980691936"/>
    <s v="orange"/>
    <s v="NCRB(IPCCrimes-2022)/Census(2011)"/>
  </r>
  <r>
    <x v="5"/>
    <n v="6.09"/>
    <x v="36"/>
    <n v="18"/>
    <x v="3"/>
    <n v="0.23072799553515691"/>
    <n v="18.075527951140195"/>
    <n v="18.075527951140195"/>
    <n v="0.54226583853420585"/>
    <s v="orange"/>
    <s v="NCRB(IPCCrimes-2022)/Census(2011)"/>
  </r>
  <r>
    <x v="5"/>
    <n v="6.09"/>
    <x v="36"/>
    <n v="10"/>
    <x v="4"/>
    <n v="1.4409297754996827E-2"/>
    <n v="94.883697973300059"/>
    <n v="94.883697973300059"/>
    <n v="2.846510939199002"/>
    <s v="yellow"/>
    <s v="NCRB(IPCCrimes-2022)/Census(2011)"/>
  </r>
  <r>
    <x v="5"/>
    <n v="6.09"/>
    <x v="36"/>
    <n v="4"/>
    <x v="5"/>
    <n v="0"/>
    <n v="100"/>
    <n v="100"/>
    <n v="3"/>
    <s v="green"/>
    <s v="NCRB(IPCCrimes-2022)/Census(2011)"/>
  </r>
  <r>
    <x v="5"/>
    <n v="6.09"/>
    <x v="36"/>
    <n v="22"/>
    <x v="6"/>
    <n v="2.7402410425630679E-2"/>
    <n v="90.270240064370967"/>
    <n v="90.270240064370967"/>
    <n v="2.7081072019311287"/>
    <s v="yellow"/>
    <s v="NCRB(IPCCrimes-2022)/Census(2011)"/>
  </r>
  <r>
    <x v="5"/>
    <n v="6.09"/>
    <x v="36"/>
    <n v="25"/>
    <x v="7"/>
    <n v="0"/>
    <n v="100"/>
    <n v="100"/>
    <n v="3"/>
    <s v="green"/>
    <s v="NCRB(IPCCrimes-2022)/Census(2011)"/>
  </r>
  <r>
    <x v="5"/>
    <n v="6.09"/>
    <x v="36"/>
    <n v="7"/>
    <x v="8"/>
    <n v="0.20252632529504361"/>
    <n v="28.089080662671805"/>
    <n v="28.089080662671805"/>
    <n v="0.84267241988015418"/>
    <s v="orange"/>
    <s v="NCRB(IPCCrimes-2022)/Census(2011)"/>
  </r>
  <r>
    <x v="5"/>
    <n v="6.09"/>
    <x v="36"/>
    <n v="30"/>
    <x v="9"/>
    <n v="0"/>
    <n v="100"/>
    <n v="100"/>
    <n v="3"/>
    <s v="green"/>
    <s v="NCRB(IPCCrimes-2022)/Census(2011)"/>
  </r>
  <r>
    <x v="5"/>
    <n v="6.09"/>
    <x v="36"/>
    <n v="24"/>
    <x v="10"/>
    <n v="6.6181674122363171E-2"/>
    <n v="76.500906622932391"/>
    <n v="76.500906622932391"/>
    <n v="2.2950271986879716"/>
    <s v="yellow"/>
    <s v="NCRB(IPCCrimes-2022)/Census(2011)"/>
  </r>
  <r>
    <x v="5"/>
    <n v="6.09"/>
    <x v="36"/>
    <n v="6"/>
    <x v="11"/>
    <n v="5.5223639567611525E-2"/>
    <n v="80.39177038009791"/>
    <n v="80.39177038009791"/>
    <n v="2.4117531114029371"/>
    <s v="yellow"/>
    <s v="NCRB(IPCCrimes-2022)/Census(2011)"/>
  </r>
  <r>
    <x v="5"/>
    <n v="6.09"/>
    <x v="36"/>
    <n v="2"/>
    <x v="12"/>
    <n v="1.4567486942433081E-2"/>
    <n v="94.827529818956705"/>
    <n v="94.827529818956705"/>
    <n v="2.8448258945687011"/>
    <s v="yellow"/>
    <s v="NCRB(IPCCrimes-2022)/Census(2011)"/>
  </r>
  <r>
    <x v="5"/>
    <n v="6.09"/>
    <x v="36"/>
    <n v="1"/>
    <x v="13"/>
    <n v="1.6303862254537203E-2"/>
    <n v="94.210995919839419"/>
    <n v="94.210995919839419"/>
    <n v="2.8263298775951826"/>
    <s v="yellow"/>
    <s v="NCRB(IPCCrimes-2022)/Census(2011)"/>
  </r>
  <r>
    <x v="5"/>
    <n v="6.09"/>
    <x v="36"/>
    <n v="20"/>
    <x v="14"/>
    <n v="1.2125572183015867E-2"/>
    <n v="95.694579250862731"/>
    <n v="95.694579250862731"/>
    <n v="2.870837377525882"/>
    <s v="yellow"/>
    <s v="NCRB(IPCCrimes-2022)/Census(2011)"/>
  </r>
  <r>
    <x v="5"/>
    <n v="6.09"/>
    <x v="36"/>
    <n v="29"/>
    <x v="15"/>
    <n v="5.0740403144287849E-2"/>
    <n v="81.983630857189638"/>
    <n v="81.983630857189638"/>
    <n v="2.459508925715689"/>
    <s v="yellow"/>
    <s v="NCRB(IPCCrimes-2022)/Census(2011)"/>
  </r>
  <r>
    <x v="5"/>
    <n v="6.09"/>
    <x v="36"/>
    <n v="32"/>
    <x v="16"/>
    <n v="0.10477140660193371"/>
    <n v="62.798869934394389"/>
    <n v="62.798869934394389"/>
    <n v="1.8839660980318316"/>
    <s v="yellow"/>
    <s v="NCRB(IPCCrimes-2022)/Census(2011)"/>
  </r>
  <r>
    <x v="5"/>
    <n v="6.09"/>
    <x v="36"/>
    <n v="35"/>
    <x v="17"/>
    <n v="0"/>
    <n v="100"/>
    <n v="100"/>
    <n v="3"/>
    <s v="green"/>
    <s v="NCRB(IPCCrimes-2022)/Census(2011)"/>
  </r>
  <r>
    <x v="5"/>
    <n v="6.09"/>
    <x v="36"/>
    <n v="31"/>
    <x v="18"/>
    <n v="0"/>
    <n v="100"/>
    <n v="100"/>
    <n v="3"/>
    <s v="green"/>
    <s v="NCRB(IPCCrimes-2022)/Census(2011)"/>
  </r>
  <r>
    <x v="5"/>
    <n v="6.09"/>
    <x v="36"/>
    <n v="23"/>
    <x v="19"/>
    <n v="2.8914942414721811E-2"/>
    <n v="89.733186100130965"/>
    <n v="89.733186100130965"/>
    <n v="2.691995583003929"/>
    <s v="yellow"/>
    <s v="NCRB(IPCCrimes-2022)/Census(2011)"/>
  </r>
  <r>
    <x v="5"/>
    <n v="6.09"/>
    <x v="36"/>
    <n v="27"/>
    <x v="20"/>
    <n v="4.6273912032919473E-2"/>
    <n v="83.569545584880416"/>
    <n v="83.569545584880416"/>
    <n v="2.5070863675464121"/>
    <s v="yellow"/>
    <s v="NCRB(IPCCrimes-2022)/Census(2011)"/>
  </r>
  <r>
    <x v="5"/>
    <n v="6.09"/>
    <x v="36"/>
    <n v="14"/>
    <x v="21"/>
    <n v="0.15561840810149433"/>
    <n v="44.744650967782874"/>
    <n v="44.744650967782874"/>
    <n v="1.3423395290334863"/>
    <s v="orange"/>
    <s v="NCRB(IPCCrimes-2022)/Census(2011)"/>
  </r>
  <r>
    <x v="5"/>
    <n v="6.09"/>
    <x v="36"/>
    <n v="17"/>
    <x v="22"/>
    <n v="0.13482135664664233"/>
    <n v="52.129049452500389"/>
    <n v="52.129049452500389"/>
    <n v="1.5638714835750116"/>
    <s v="yellow"/>
    <s v="NCRB(IPCCrimes-2022)/Census(2011)"/>
  </r>
  <r>
    <x v="5"/>
    <n v="6.09"/>
    <x v="36"/>
    <n v="15"/>
    <x v="23"/>
    <n v="0.63798411601832294"/>
    <n v="-126.5286956579813"/>
    <n v="0"/>
    <n v="0"/>
    <s v="red"/>
    <s v="NCRB(IPCCrimes-2022)/Census(2011)"/>
  </r>
  <r>
    <x v="5"/>
    <n v="6.09"/>
    <x v="36"/>
    <n v="13"/>
    <x v="24"/>
    <n v="0"/>
    <n v="100"/>
    <n v="100"/>
    <n v="3"/>
    <s v="green"/>
    <s v="NCRB(IPCCrimes-2022)/Census(2011)"/>
  </r>
  <r>
    <x v="5"/>
    <n v="6.09"/>
    <x v="36"/>
    <n v="21"/>
    <x v="25"/>
    <n v="2.8588977438746388E-2"/>
    <n v="89.848926318396494"/>
    <n v="89.848926318396494"/>
    <n v="2.6954677895518948"/>
    <s v="yellow"/>
    <s v="NCRB(IPCCrimes-2022)/Census(2011)"/>
  </r>
  <r>
    <x v="5"/>
    <n v="6.09"/>
    <x v="36"/>
    <n v="34"/>
    <x v="26"/>
    <n v="8.0131222890605661E-2"/>
    <n v="71.547847435175726"/>
    <n v="71.547847435175726"/>
    <n v="2.146435423055272"/>
    <s v="yellow"/>
    <s v="NCRB(IPCCrimes-2022)/Census(2011)"/>
  </r>
  <r>
    <x v="5"/>
    <n v="6.09"/>
    <x v="36"/>
    <n v="3"/>
    <x v="27"/>
    <n v="4.3253627231157263E-2"/>
    <n v="84.641956573619154"/>
    <n v="84.641956573619154"/>
    <n v="2.5392586972085747"/>
    <s v="yellow"/>
    <s v="NCRB(IPCCrimes-2022)/Census(2011)"/>
  </r>
  <r>
    <x v="5"/>
    <n v="6.09"/>
    <x v="36"/>
    <n v="8"/>
    <x v="28"/>
    <n v="7.0023478434672409E-2"/>
    <n v="75.136799119328614"/>
    <n v="75.136799119328614"/>
    <n v="2.2541039735798583"/>
    <s v="yellow"/>
    <s v="NCRB(IPCCrimes-2022)/Census(2011)"/>
  </r>
  <r>
    <x v="5"/>
    <n v="6.09"/>
    <x v="36"/>
    <n v="11"/>
    <x v="29"/>
    <n v="0"/>
    <n v="100"/>
    <n v="100"/>
    <n v="3"/>
    <s v="green"/>
    <s v="NCRB(IPCCrimes-2022)/Census(2011)"/>
  </r>
  <r>
    <x v="5"/>
    <n v="6.09"/>
    <x v="36"/>
    <n v="33"/>
    <x v="30"/>
    <n v="5.1284162355678398E-2"/>
    <n v="81.790558550504215"/>
    <n v="81.790558550504215"/>
    <n v="2.4537167565151261"/>
    <s v="yellow"/>
    <s v="NCRB(IPCCrimes-2022)/Census(2011)"/>
  </r>
  <r>
    <x v="5"/>
    <n v="6.09"/>
    <x v="36"/>
    <n v="36"/>
    <x v="31"/>
    <n v="5.4280016434846236E-2"/>
    <n v="80.726822166013974"/>
    <n v="80.726822166013974"/>
    <n v="2.4218046649804195"/>
    <s v="yellow"/>
    <s v="NCRB(IPCCrimes-2022)/Census(2011)"/>
  </r>
  <r>
    <x v="5"/>
    <n v="6.09"/>
    <x v="36"/>
    <n v="16"/>
    <x v="32"/>
    <n v="0.21775124478860028"/>
    <n v="22.683176240007281"/>
    <n v="22.683176240007281"/>
    <n v="0.68049528720021835"/>
    <s v="orange"/>
    <s v="NCRB(IPCCrimes-2022)/Census(2011)"/>
  </r>
  <r>
    <x v="5"/>
    <n v="6.09"/>
    <x v="36"/>
    <n v="9"/>
    <x v="33"/>
    <n v="3.6534279932188975E-2"/>
    <n v="87.027791802257596"/>
    <n v="87.027791802257596"/>
    <n v="2.6108337540677278"/>
    <s v="yellow"/>
    <s v="NCRB(IPCCrimes-2022)/Census(2011)"/>
  </r>
  <r>
    <x v="5"/>
    <n v="6.09"/>
    <x v="36"/>
    <n v="5"/>
    <x v="34"/>
    <n v="0.11897335512396429"/>
    <n v="57.756191294406136"/>
    <n v="57.756191294406136"/>
    <n v="1.7326857388321839"/>
    <s v="yellow"/>
    <s v="NCRB(IPCCrimes-2022)/Census(2011)"/>
  </r>
  <r>
    <x v="5"/>
    <n v="6.09"/>
    <x v="36"/>
    <n v="19"/>
    <x v="35"/>
    <n v="8.6550572403306159E-2"/>
    <n v="69.26853226795771"/>
    <n v="69.26853226795771"/>
    <n v="2.0780559680387309"/>
    <s v="yellow"/>
    <s v="NCRB(IPCCrimes-2022)/Census(2011)"/>
  </r>
  <r>
    <x v="5"/>
    <n v="6.1"/>
    <x v="37"/>
    <n v="35"/>
    <x v="0"/>
    <n v="2.6275615440602658"/>
    <n v="84.684049707667555"/>
    <n v="84.684049707667555"/>
    <n v="2.5405214912300265"/>
    <s v="yellow"/>
    <s v="NCRB(IPCCrimes-2022)/Census(2011)"/>
  </r>
  <r>
    <x v="5"/>
    <n v="6.1"/>
    <x v="37"/>
    <n v="37"/>
    <x v="1"/>
    <n v="3.8404825711578994"/>
    <n v="77.222410232303602"/>
    <n v="77.222410232303602"/>
    <n v="2.3166723069691084"/>
    <s v="yellow"/>
    <s v="NCRB(IPCCrimes-2022)/Census(2011)"/>
  </r>
  <r>
    <x v="5"/>
    <n v="6.1"/>
    <x v="37"/>
    <n v="12"/>
    <x v="2"/>
    <n v="1.8789833543755381"/>
    <n v="89.289148016428612"/>
    <n v="89.289148016428612"/>
    <n v="2.6786744404928582"/>
    <s v="yellow"/>
    <s v="NCRB(IPCCrimes-2022)/Census(2011)"/>
  </r>
  <r>
    <x v="5"/>
    <n v="6.1"/>
    <x v="37"/>
    <n v="18"/>
    <x v="3"/>
    <n v="3.0251003859053909"/>
    <n v="82.238472914922838"/>
    <n v="82.238472914922838"/>
    <n v="2.4671541874476848"/>
    <s v="yellow"/>
    <s v="NCRB(IPCCrimes-2022)/Census(2011)"/>
  </r>
  <r>
    <x v="5"/>
    <n v="6.1"/>
    <x v="37"/>
    <n v="10"/>
    <x v="4"/>
    <n v="1.6858878373346287"/>
    <n v="90.477031728788631"/>
    <n v="90.477031728788631"/>
    <n v="2.7143109518636588"/>
    <s v="yellow"/>
    <s v="NCRB(IPCCrimes-2022)/Census(2011)"/>
  </r>
  <r>
    <x v="5"/>
    <n v="6.1"/>
    <x v="37"/>
    <n v="4"/>
    <x v="5"/>
    <n v="7.4849590222180122"/>
    <n v="54.802344336228195"/>
    <n v="54.802344336228195"/>
    <n v="1.6440703300868458"/>
    <s v="yellow"/>
    <s v="NCRB(IPCCrimes-2022)/Census(2011)"/>
  </r>
  <r>
    <x v="5"/>
    <n v="6.1"/>
    <x v="37"/>
    <n v="22"/>
    <x v="6"/>
    <n v="2.2000220941720632"/>
    <n v="87.314184040646197"/>
    <n v="87.314184040646197"/>
    <n v="2.6194255212193855"/>
    <s v="yellow"/>
    <s v="NCRB(IPCCrimes-2022)/Census(2011)"/>
  </r>
  <r>
    <x v="5"/>
    <n v="6.1"/>
    <x v="37"/>
    <n v="25"/>
    <x v="7"/>
    <n v="37.216353343667421"/>
    <n v="-128.09904872262999"/>
    <n v="0"/>
    <n v="0"/>
    <s v="red"/>
    <s v="NCRB(IPCCrimes-2022)/Census(2011)"/>
  </r>
  <r>
    <x v="5"/>
    <n v="6.1"/>
    <x v="37"/>
    <n v="7"/>
    <x v="8"/>
    <n v="8.7324586141921756"/>
    <n v="47.127984676351055"/>
    <n v="47.127984676351055"/>
    <n v="1.4138395402905317"/>
    <s v="orange"/>
    <s v="NCRB(IPCCrimes-2022)/Census(2011)"/>
  </r>
  <r>
    <x v="5"/>
    <n v="6.1"/>
    <x v="37"/>
    <n v="30"/>
    <x v="9"/>
    <n v="4.182250119125567"/>
    <n v="75.119926912828092"/>
    <n v="75.119926912828092"/>
    <n v="2.2535978073848426"/>
    <s v="yellow"/>
    <s v="NCRB(IPCCrimes-2022)/Census(2011)"/>
  </r>
  <r>
    <x v="5"/>
    <n v="6.1"/>
    <x v="37"/>
    <n v="24"/>
    <x v="10"/>
    <n v="0.15056330862837619"/>
    <n v="99.922030912537579"/>
    <n v="99.922030912537579"/>
    <n v="2.9976609273761272"/>
    <s v="yellow"/>
    <s v="NCRB(IPCCrimes-2022)/Census(2011)"/>
  </r>
  <r>
    <x v="5"/>
    <n v="6.1"/>
    <x v="37"/>
    <n v="6"/>
    <x v="11"/>
    <n v="6.1889921772558916"/>
    <n v="62.774864519402364"/>
    <n v="62.774864519402364"/>
    <n v="1.883245935582071"/>
    <s v="yellow"/>
    <s v="NCRB(IPCCrimes-2022)/Census(2011)"/>
  </r>
  <r>
    <x v="5"/>
    <n v="6.1"/>
    <x v="37"/>
    <n v="2"/>
    <x v="12"/>
    <n v="2.0540156588830638"/>
    <n v="88.212385454316518"/>
    <n v="88.212385454316518"/>
    <n v="2.6463715636294958"/>
    <s v="yellow"/>
    <s v="NCRB(IPCCrimes-2022)/Census(2011)"/>
  </r>
  <r>
    <x v="5"/>
    <n v="6.1"/>
    <x v="37"/>
    <n v="1"/>
    <x v="13"/>
    <n v="1.3613724982538562"/>
    <n v="92.473383024833296"/>
    <n v="92.473383024833296"/>
    <n v="2.774201490744999"/>
    <s v="yellow"/>
    <s v="NCRB(IPCCrimes-2022)/Census(2011)"/>
  </r>
  <r>
    <x v="5"/>
    <n v="6.1"/>
    <x v="37"/>
    <n v="20"/>
    <x v="14"/>
    <n v="0.97913995377853147"/>
    <n v="94.824798639624447"/>
    <n v="94.824798639624447"/>
    <n v="2.8447439591887336"/>
    <s v="yellow"/>
    <s v="NCRB(IPCCrimes-2022)/Census(2011)"/>
  </r>
  <r>
    <x v="5"/>
    <n v="6.1"/>
    <x v="37"/>
    <n v="29"/>
    <x v="15"/>
    <n v="1.3339815665353096"/>
    <n v="92.641886375679789"/>
    <n v="92.641886375679789"/>
    <n v="2.7792565912703937"/>
    <s v="yellow"/>
    <s v="NCRB(IPCCrimes-2022)/Census(2011)"/>
  </r>
  <r>
    <x v="5"/>
    <n v="6.1"/>
    <x v="37"/>
    <n v="32"/>
    <x v="16"/>
    <n v="0.40711175136751382"/>
    <n v="98.343797915566554"/>
    <n v="98.343797915566554"/>
    <n v="2.9503139374669969"/>
    <s v="yellow"/>
    <s v="NCRB(IPCCrimes-2022)/Census(2011)"/>
  </r>
  <r>
    <x v="5"/>
    <n v="6.1"/>
    <x v="37"/>
    <n v="35"/>
    <x v="17"/>
    <n v="0"/>
    <n v="100.84826526918913"/>
    <n v="100"/>
    <n v="3"/>
    <s v="green"/>
    <s v="NCRB(IPCCrimes-2022)/Census(2011)"/>
  </r>
  <r>
    <x v="5"/>
    <n v="6.1"/>
    <x v="37"/>
    <n v="31"/>
    <x v="18"/>
    <n v="6.2041474725854231"/>
    <n v="62.681632274791831"/>
    <n v="62.681632274791831"/>
    <n v="1.8804489682437548"/>
    <s v="yellow"/>
    <s v="NCRB(IPCCrimes-2022)/Census(2011)"/>
  </r>
  <r>
    <x v="5"/>
    <n v="6.1"/>
    <x v="37"/>
    <n v="23"/>
    <x v="19"/>
    <n v="0.98861565017953634"/>
    <n v="94.766506113777581"/>
    <n v="94.766506113777581"/>
    <n v="2.8429951834133274"/>
    <s v="yellow"/>
    <s v="NCRB(IPCCrimes-2022)/Census(2011)"/>
  </r>
  <r>
    <x v="5"/>
    <n v="6.1"/>
    <x v="37"/>
    <n v="27"/>
    <x v="20"/>
    <n v="4.1290567660143536"/>
    <n v="75.447161427305389"/>
    <n v="75.447161427305389"/>
    <n v="2.2634148428191616"/>
    <s v="yellow"/>
    <s v="NCRB(IPCCrimes-2022)/Census(2011)"/>
  </r>
  <r>
    <x v="5"/>
    <n v="6.1"/>
    <x v="37"/>
    <n v="14"/>
    <x v="21"/>
    <n v="0.81699664253284521"/>
    <n v="95.822270779053071"/>
    <n v="95.822270779053071"/>
    <n v="2.8746681233715923"/>
    <s v="yellow"/>
    <s v="NCRB(IPCCrimes-2022)/Census(2011)"/>
  </r>
  <r>
    <x v="5"/>
    <n v="6.1"/>
    <x v="37"/>
    <n v="17"/>
    <x v="22"/>
    <n v="2.1571417063462772"/>
    <n v="87.577975324144191"/>
    <n v="87.577975324144191"/>
    <n v="2.6273392597243257"/>
    <s v="yellow"/>
    <s v="NCRB(IPCCrimes-2022)/Census(2011)"/>
  </r>
  <r>
    <x v="5"/>
    <n v="6.1"/>
    <x v="37"/>
    <n v="15"/>
    <x v="23"/>
    <n v="0.18228117600523511"/>
    <n v="99.726909147800896"/>
    <n v="99.726909147800896"/>
    <n v="2.9918072744340267"/>
    <s v="yellow"/>
    <s v="NCRB(IPCCrimes-2022)/Census(2011)"/>
  </r>
  <r>
    <x v="5"/>
    <n v="6.1"/>
    <x v="37"/>
    <n v="13"/>
    <x v="24"/>
    <n v="0.45488960840069909"/>
    <n v="98.049878413700739"/>
    <n v="98.049878413700739"/>
    <n v="2.941496352411022"/>
    <s v="yellow"/>
    <s v="NCRB(IPCCrimes-2022)/Census(2011)"/>
  </r>
  <r>
    <x v="5"/>
    <n v="6.1"/>
    <x v="37"/>
    <n v="21"/>
    <x v="25"/>
    <n v="0.20012284207122474"/>
    <n v="99.61715090563176"/>
    <n v="99.61715090563176"/>
    <n v="2.9885145271689528"/>
    <s v="yellow"/>
    <s v="NCRB(IPCCrimes-2022)/Census(2011)"/>
  </r>
  <r>
    <x v="5"/>
    <n v="6.1"/>
    <x v="37"/>
    <n v="34"/>
    <x v="26"/>
    <n v="1.6026244578121132"/>
    <n v="90.989250830953978"/>
    <n v="90.989250830953978"/>
    <n v="2.7296775249286194"/>
    <s v="yellow"/>
    <s v="NCRB(IPCCrimes-2022)/Census(2011)"/>
  </r>
  <r>
    <x v="5"/>
    <n v="6.1"/>
    <x v="37"/>
    <n v="3"/>
    <x v="27"/>
    <n v="2.0725696381596186"/>
    <n v="88.098245208495001"/>
    <n v="88.098245208495001"/>
    <n v="2.64294735625485"/>
    <s v="yellow"/>
    <s v="NCRB(IPCCrimes-2022)/Census(2011)"/>
  </r>
  <r>
    <x v="5"/>
    <n v="6.1"/>
    <x v="37"/>
    <n v="8"/>
    <x v="28"/>
    <n v="5.9578309568167107"/>
    <n v="64.196920571748677"/>
    <n v="64.196920571748677"/>
    <n v="1.9259076171524603"/>
    <s v="yellow"/>
    <s v="NCRB(IPCCrimes-2022)/Census(2011)"/>
  </r>
  <r>
    <x v="5"/>
    <n v="6.1"/>
    <x v="37"/>
    <n v="11"/>
    <x v="29"/>
    <n v="0.16377950692541646"/>
    <n v="99.840727592103462"/>
    <n v="99.840727592103462"/>
    <n v="2.9952218277631038"/>
    <s v="yellow"/>
    <s v="NCRB(IPCCrimes-2022)/Census(2011)"/>
  </r>
  <r>
    <x v="5"/>
    <n v="6.1"/>
    <x v="37"/>
    <n v="33"/>
    <x v="30"/>
    <n v="0.73738309116813272"/>
    <n v="96.312036892728543"/>
    <n v="96.312036892728543"/>
    <n v="2.8893611067818563"/>
    <s v="yellow"/>
    <s v="NCRB(IPCCrimes-2022)/Census(2011)"/>
  </r>
  <r>
    <x v="5"/>
    <n v="6.1"/>
    <x v="37"/>
    <n v="36"/>
    <x v="31"/>
    <n v="13.418591431288041"/>
    <n v="18.299864103232856"/>
    <n v="18.299864103232856"/>
    <n v="0.54899592309698575"/>
    <s v="orange"/>
    <s v="NCRB(IPCCrimes-2022)/Census(2011)"/>
  </r>
  <r>
    <x v="5"/>
    <n v="6.1"/>
    <x v="37"/>
    <n v="16"/>
    <x v="32"/>
    <n v="0.38106467838005048"/>
    <n v="98.504034125244615"/>
    <n v="98.504034125244615"/>
    <n v="2.9551210237573384"/>
    <s v="yellow"/>
    <s v="NCRB(IPCCrimes-2022)/Census(2011)"/>
  </r>
  <r>
    <x v="5"/>
    <n v="6.1"/>
    <x v="37"/>
    <n v="9"/>
    <x v="33"/>
    <n v="1.2091345248790215"/>
    <n v="93.409919572889748"/>
    <n v="93.409919572889748"/>
    <n v="2.8022975871866924"/>
    <s v="yellow"/>
    <s v="NCRB(IPCCrimes-2022)/Census(2011)"/>
  </r>
  <r>
    <x v="5"/>
    <n v="6.1"/>
    <x v="37"/>
    <n v="5"/>
    <x v="34"/>
    <n v="11.580073232065859"/>
    <n v="29.610048084722209"/>
    <n v="29.610048084722209"/>
    <n v="0.88830144254166621"/>
    <s v="orange"/>
    <s v="NCRB(IPCCrimes-2022)/Census(2011)"/>
  </r>
  <r>
    <x v="5"/>
    <n v="6.1"/>
    <x v="37"/>
    <n v="19"/>
    <x v="35"/>
    <n v="0.19282152839217576"/>
    <n v="99.662067078368864"/>
    <n v="99.662067078368864"/>
    <n v="2.989862012351066"/>
    <s v="yellow"/>
    <s v="NCRB(IPCCrimes-2022)/Census(2011)"/>
  </r>
  <r>
    <x v="5"/>
    <n v="6.11"/>
    <x v="38"/>
    <n v="35"/>
    <x v="0"/>
    <n v="7.6199284777747707"/>
    <n v="80.666670343683023"/>
    <n v="80.666670343683023"/>
    <n v="2.4200001103104904"/>
    <s v="yellow"/>
    <s v="NCRB(IPCCrimes-2022)/Census(2011)"/>
  </r>
  <r>
    <x v="5"/>
    <n v="6.11"/>
    <x v="38"/>
    <n v="37"/>
    <x v="1"/>
    <n v="12.3000329406097"/>
    <n v="64.432161481850258"/>
    <n v="64.432161481850258"/>
    <n v="1.9329648444555079"/>
    <s v="yellow"/>
    <s v="NCRB(IPCCrimes-2022)/Census(2011)"/>
  </r>
  <r>
    <x v="5"/>
    <n v="6.11"/>
    <x v="38"/>
    <n v="12"/>
    <x v="2"/>
    <n v="7.5159334175021524"/>
    <n v="81.027412019641247"/>
    <n v="81.027412019641247"/>
    <n v="2.4308223605892372"/>
    <s v="yellow"/>
    <s v="NCRB(IPCCrimes-2022)/Census(2011)"/>
  </r>
  <r>
    <x v="5"/>
    <n v="6.11"/>
    <x v="38"/>
    <n v="18"/>
    <x v="3"/>
    <n v="9.3893475960834678"/>
    <n v="74.52884786886618"/>
    <n v="74.52884786886618"/>
    <n v="2.2358654360659855"/>
    <s v="yellow"/>
    <s v="NCRB(IPCCrimes-2022)/Census(2011)"/>
  </r>
  <r>
    <x v="5"/>
    <n v="6.11"/>
    <x v="38"/>
    <n v="10"/>
    <x v="4"/>
    <n v="5.8520961282293786"/>
    <n v="86.798988579918429"/>
    <n v="86.798988579918429"/>
    <n v="2.603969657397553"/>
    <s v="yellow"/>
    <s v="NCRB(IPCCrimes-2022)/Census(2011)"/>
  </r>
  <r>
    <x v="5"/>
    <n v="6.11"/>
    <x v="38"/>
    <n v="4"/>
    <x v="5"/>
    <n v="21.128428632336917"/>
    <n v="33.807915969540893"/>
    <n v="33.807915969540893"/>
    <n v="1.0142374790862267"/>
    <s v="orange"/>
    <s v="NCRB(IPCCrimes-2022)/Census(2011)"/>
  </r>
  <r>
    <x v="5"/>
    <n v="6.11"/>
    <x v="38"/>
    <n v="22"/>
    <x v="6"/>
    <n v="4.5018245699250405"/>
    <n v="91.48285744507919"/>
    <n v="91.48285744507919"/>
    <n v="2.7444857233523758"/>
    <s v="yellow"/>
    <s v="NCRB(IPCCrimes-2022)/Census(2011)"/>
  </r>
  <r>
    <x v="5"/>
    <n v="6.11"/>
    <x v="38"/>
    <n v="25"/>
    <x v="7"/>
    <n v="5.1215165151835897"/>
    <n v="89.333248508612783"/>
    <n v="89.333248508612783"/>
    <n v="2.6799974552583836"/>
    <s v="yellow"/>
    <s v="NCRB(IPCCrimes-2022)/Census(2011)"/>
  </r>
  <r>
    <x v="5"/>
    <n v="6.11"/>
    <x v="38"/>
    <n v="7"/>
    <x v="8"/>
    <n v="17.232607619957683"/>
    <n v="47.321875166783641"/>
    <n v="47.321875166783641"/>
    <n v="1.4196562550035092"/>
    <s v="orange"/>
    <s v="NCRB(IPCCrimes-2022)/Census(2011)"/>
  </r>
  <r>
    <x v="5"/>
    <n v="6.11"/>
    <x v="38"/>
    <n v="30"/>
    <x v="9"/>
    <n v="10.901274900671559"/>
    <n v="69.284221938035103"/>
    <n v="69.284221938035103"/>
    <n v="2.0785266581410533"/>
    <s v="yellow"/>
    <s v="NCRB(IPCCrimes-2022)/Census(2011)"/>
  </r>
  <r>
    <x v="5"/>
    <n v="6.11"/>
    <x v="38"/>
    <n v="24"/>
    <x v="10"/>
    <n v="3.4513743054812389"/>
    <n v="95.12669579579358"/>
    <n v="95.12669579579358"/>
    <n v="2.8538008738738077"/>
    <s v="yellow"/>
    <s v="NCRB(IPCCrimes-2022)/Census(2011)"/>
  </r>
  <r>
    <x v="5"/>
    <n v="6.11"/>
    <x v="38"/>
    <n v="6"/>
    <x v="11"/>
    <n v="11.896749781136883"/>
    <n v="65.831084108103681"/>
    <n v="65.831084108103681"/>
    <n v="1.9749325232431103"/>
    <s v="yellow"/>
    <s v="NCRB(IPCCrimes-2022)/Census(2011)"/>
  </r>
  <r>
    <x v="5"/>
    <n v="6.11"/>
    <x v="38"/>
    <n v="2"/>
    <x v="12"/>
    <n v="4.2682736741328924"/>
    <n v="92.29300690168553"/>
    <n v="92.29300690168553"/>
    <n v="2.7687902070505657"/>
    <s v="yellow"/>
    <s v="NCRB(IPCCrimes-2022)/Census(2011)"/>
  </r>
  <r>
    <x v="5"/>
    <n v="6.11"/>
    <x v="38"/>
    <n v="1"/>
    <x v="13"/>
    <n v="3.537938109234573"/>
    <n v="94.826420267692185"/>
    <n v="94.826420267692185"/>
    <n v="2.8447926080307657"/>
    <s v="yellow"/>
    <s v="NCRB(IPCCrimes-2022)/Census(2011)"/>
  </r>
  <r>
    <x v="5"/>
    <n v="6.11"/>
    <x v="38"/>
    <n v="20"/>
    <x v="14"/>
    <n v="5.2534041482916249"/>
    <n v="88.875752107525713"/>
    <n v="88.875752107525713"/>
    <n v="2.6662725632257716"/>
    <s v="yellow"/>
    <s v="NCRB(IPCCrimes-2022)/Census(2011)"/>
  </r>
  <r>
    <x v="5"/>
    <n v="6.11"/>
    <x v="38"/>
    <n v="29"/>
    <x v="15"/>
    <n v="9.3509652633327907"/>
    <n v="74.661989837411312"/>
    <n v="74.661989837411312"/>
    <n v="2.2398596951223393"/>
    <s v="yellow"/>
    <s v="NCRB(IPCCrimes-2022)/Census(2011)"/>
  </r>
  <r>
    <x v="5"/>
    <n v="6.11"/>
    <x v="38"/>
    <n v="32"/>
    <x v="16"/>
    <n v="23.262245734389339"/>
    <n v="26.406057116198845"/>
    <n v="26.406057116198845"/>
    <n v="0.79218171348596533"/>
    <s v="orange"/>
    <s v="NCRB(IPCCrimes-2022)/Census(2011)"/>
  </r>
  <r>
    <x v="5"/>
    <n v="6.11"/>
    <x v="38"/>
    <n v="35"/>
    <x v="17"/>
    <n v="4.3795620437956204"/>
    <n v="91.906965940878834"/>
    <n v="91.906965940878834"/>
    <n v="2.7572089782263651"/>
    <s v="yellow"/>
    <s v="NCRB(IPCCrimes-2022)/Census(2011)"/>
  </r>
  <r>
    <x v="5"/>
    <n v="6.11"/>
    <x v="38"/>
    <n v="31"/>
    <x v="18"/>
    <n v="0"/>
    <n v="107.0989428242064"/>
    <n v="100"/>
    <n v="3"/>
    <s v="green"/>
    <s v="NCRB(IPCCrimes-2022)/Census(2011)"/>
  </r>
  <r>
    <x v="5"/>
    <n v="6.11"/>
    <x v="38"/>
    <n v="23"/>
    <x v="19"/>
    <n v="3.3885558706014467"/>
    <n v="95.344602563867014"/>
    <n v="95.344602563867014"/>
    <n v="2.8603380769160101"/>
    <s v="yellow"/>
    <s v="NCRB(IPCCrimes-2022)/Census(2011)"/>
  </r>
  <r>
    <x v="5"/>
    <n v="6.11"/>
    <x v="38"/>
    <n v="27"/>
    <x v="20"/>
    <n v="8.9744692856152479"/>
    <n v="75.967992157495715"/>
    <n v="75.967992157495715"/>
    <n v="2.2790397647248715"/>
    <s v="yellow"/>
    <s v="NCRB(IPCCrimes-2022)/Census(2011)"/>
  </r>
  <r>
    <x v="5"/>
    <n v="6.11"/>
    <x v="38"/>
    <n v="14"/>
    <x v="21"/>
    <n v="2.7233221417761508"/>
    <n v="97.652188420457591"/>
    <n v="97.652188420457591"/>
    <n v="2.9295656526137277"/>
    <s v="yellow"/>
    <s v="NCRB(IPCCrimes-2022)/Census(2011)"/>
  </r>
  <r>
    <x v="5"/>
    <n v="6.11"/>
    <x v="38"/>
    <n v="17"/>
    <x v="22"/>
    <n v="9.1004415736483573"/>
    <n v="75.531015110795337"/>
    <n v="75.531015110795337"/>
    <n v="2.2659304533238602"/>
    <s v="yellow"/>
    <s v="NCRB(IPCCrimes-2022)/Census(2011)"/>
  </r>
  <r>
    <x v="5"/>
    <n v="6.11"/>
    <x v="38"/>
    <n v="15"/>
    <x v="23"/>
    <n v="13.944509964400485"/>
    <n v="58.727742482698218"/>
    <n v="58.727742482698218"/>
    <n v="1.7618322744809465"/>
    <s v="yellow"/>
    <s v="NCRB(IPCCrimes-2022)/Census(2011)"/>
  </r>
  <r>
    <x v="5"/>
    <n v="6.11"/>
    <x v="38"/>
    <n v="13"/>
    <x v="24"/>
    <n v="1.5162986946689971"/>
    <n v="101.83915326368063"/>
    <n v="100"/>
    <n v="3"/>
    <s v="green"/>
    <s v="NCRB(IPCCrimes-2022)/Census(2011)"/>
  </r>
  <r>
    <x v="5"/>
    <n v="6.11"/>
    <x v="38"/>
    <n v="21"/>
    <x v="25"/>
    <n v="12.548178680823103"/>
    <n v="63.571384922157769"/>
    <n v="63.571384922157769"/>
    <n v="1.9071415476647331"/>
    <s v="yellow"/>
    <s v="NCRB(IPCCrimes-2022)/Census(2011)"/>
  </r>
  <r>
    <x v="5"/>
    <n v="6.11"/>
    <x v="38"/>
    <n v="34"/>
    <x v="26"/>
    <n v="3.3655113614054377"/>
    <n v="95.424540157510506"/>
    <n v="95.424540157510506"/>
    <n v="2.8627362047253153"/>
    <s v="yellow"/>
    <s v="NCRB(IPCCrimes-2022)/Census(2011)"/>
  </r>
  <r>
    <x v="5"/>
    <n v="6.11"/>
    <x v="38"/>
    <n v="3"/>
    <x v="27"/>
    <n v="10.002401297205116"/>
    <n v="72.402265904152912"/>
    <n v="72.402265904152912"/>
    <n v="2.1720679771245872"/>
    <s v="yellow"/>
    <s v="NCRB(IPCCrimes-2022)/Census(2011)"/>
  </r>
  <r>
    <x v="5"/>
    <n v="6.11"/>
    <x v="38"/>
    <n v="8"/>
    <x v="28"/>
    <n v="26.751886406979636"/>
    <n v="14.301070384885062"/>
    <n v="14.301070384885062"/>
    <n v="0.42903211154655185"/>
    <s v="orange"/>
    <s v="NCRB(IPCCrimes-2022)/Census(2011)"/>
  </r>
  <r>
    <x v="5"/>
    <n v="6.11"/>
    <x v="38"/>
    <n v="11"/>
    <x v="29"/>
    <n v="3.9307081662099947"/>
    <n v="93.463965856414461"/>
    <n v="93.463965856414461"/>
    <n v="2.8039189756924339"/>
    <s v="yellow"/>
    <s v="NCRB(IPCCrimes-2022)/Census(2011)"/>
  </r>
  <r>
    <x v="5"/>
    <n v="6.11"/>
    <x v="38"/>
    <n v="33"/>
    <x v="30"/>
    <n v="4.7153708198383217"/>
    <n v="90.742100798692647"/>
    <n v="90.742100798692647"/>
    <n v="2.7222630239607795"/>
    <s v="yellow"/>
    <s v="NCRB(IPCCrimes-2022)/Census(2011)"/>
  </r>
  <r>
    <x v="5"/>
    <n v="6.11"/>
    <x v="38"/>
    <n v="36"/>
    <x v="31"/>
    <n v="59.733729665063159"/>
    <n v="-100.10749269419541"/>
    <n v="0"/>
    <n v="0"/>
    <s v="red"/>
    <s v="NCRB(IPCCrimes-2022)/Census(2011)"/>
  </r>
  <r>
    <x v="5"/>
    <n v="6.11"/>
    <x v="38"/>
    <n v="16"/>
    <x v="32"/>
    <n v="4.2461492733777062"/>
    <n v="92.369752791221771"/>
    <n v="92.369752791221771"/>
    <n v="2.7710925837366531"/>
    <s v="yellow"/>
    <s v="NCRB(IPCCrimes-2022)/Census(2011)"/>
  </r>
  <r>
    <x v="5"/>
    <n v="6.11"/>
    <x v="38"/>
    <n v="9"/>
    <x v="33"/>
    <n v="4.2750112216542222"/>
    <n v="92.269635462904489"/>
    <n v="92.269635462904489"/>
    <n v="2.7680890638871345"/>
    <s v="yellow"/>
    <s v="NCRB(IPCCrimes-2022)/Census(2011)"/>
  </r>
  <r>
    <x v="5"/>
    <n v="6.11"/>
    <x v="38"/>
    <n v="5"/>
    <x v="34"/>
    <n v="2.6273282589875446"/>
    <n v="97.985175334144841"/>
    <n v="97.985175334144841"/>
    <n v="2.9395552600243451"/>
    <s v="yellow"/>
    <s v="NCRB(IPCCrimes-2022)/Census(2011)"/>
  </r>
  <r>
    <x v="5"/>
    <n v="6.11"/>
    <x v="38"/>
    <n v="19"/>
    <x v="35"/>
    <n v="8.6134253194277601"/>
    <n v="77.220394003464676"/>
    <n v="77.220394003464676"/>
    <n v="2.3166118201039403"/>
    <s v="yellow"/>
    <s v="NCRB(IPCCrimes-2022)/Census(2011)"/>
  </r>
  <r>
    <x v="5"/>
    <n v="6.12"/>
    <x v="39"/>
    <n v="35"/>
    <x v="0"/>
    <n v="0.26275615440602657"/>
    <n v="92.508274757302061"/>
    <n v="92.508274757302061"/>
    <n v="2.7752482427190617"/>
    <s v="yellow"/>
    <s v="NCRB(IPCCrimes-2022)/Census(2011)"/>
  </r>
  <r>
    <x v="5"/>
    <n v="6.12"/>
    <x v="39"/>
    <n v="37"/>
    <x v="1"/>
    <n v="0.53653800626470649"/>
    <n v="84.010671365079816"/>
    <n v="84.010671365079816"/>
    <n v="2.5203201409523945"/>
    <s v="yellow"/>
    <s v="NCRB(IPCCrimes-2022)/Census(2011)"/>
  </r>
  <r>
    <x v="5"/>
    <n v="6.12"/>
    <x v="39"/>
    <n v="12"/>
    <x v="2"/>
    <n v="2.673937850457496"/>
    <n v="17.6703495240134"/>
    <n v="17.6703495240134"/>
    <n v="0.53011048572040198"/>
    <s v="orange"/>
    <s v="NCRB(IPCCrimes-2022)/Census(2011)"/>
  </r>
  <r>
    <x v="5"/>
    <n v="6.12"/>
    <x v="39"/>
    <n v="18"/>
    <x v="3"/>
    <n v="1.6631643011492563"/>
    <n v="49.042599667911787"/>
    <n v="49.042599667911787"/>
    <n v="1.4712779900373536"/>
    <s v="orange"/>
    <s v="NCRB(IPCCrimes-2022)/Census(2011)"/>
  </r>
  <r>
    <x v="5"/>
    <n v="6.12"/>
    <x v="39"/>
    <n v="10"/>
    <x v="4"/>
    <n v="2.341991195112151"/>
    <n v="27.97326407203628"/>
    <n v="27.97326407203628"/>
    <n v="0.83919792216108835"/>
    <s v="orange"/>
    <s v="NCRB(IPCCrimes-2022)/Census(2011)"/>
  </r>
  <r>
    <x v="5"/>
    <n v="6.12"/>
    <x v="39"/>
    <n v="4"/>
    <x v="5"/>
    <n v="0"/>
    <n v="100.66366407127474"/>
    <n v="100"/>
    <n v="3"/>
    <s v="green"/>
    <s v="NCRB(IPCCrimes-2022)/Census(2011)"/>
  </r>
  <r>
    <x v="5"/>
    <n v="6.12"/>
    <x v="39"/>
    <n v="22"/>
    <x v="6"/>
    <n v="0.14092668218895776"/>
    <n v="96.289601128484591"/>
    <n v="96.289601128484591"/>
    <n v="2.888688033854538"/>
    <s v="yellow"/>
    <s v="NCRB(IPCCrimes-2022)/Census(2011)"/>
  </r>
  <r>
    <x v="5"/>
    <n v="6.12"/>
    <x v="39"/>
    <n v="25"/>
    <x v="7"/>
    <n v="1.0243033030367179"/>
    <n v="68.871479295484122"/>
    <n v="68.871479295484122"/>
    <n v="2.0661443788645233"/>
    <s v="yellow"/>
    <s v="NCRB(IPCCrimes-2022)/Census(2011)"/>
  </r>
  <r>
    <x v="5"/>
    <n v="6.12"/>
    <x v="39"/>
    <n v="7"/>
    <x v="8"/>
    <n v="2.1443963854769326"/>
    <n v="34.10618454591944"/>
    <n v="34.10618454591944"/>
    <n v="1.023185536377583"/>
    <s v="orange"/>
    <s v="NCRB(IPCCrimes-2022)/Census(2011)"/>
  </r>
  <r>
    <x v="5"/>
    <n v="6.12"/>
    <x v="39"/>
    <n v="30"/>
    <x v="9"/>
    <n v="0.68561477362714218"/>
    <n v="79.383647201716144"/>
    <n v="79.383647201716144"/>
    <n v="2.3815094160514843"/>
    <s v="yellow"/>
    <s v="NCRB(IPCCrimes-2022)/Census(2011)"/>
  </r>
  <r>
    <x v="5"/>
    <n v="6.12"/>
    <x v="39"/>
    <n v="24"/>
    <x v="10"/>
    <n v="1.3319061917125588"/>
    <n v="59.32414322290024"/>
    <n v="59.32414322290024"/>
    <n v="1.7797242966870073"/>
    <s v="yellow"/>
    <s v="NCRB(IPCCrimes-2022)/Census(2011)"/>
  </r>
  <r>
    <x v="5"/>
    <n v="6.12"/>
    <x v="39"/>
    <n v="6"/>
    <x v="11"/>
    <n v="2.5087310546429236"/>
    <n v="22.79801528783738"/>
    <n v="22.79801528783738"/>
    <n v="0.68394045863512143"/>
    <s v="orange"/>
    <s v="NCRB(IPCCrimes-2022)/Census(2011)"/>
  </r>
  <r>
    <x v="5"/>
    <n v="6.12"/>
    <x v="39"/>
    <n v="2"/>
    <x v="12"/>
    <n v="0.72837434712165394"/>
    <n v="78.05648145164848"/>
    <n v="78.05648145164848"/>
    <n v="2.3416944435494544"/>
    <s v="yellow"/>
    <s v="NCRB(IPCCrimes-2022)/Census(2011)"/>
  </r>
  <r>
    <x v="5"/>
    <n v="6.12"/>
    <x v="39"/>
    <n v="1"/>
    <x v="13"/>
    <n v="2.5352505805805348"/>
    <n v="21.974905896043605"/>
    <n v="21.974905896043605"/>
    <n v="0.65924717688130818"/>
    <s v="orange"/>
    <s v="NCRB(IPCCrimes-2022)/Census(2011)"/>
  </r>
  <r>
    <x v="5"/>
    <n v="6.12"/>
    <x v="39"/>
    <n v="20"/>
    <x v="14"/>
    <n v="2.3887377200541264"/>
    <n v="26.522351872324169"/>
    <n v="26.522351872324169"/>
    <n v="0.79567055616972504"/>
    <s v="orange"/>
    <s v="NCRB(IPCCrimes-2022)/Census(2011)"/>
  </r>
  <r>
    <x v="5"/>
    <n v="6.12"/>
    <x v="39"/>
    <n v="29"/>
    <x v="15"/>
    <n v="0.89204902302054456"/>
    <n v="72.976369414648971"/>
    <n v="72.976369414648971"/>
    <n v="2.1892910824394689"/>
    <s v="yellow"/>
    <s v="NCRB(IPCCrimes-2022)/Census(2011)"/>
  </r>
  <r>
    <x v="5"/>
    <n v="6.12"/>
    <x v="39"/>
    <n v="32"/>
    <x v="16"/>
    <n v="1.1973875040220994"/>
    <n v="63.499315715435536"/>
    <n v="63.499315715435536"/>
    <n v="1.9049794714630659"/>
    <s v="yellow"/>
    <s v="NCRB(IPCCrimes-2022)/Census(2011)"/>
  </r>
  <r>
    <x v="5"/>
    <n v="6.12"/>
    <x v="39"/>
    <n v="35"/>
    <x v="17"/>
    <n v="0"/>
    <n v="100.66366407127474"/>
    <n v="100"/>
    <n v="3"/>
    <s v="green"/>
    <s v="NCRB(IPCCrimes-2022)/Census(2011)"/>
  </r>
  <r>
    <x v="5"/>
    <n v="6.12"/>
    <x v="39"/>
    <n v="31"/>
    <x v="18"/>
    <n v="0"/>
    <n v="100.66366407127474"/>
    <n v="100"/>
    <n v="3"/>
    <s v="green"/>
    <s v="NCRB(IPCCrimes-2022)/Census(2011)"/>
  </r>
  <r>
    <x v="5"/>
    <n v="6.12"/>
    <x v="39"/>
    <n v="23"/>
    <x v="19"/>
    <n v="0.39379397764811619"/>
    <n v="88.441140855869577"/>
    <n v="88.441140855869577"/>
    <n v="2.6532342256760875"/>
    <s v="yellow"/>
    <s v="NCRB(IPCCrimes-2022)/Census(2011)"/>
  </r>
  <r>
    <x v="5"/>
    <n v="6.12"/>
    <x v="39"/>
    <n v="27"/>
    <x v="20"/>
    <n v="1.3170267270907849"/>
    <n v="59.785969995515188"/>
    <n v="59.785969995515188"/>
    <n v="1.7935790998654557"/>
    <s v="yellow"/>
    <s v="NCRB(IPCCrimes-2022)/Census(2011)"/>
  </r>
  <r>
    <x v="5"/>
    <n v="6.12"/>
    <x v="39"/>
    <n v="14"/>
    <x v="21"/>
    <n v="1.3227564688627016"/>
    <n v="59.608131059928148"/>
    <n v="59.608131059928148"/>
    <n v="1.7882439317978445"/>
    <s v="yellow"/>
    <s v="NCRB(IPCCrimes-2022)/Census(2011)"/>
  </r>
  <r>
    <x v="5"/>
    <n v="6.12"/>
    <x v="39"/>
    <n v="17"/>
    <x v="22"/>
    <n v="0.97745483568815683"/>
    <n v="70.325555569564699"/>
    <n v="70.325555569564699"/>
    <n v="2.1097666670869408"/>
    <s v="yellow"/>
    <s v="NCRB(IPCCrimes-2022)/Census(2011)"/>
  </r>
  <r>
    <x v="5"/>
    <n v="6.12"/>
    <x v="39"/>
    <n v="15"/>
    <x v="23"/>
    <n v="1.1848276440340282"/>
    <n v="63.889146919059527"/>
    <n v="63.889146919059527"/>
    <n v="1.9166744075717856"/>
    <s v="yellow"/>
    <s v="NCRB(IPCCrimes-2022)/Census(2011)"/>
  </r>
  <r>
    <x v="5"/>
    <n v="6.12"/>
    <x v="39"/>
    <n v="13"/>
    <x v="24"/>
    <n v="0.8086926371567984"/>
    <n v="75.563573432995611"/>
    <n v="75.563573432995611"/>
    <n v="2.2669072029898683"/>
    <s v="yellow"/>
    <s v="NCRB(IPCCrimes-2022)/Census(2011)"/>
  </r>
  <r>
    <x v="5"/>
    <n v="6.12"/>
    <x v="39"/>
    <n v="21"/>
    <x v="25"/>
    <n v="2.3824147865621993E-3"/>
    <n v="100.58971900941425"/>
    <n v="100"/>
    <n v="3"/>
    <s v="green"/>
    <s v="NCRB(IPCCrimes-2022)/Census(2011)"/>
  </r>
  <r>
    <x v="5"/>
    <n v="6.12"/>
    <x v="39"/>
    <n v="34"/>
    <x v="26"/>
    <n v="1.923149349374536"/>
    <n v="40.973219565732585"/>
    <n v="40.973219565732585"/>
    <n v="1.2291965869719774"/>
    <s v="orange"/>
    <s v="NCRB(IPCCrimes-2022)/Census(2011)"/>
  </r>
  <r>
    <x v="5"/>
    <n v="6.12"/>
    <x v="39"/>
    <n v="3"/>
    <x v="27"/>
    <n v="0.10452959914196339"/>
    <n v="97.419288776761519"/>
    <n v="97.419288776761519"/>
    <n v="2.9225786633028452"/>
    <s v="yellow"/>
    <s v="NCRB(IPCCrimes-2022)/Census(2011)"/>
  </r>
  <r>
    <x v="5"/>
    <n v="6.12"/>
    <x v="39"/>
    <n v="8"/>
    <x v="28"/>
    <n v="7.2284653259125369"/>
    <n v="-123.69244666809385"/>
    <n v="0"/>
    <n v="0"/>
    <s v="red"/>
    <s v="NCRB(IPCCrimes-2022)/Census(2011)"/>
  </r>
  <r>
    <x v="5"/>
    <n v="6.12"/>
    <x v="39"/>
    <n v="11"/>
    <x v="29"/>
    <n v="0.49133852077624934"/>
    <n v="85.4135667674079"/>
    <n v="85.4135667674079"/>
    <n v="2.562407003022237"/>
    <s v="yellow"/>
    <s v="NCRB(IPCCrimes-2022)/Census(2011)"/>
  </r>
  <r>
    <x v="5"/>
    <n v="6.12"/>
    <x v="39"/>
    <n v="33"/>
    <x v="30"/>
    <n v="0.58907483786927894"/>
    <n v="82.380040425049245"/>
    <n v="82.380040425049245"/>
    <n v="2.4714012127514775"/>
    <s v="yellow"/>
    <s v="NCRB(IPCCrimes-2022)/Census(2011)"/>
  </r>
  <r>
    <x v="5"/>
    <n v="6.12"/>
    <x v="39"/>
    <n v="36"/>
    <x v="31"/>
    <n v="0.35139168534137305"/>
    <n v="89.757217361662853"/>
    <n v="89.757217361662853"/>
    <n v="2.6927165208498858"/>
    <s v="yellow"/>
    <s v="NCRB(IPCCrimes-2022)/Census(2011)"/>
  </r>
  <r>
    <x v="5"/>
    <n v="6.12"/>
    <x v="39"/>
    <n v="16"/>
    <x v="32"/>
    <n v="0.84378607355582613"/>
    <n v="74.474348189742287"/>
    <n v="74.474348189742287"/>
    <n v="2.2342304456922686"/>
    <s v="yellow"/>
    <s v="NCRB(IPCCrimes-2022)/Census(2011)"/>
  </r>
  <r>
    <x v="5"/>
    <n v="6.12"/>
    <x v="39"/>
    <n v="9"/>
    <x v="33"/>
    <n v="1.9603393766354"/>
    <n v="39.818920624209305"/>
    <n v="39.818920624209305"/>
    <n v="1.194567618726279"/>
    <s v="orange"/>
    <s v="NCRB(IPCCrimes-2022)/Census(2011)"/>
  </r>
  <r>
    <x v="5"/>
    <n v="6.12"/>
    <x v="39"/>
    <n v="5"/>
    <x v="34"/>
    <n v="1.8540014506817766"/>
    <n v="43.119422517124463"/>
    <n v="43.119422517124463"/>
    <n v="1.2935826755137338"/>
    <s v="orange"/>
    <s v="NCRB(IPCCrimes-2022)/Census(2011)"/>
  </r>
  <r>
    <x v="5"/>
    <n v="6.12"/>
    <x v="39"/>
    <n v="19"/>
    <x v="35"/>
    <n v="1.3486551218793656"/>
    <n v="58.804292236301549"/>
    <n v="58.804292236301549"/>
    <n v="1.7641287670890464"/>
    <s v="yellow"/>
    <s v="NCRB(IPCCrimes-2022)/Census(2011)"/>
  </r>
  <r>
    <x v="6"/>
    <n v="7.01"/>
    <x v="40"/>
    <n v="35"/>
    <x v="0"/>
    <n v="0"/>
    <n v="100"/>
    <n v="100"/>
    <n v="3"/>
    <s v="green"/>
    <s v="NCRB(SLLCrimes-2022)/Census(2011)"/>
  </r>
  <r>
    <x v="6"/>
    <n v="7.01"/>
    <x v="40"/>
    <n v="37"/>
    <x v="1"/>
    <n v="0"/>
    <n v="100"/>
    <n v="100"/>
    <n v="3"/>
    <s v="green"/>
    <s v="NCRB(SLLCrimes-2022)/Census(2011)"/>
  </r>
  <r>
    <x v="6"/>
    <n v="7.01"/>
    <x v="40"/>
    <n v="12"/>
    <x v="2"/>
    <n v="0"/>
    <n v="100"/>
    <n v="100"/>
    <n v="3"/>
    <s v="green"/>
    <s v="NCRB(SLLCrimes-2022)/Census(2011)"/>
  </r>
  <r>
    <x v="6"/>
    <n v="7.01"/>
    <x v="40"/>
    <n v="18"/>
    <x v="3"/>
    <n v="7.6909331845052303E-2"/>
    <n v="91.671690794239524"/>
    <n v="91.671690794239524"/>
    <n v="2.7501507238271858"/>
    <s v="yellow"/>
    <s v="NCRB(SLLCrimes-2022)/Census(2011)"/>
  </r>
  <r>
    <x v="6"/>
    <n v="7.01"/>
    <x v="40"/>
    <n v="10"/>
    <x v="4"/>
    <n v="9.6061985033312185E-4"/>
    <n v="99.895977003689438"/>
    <n v="99.895977003689438"/>
    <n v="2.9968793101106832"/>
    <s v="yellow"/>
    <s v="NCRB(SLLCrimes-2022)/Census(2011)"/>
  </r>
  <r>
    <x v="6"/>
    <n v="7.01"/>
    <x v="40"/>
    <n v="4"/>
    <x v="5"/>
    <n v="9.4746316736936856E-2"/>
    <n v="89.740170627384131"/>
    <n v="89.740170627384131"/>
    <n v="2.6922051188215237"/>
    <s v="yellow"/>
    <s v="NCRB(SLLCrimes-2022)/Census(2011)"/>
  </r>
  <r>
    <x v="6"/>
    <n v="7.01"/>
    <x v="40"/>
    <n v="22"/>
    <x v="6"/>
    <n v="3.9146300608043829E-3"/>
    <n v="99.57609500966376"/>
    <n v="99.57609500966376"/>
    <n v="2.9872828502899127"/>
    <s v="yellow"/>
    <s v="NCRB(SLLCrimes-2022)/Census(2011)"/>
  </r>
  <r>
    <x v="6"/>
    <n v="7.01"/>
    <x v="40"/>
    <n v="25"/>
    <x v="7"/>
    <n v="0"/>
    <n v="100"/>
    <n v="100"/>
    <n v="3"/>
    <s v="green"/>
    <s v="NCRB(SLLCrimes-2022)/Census(2011)"/>
  </r>
  <r>
    <x v="6"/>
    <n v="7.01"/>
    <x v="40"/>
    <n v="7"/>
    <x v="8"/>
    <n v="4.1696596384273685E-2"/>
    <n v="95.484785276568942"/>
    <n v="95.484785276568942"/>
    <n v="2.8645435582970684"/>
    <s v="yellow"/>
    <s v="NCRB(SLLCrimes-2022)/Census(2011)"/>
  </r>
  <r>
    <x v="6"/>
    <n v="7.01"/>
    <x v="40"/>
    <n v="30"/>
    <x v="9"/>
    <n v="0"/>
    <n v="100"/>
    <n v="100"/>
    <n v="3"/>
    <s v="green"/>
    <s v="NCRB(SLLCrimes-2022)/Census(2011)"/>
  </r>
  <r>
    <x v="6"/>
    <n v="7.01"/>
    <x v="40"/>
    <n v="24"/>
    <x v="10"/>
    <n v="1.6545418530590789E-3"/>
    <n v="99.820834015644422"/>
    <n v="99.820834015644422"/>
    <n v="2.9946250204693325"/>
    <s v="yellow"/>
    <s v="NCRB(SLLCrimes-2022)/Census(2011)"/>
  </r>
  <r>
    <x v="6"/>
    <n v="7.01"/>
    <x v="40"/>
    <n v="6"/>
    <x v="11"/>
    <n v="0.1696154643862354"/>
    <n v="81.632787600688317"/>
    <n v="81.632787600688317"/>
    <n v="2.4489836280206494"/>
    <s v="yellow"/>
    <s v="NCRB(SLLCrimes-2022)/Census(2011)"/>
  </r>
  <r>
    <x v="6"/>
    <n v="7.01"/>
    <x v="40"/>
    <n v="2"/>
    <x v="12"/>
    <n v="2.9134973884866161E-2"/>
    <n v="96.845050328823888"/>
    <n v="96.845050328823888"/>
    <n v="2.9053515098647167"/>
    <s v="yellow"/>
    <s v="NCRB(SLLCrimes-2022)/Census(2011)"/>
  </r>
  <r>
    <x v="6"/>
    <n v="7.01"/>
    <x v="40"/>
    <n v="1"/>
    <x v="13"/>
    <n v="0.30977338283620681"/>
    <n v="66.455455351348093"/>
    <n v="66.455455351348093"/>
    <n v="1.9936636605404428"/>
    <s v="yellow"/>
    <s v="NCRB(SLLCrimes-2022)/Census(2011)"/>
  </r>
  <r>
    <x v="6"/>
    <n v="7.01"/>
    <x v="40"/>
    <n v="20"/>
    <x v="14"/>
    <n v="0"/>
    <n v="100"/>
    <n v="100"/>
    <n v="3"/>
    <s v="green"/>
    <s v="NCRB(SLLCrimes-2022)/Census(2011)"/>
  </r>
  <r>
    <x v="6"/>
    <n v="7.01"/>
    <x v="40"/>
    <n v="29"/>
    <x v="15"/>
    <n v="0"/>
    <n v="100"/>
    <n v="100"/>
    <n v="3"/>
    <s v="green"/>
    <s v="NCRB(SLLCrimes-2022)/Census(2011)"/>
  </r>
  <r>
    <x v="6"/>
    <n v="7.01"/>
    <x v="40"/>
    <n v="32"/>
    <x v="16"/>
    <n v="0"/>
    <n v="100"/>
    <n v="100"/>
    <n v="3"/>
    <s v="green"/>
    <s v="NCRB(SLLCrimes-2022)/Census(2011)"/>
  </r>
  <r>
    <x v="6"/>
    <n v="7.01"/>
    <x v="40"/>
    <n v="35"/>
    <x v="17"/>
    <n v="0"/>
    <n v="100"/>
    <n v="100"/>
    <n v="3"/>
    <s v="green"/>
    <s v="NCRB(SLLCrimes-2022)/Census(2011)"/>
  </r>
  <r>
    <x v="6"/>
    <n v="7.01"/>
    <x v="40"/>
    <n v="31"/>
    <x v="18"/>
    <n v="3.1020737362927115"/>
    <n v="-235.91540369852225"/>
    <n v="0"/>
    <n v="0"/>
    <s v="red"/>
    <s v="NCRB(SLLCrimes-2022)/Census(2011)"/>
  </r>
  <r>
    <x v="6"/>
    <n v="7.01"/>
    <x v="40"/>
    <n v="23"/>
    <x v="19"/>
    <n v="2.7538040394973155E-3"/>
    <n v="99.701797805509329"/>
    <n v="99.701797805509329"/>
    <n v="2.9910539341652798"/>
    <s v="yellow"/>
    <s v="NCRB(SLLCrimes-2022)/Census(2011)"/>
  </r>
  <r>
    <x v="6"/>
    <n v="7.01"/>
    <x v="40"/>
    <n v="27"/>
    <x v="20"/>
    <n v="0.61223945151247305"/>
    <n v="33.702200528360329"/>
    <n v="33.702200528360329"/>
    <n v="1.0110660158508098"/>
    <s v="orange"/>
    <s v="NCRB(SLLCrimes-2022)/Census(2011)"/>
  </r>
  <r>
    <x v="6"/>
    <n v="7.01"/>
    <x v="40"/>
    <n v="14"/>
    <x v="21"/>
    <n v="0"/>
    <n v="100"/>
    <n v="100"/>
    <n v="3"/>
    <s v="green"/>
    <s v="NCRB(SLLCrimes-2022)/Census(2011)"/>
  </r>
  <r>
    <x v="6"/>
    <n v="7.01"/>
    <x v="40"/>
    <n v="17"/>
    <x v="22"/>
    <n v="0.23593737413162408"/>
    <n v="74.450962479792167"/>
    <n v="74.450962479792167"/>
    <n v="2.2335288743937651"/>
    <s v="yellow"/>
    <s v="NCRB(SLLCrimes-2022)/Census(2011)"/>
  </r>
  <r>
    <x v="6"/>
    <n v="7.01"/>
    <x v="40"/>
    <n v="15"/>
    <x v="23"/>
    <n v="0"/>
    <n v="100"/>
    <n v="100"/>
    <n v="3"/>
    <s v="green"/>
    <s v="NCRB(SLLCrimes-2022)/Census(2011)"/>
  </r>
  <r>
    <x v="6"/>
    <n v="7.01"/>
    <x v="40"/>
    <n v="13"/>
    <x v="24"/>
    <n v="0"/>
    <n v="100"/>
    <n v="100"/>
    <n v="3"/>
    <s v="green"/>
    <s v="NCRB(SLLCrimes-2022)/Census(2011)"/>
  </r>
  <r>
    <x v="6"/>
    <n v="7.01"/>
    <x v="40"/>
    <n v="21"/>
    <x v="25"/>
    <n v="0"/>
    <n v="100"/>
    <n v="100"/>
    <n v="3"/>
    <s v="green"/>
    <s v="NCRB(SLLCrimes-2022)/Census(2011)"/>
  </r>
  <r>
    <x v="6"/>
    <n v="7.01"/>
    <x v="40"/>
    <n v="34"/>
    <x v="26"/>
    <n v="0"/>
    <n v="100"/>
    <n v="100"/>
    <n v="3"/>
    <s v="green"/>
    <s v="NCRB(SLLCrimes-2022)/Census(2011)"/>
  </r>
  <r>
    <x v="6"/>
    <n v="7.01"/>
    <x v="40"/>
    <n v="3"/>
    <x v="27"/>
    <n v="0.13336535062940155"/>
    <n v="85.558217049472759"/>
    <n v="85.558217049472759"/>
    <n v="2.5667465114841828"/>
    <s v="yellow"/>
    <s v="NCRB(SLLCrimes-2022)/Census(2011)"/>
  </r>
  <r>
    <x v="6"/>
    <n v="7.01"/>
    <x v="40"/>
    <n v="8"/>
    <x v="28"/>
    <n v="0"/>
    <n v="100"/>
    <n v="100"/>
    <n v="3"/>
    <s v="green"/>
    <s v="NCRB(SLLCrimes-2022)/Census(2011)"/>
  </r>
  <r>
    <x v="6"/>
    <n v="7.01"/>
    <x v="40"/>
    <n v="11"/>
    <x v="29"/>
    <n v="0"/>
    <n v="100"/>
    <n v="100"/>
    <n v="3"/>
    <s v="green"/>
    <s v="NCRB(SLLCrimes-2022)/Census(2011)"/>
  </r>
  <r>
    <x v="6"/>
    <n v="7.01"/>
    <x v="40"/>
    <n v="33"/>
    <x v="30"/>
    <n v="0"/>
    <n v="100"/>
    <n v="100"/>
    <n v="3"/>
    <s v="green"/>
    <s v="NCRB(SLLCrimes-2022)/Census(2011)"/>
  </r>
  <r>
    <x v="6"/>
    <n v="7.01"/>
    <x v="40"/>
    <n v="36"/>
    <x v="31"/>
    <n v="0"/>
    <n v="100"/>
    <n v="100"/>
    <n v="3"/>
    <s v="green"/>
    <s v="NCRB(SLLCrimes-2022)/Census(2011)"/>
  </r>
  <r>
    <x v="6"/>
    <n v="7.01"/>
    <x v="40"/>
    <n v="16"/>
    <x v="32"/>
    <n v="0.10887562239430014"/>
    <n v="88.210145290350965"/>
    <n v="88.210145290350965"/>
    <n v="2.6463043587105286"/>
    <s v="yellow"/>
    <s v="NCRB(SLLCrimes-2022)/Census(2011)"/>
  </r>
  <r>
    <x v="6"/>
    <n v="7.01"/>
    <x v="40"/>
    <n v="9"/>
    <x v="33"/>
    <n v="0.1010948567986599"/>
    <n v="89.052703926389924"/>
    <n v="89.052703926389924"/>
    <n v="2.6715811177916975"/>
    <s v="yellow"/>
    <s v="NCRB(SLLCrimes-2022)/Census(2011)"/>
  </r>
  <r>
    <x v="6"/>
    <n v="7.01"/>
    <x v="40"/>
    <n v="5"/>
    <x v="34"/>
    <n v="5.9486677561982143E-2"/>
    <n v="93.558344189523325"/>
    <n v="93.558344189523325"/>
    <n v="2.8067503256856998"/>
    <s v="yellow"/>
    <s v="NCRB(SLLCrimes-2022)/Census(2011)"/>
  </r>
  <r>
    <x v="6"/>
    <n v="7.01"/>
    <x v="40"/>
    <n v="19"/>
    <x v="35"/>
    <n v="1.3146922390375619E-2"/>
    <n v="98.57635436240983"/>
    <n v="98.57635436240983"/>
    <n v="2.9572906308722953"/>
    <s v="yellow"/>
    <s v="NCRB(SLLCrimes-2022)/Census(2011)"/>
  </r>
  <r>
    <x v="6"/>
    <n v="7.02"/>
    <x v="41"/>
    <n v="35"/>
    <x v="0"/>
    <n v="0.78826846321807964"/>
    <n v="87.298525600963927"/>
    <n v="87.298525600963927"/>
    <n v="2.6189557680289179"/>
    <s v="yellow"/>
    <s v="NCRB(IPCCrimes-2022)/Census(2011)"/>
  </r>
  <r>
    <x v="6"/>
    <n v="7.02"/>
    <x v="41"/>
    <n v="37"/>
    <x v="1"/>
    <n v="2.0352137154928154"/>
    <n v="56.053067365416545"/>
    <n v="56.053067365416545"/>
    <n v="1.6815920209624964"/>
    <s v="yellow"/>
    <s v="NCRB(IPCCrimes-2022)/Census(2011)"/>
  </r>
  <r>
    <x v="6"/>
    <n v="7.02"/>
    <x v="41"/>
    <n v="12"/>
    <x v="2"/>
    <n v="1.8789833543755381"/>
    <n v="59.967825623254512"/>
    <n v="59.967825623254512"/>
    <n v="1.7990347686976353"/>
    <s v="yellow"/>
    <s v="NCRB(IPCCrimes-2022)/Census(2011)"/>
  </r>
  <r>
    <x v="6"/>
    <n v="7.02"/>
    <x v="41"/>
    <n v="18"/>
    <x v="3"/>
    <n v="3.5730793753013885"/>
    <n v="17.517841253625495"/>
    <n v="17.517841253625495"/>
    <n v="0.52553523760876475"/>
    <s v="orange"/>
    <s v="NCRB(IPCCrimes-2022)/Census(2011)"/>
  </r>
  <r>
    <x v="6"/>
    <n v="7.02"/>
    <x v="41"/>
    <n v="10"/>
    <x v="4"/>
    <n v="0.35927182402458757"/>
    <n v="98.048152778787383"/>
    <n v="98.048152778787383"/>
    <n v="2.9414445833636211"/>
    <s v="yellow"/>
    <s v="NCRB(IPCCrimes-2022)/Census(2011)"/>
  </r>
  <r>
    <x v="6"/>
    <n v="7.02"/>
    <x v="41"/>
    <n v="4"/>
    <x v="5"/>
    <n v="0.28423895021081053"/>
    <n v="99.928296691091973"/>
    <n v="99.928296691091973"/>
    <n v="2.9978489007327593"/>
    <s v="yellow"/>
    <s v="NCRB(IPCCrimes-2022)/Census(2011)"/>
  </r>
  <r>
    <x v="6"/>
    <n v="7.02"/>
    <x v="41"/>
    <n v="22"/>
    <x v="6"/>
    <n v="0.70854804100559332"/>
    <n v="89.296128236858664"/>
    <n v="89.296128236858664"/>
    <n v="2.6788838471057597"/>
    <s v="yellow"/>
    <s v="NCRB(IPCCrimes-2022)/Census(2011)"/>
  </r>
  <r>
    <x v="6"/>
    <n v="7.02"/>
    <x v="41"/>
    <n v="25"/>
    <x v="7"/>
    <n v="2.219323823246222"/>
    <n v="51.43970950382878"/>
    <n v="51.43970950382878"/>
    <n v="1.5431912851148635"/>
    <s v="yellow"/>
    <s v="NCRB(IPCCrimes-2022)/Census(2011)"/>
  </r>
  <r>
    <x v="6"/>
    <n v="7.02"/>
    <x v="41"/>
    <n v="7"/>
    <x v="8"/>
    <n v="1.5666006927234257"/>
    <n v="67.79538612789942"/>
    <n v="67.79538612789942"/>
    <n v="2.0338615838369822"/>
    <s v="yellow"/>
    <s v="NCRB(IPCCrimes-2022)/Census(2011)"/>
  </r>
  <r>
    <x v="6"/>
    <n v="7.02"/>
    <x v="41"/>
    <n v="30"/>
    <x v="9"/>
    <n v="2.0568443208814262"/>
    <n v="55.511056257834625"/>
    <n v="55.511056257834625"/>
    <n v="1.6653316877350388"/>
    <s v="yellow"/>
    <s v="NCRB(IPCCrimes-2022)/Census(2011)"/>
  </r>
  <r>
    <x v="6"/>
    <n v="7.02"/>
    <x v="41"/>
    <n v="24"/>
    <x v="10"/>
    <n v="1.0721431207822831"/>
    <n v="80.18530732544464"/>
    <n v="80.18530732544464"/>
    <n v="2.4055592197633393"/>
    <s v="yellow"/>
    <s v="NCRB(IPCCrimes-2022)/Census(2011)"/>
  </r>
  <r>
    <x v="6"/>
    <n v="7.02"/>
    <x v="41"/>
    <n v="6"/>
    <x v="11"/>
    <n v="6.106156717904474"/>
    <n v="-45.955003421256649"/>
    <n v="0"/>
    <n v="0"/>
    <s v="red"/>
    <s v="NCRB(IPCCrimes-2022)/Census(2011)"/>
  </r>
  <r>
    <x v="6"/>
    <n v="7.02"/>
    <x v="41"/>
    <n v="2"/>
    <x v="12"/>
    <n v="1.616991050610072"/>
    <n v="66.532724579648388"/>
    <n v="66.532724579648388"/>
    <n v="1.9959817373894515"/>
    <s v="yellow"/>
    <s v="NCRB(IPCCrimes-2022)/Census(2011)"/>
  </r>
  <r>
    <x v="6"/>
    <n v="7.02"/>
    <x v="41"/>
    <n v="1"/>
    <x v="13"/>
    <n v="0.50541972989065331"/>
    <n v="94.386036674956415"/>
    <n v="94.386036674956415"/>
    <n v="2.8315811002486928"/>
    <s v="yellow"/>
    <s v="NCRB(IPCCrimes-2022)/Census(2011)"/>
  </r>
  <r>
    <x v="6"/>
    <n v="7.02"/>
    <x v="41"/>
    <n v="20"/>
    <x v="14"/>
    <n v="0.71844015184369026"/>
    <n v="89.048255657457659"/>
    <n v="89.048255657457659"/>
    <n v="2.6714476697237299"/>
    <s v="yellow"/>
    <s v="NCRB(IPCCrimes-2022)/Census(2011)"/>
  </r>
  <r>
    <x v="6"/>
    <n v="7.02"/>
    <x v="41"/>
    <n v="29"/>
    <x v="15"/>
    <n v="0.75455889837150636"/>
    <n v="88.143206470978583"/>
    <n v="88.143206470978583"/>
    <n v="2.6442961941293577"/>
    <s v="yellow"/>
    <s v="NCRB(IPCCrimes-2022)/Census(2011)"/>
  </r>
  <r>
    <x v="6"/>
    <n v="7.02"/>
    <x v="41"/>
    <n v="32"/>
    <x v="16"/>
    <n v="0.46398765780856355"/>
    <n v="95.424225060125323"/>
    <n v="95.424225060125323"/>
    <n v="2.8627267518037596"/>
    <s v="yellow"/>
    <s v="NCRB(IPCCrimes-2022)/Census(2011)"/>
  </r>
  <r>
    <x v="6"/>
    <n v="7.02"/>
    <x v="41"/>
    <n v="35"/>
    <x v="17"/>
    <n v="2.1897810218978102"/>
    <n v="52.179981271180999"/>
    <n v="52.179981271180999"/>
    <n v="1.5653994381354299"/>
    <s v="yellow"/>
    <s v="NCRB(IPCCrimes-2022)/Census(2011)"/>
  </r>
  <r>
    <x v="6"/>
    <n v="7.02"/>
    <x v="41"/>
    <n v="31"/>
    <x v="18"/>
    <n v="0"/>
    <n v="107.05064326687489"/>
    <n v="100"/>
    <n v="3"/>
    <s v="green"/>
    <s v="NCRB(IPCCrimes-2022)/Census(2011)"/>
  </r>
  <r>
    <x v="6"/>
    <n v="7.02"/>
    <x v="41"/>
    <n v="23"/>
    <x v="19"/>
    <n v="0.92527815727109797"/>
    <n v="83.865391174581333"/>
    <n v="83.865391174581333"/>
    <n v="2.5159617352374402"/>
    <s v="yellow"/>
    <s v="NCRB(IPCCrimes-2022)/Census(2011)"/>
  </r>
  <r>
    <x v="6"/>
    <n v="7.02"/>
    <x v="41"/>
    <n v="27"/>
    <x v="20"/>
    <n v="2.199790587411095"/>
    <n v="51.929165559239529"/>
    <n v="51.929165559239529"/>
    <n v="1.5578749667771858"/>
    <s v="yellow"/>
    <s v="NCRB(IPCCrimes-2022)/Census(2011)"/>
  </r>
  <r>
    <x v="6"/>
    <n v="7.02"/>
    <x v="41"/>
    <n v="14"/>
    <x v="21"/>
    <n v="2.1008485093701736"/>
    <n v="54.408416802649164"/>
    <n v="54.408416802649164"/>
    <n v="1.6322525040794749"/>
    <s v="yellow"/>
    <s v="NCRB(IPCCrimes-2022)/Census(2011)"/>
  </r>
  <r>
    <x v="6"/>
    <n v="7.02"/>
    <x v="41"/>
    <n v="17"/>
    <x v="22"/>
    <n v="0.91004415736483568"/>
    <n v="84.247118685843859"/>
    <n v="84.247118685843859"/>
    <n v="2.5274135605753156"/>
    <s v="yellow"/>
    <s v="NCRB(IPCCrimes-2022)/Census(2011)"/>
  </r>
  <r>
    <x v="6"/>
    <n v="7.02"/>
    <x v="41"/>
    <n v="15"/>
    <x v="23"/>
    <n v="4.010185872115172"/>
    <n v="6.5650004887509539"/>
    <n v="6.5650004887509539"/>
    <n v="0.19695001466252859"/>
    <s v="orange"/>
    <s v="NCRB(IPCCrimes-2022)/Census(2011)"/>
  </r>
  <r>
    <x v="6"/>
    <n v="7.02"/>
    <x v="41"/>
    <n v="13"/>
    <x v="24"/>
    <n v="1.5668419844912969"/>
    <n v="67.789339934739118"/>
    <n v="67.789339934739118"/>
    <n v="2.0336801980421737"/>
    <s v="yellow"/>
    <s v="NCRB(IPCCrimes-2022)/Census(2011)"/>
  </r>
  <r>
    <x v="6"/>
    <n v="7.02"/>
    <x v="41"/>
    <n v="21"/>
    <x v="25"/>
    <n v="2.0607887903763022"/>
    <n v="55.412217309902701"/>
    <n v="55.412217309902701"/>
    <n v="1.6623665192970809"/>
    <s v="yellow"/>
    <s v="NCRB(IPCCrimes-2022)/Census(2011)"/>
  </r>
  <r>
    <x v="6"/>
    <n v="7.02"/>
    <x v="41"/>
    <n v="34"/>
    <x v="26"/>
    <n v="1.4423620120309018"/>
    <n v="70.90850958038159"/>
    <n v="70.90850958038159"/>
    <n v="2.1272552874114479"/>
    <s v="yellow"/>
    <s v="NCRB(IPCCrimes-2022)/Census(2011)"/>
  </r>
  <r>
    <x v="6"/>
    <n v="7.02"/>
    <x v="41"/>
    <n v="3"/>
    <x v="27"/>
    <n v="0.99483342631661698"/>
    <n v="82.122502904178589"/>
    <n v="82.122502904178589"/>
    <n v="2.4636750871253574"/>
    <s v="yellow"/>
    <s v="NCRB(IPCCrimes-2022)/Census(2011)"/>
  </r>
  <r>
    <x v="6"/>
    <n v="7.02"/>
    <x v="41"/>
    <n v="8"/>
    <x v="28"/>
    <n v="0.61708190370555061"/>
    <n v="91.588050330280012"/>
    <n v="91.588050330280012"/>
    <n v="2.7476415099084006"/>
    <s v="yellow"/>
    <s v="NCRB(IPCCrimes-2022)/Census(2011)"/>
  </r>
  <r>
    <x v="6"/>
    <n v="7.02"/>
    <x v="41"/>
    <n v="11"/>
    <x v="29"/>
    <n v="0.65511802770166583"/>
    <n v="90.634956261719523"/>
    <n v="90.634956261719523"/>
    <n v="2.7190486878515858"/>
    <s v="yellow"/>
    <s v="NCRB(IPCCrimes-2022)/Census(2011)"/>
  </r>
  <r>
    <x v="6"/>
    <n v="7.02"/>
    <x v="41"/>
    <n v="33"/>
    <x v="30"/>
    <n v="0.29938862348179818"/>
    <n v="99.548682203120435"/>
    <n v="99.548682203120435"/>
    <n v="2.9864604660936127"/>
    <s v="yellow"/>
    <s v="NCRB(IPCCrimes-2022)/Census(2011)"/>
  </r>
  <r>
    <x v="6"/>
    <n v="7.02"/>
    <x v="41"/>
    <n v="36"/>
    <x v="31"/>
    <n v="1.6369710219561526"/>
    <n v="66.032074403465799"/>
    <n v="66.032074403465799"/>
    <n v="1.9809622321039742"/>
    <s v="yellow"/>
    <s v="NCRB(IPCCrimes-2022)/Census(2011)"/>
  </r>
  <r>
    <x v="6"/>
    <n v="7.02"/>
    <x v="41"/>
    <n v="16"/>
    <x v="32"/>
    <n v="0.89822388475297621"/>
    <n v="84.54330637616377"/>
    <n v="84.54330637616377"/>
    <n v="2.5362991912849133"/>
    <s v="yellow"/>
    <s v="NCRB(IPCCrimes-2022)/Census(2011)"/>
  </r>
  <r>
    <x v="6"/>
    <n v="7.02"/>
    <x v="41"/>
    <n v="9"/>
    <x v="33"/>
    <n v="3.7340035969049583"/>
    <n v="13.485466106416965"/>
    <n v="13.485466106416965"/>
    <n v="0.40456398319250897"/>
    <s v="orange"/>
    <s v="NCRB(IPCCrimes-2022)/Census(2011)"/>
  </r>
  <r>
    <x v="6"/>
    <n v="7.02"/>
    <x v="41"/>
    <n v="5"/>
    <x v="34"/>
    <n v="1.8242581119007857"/>
    <n v="61.339108985579983"/>
    <n v="61.339108985579983"/>
    <n v="1.8401732695673996"/>
    <s v="yellow"/>
    <s v="NCRB(IPCCrimes-2022)/Census(2011)"/>
  </r>
  <r>
    <x v="6"/>
    <n v="7.02"/>
    <x v="41"/>
    <n v="19"/>
    <x v="35"/>
    <n v="2.4277983347560315"/>
    <n v="46.215838102359498"/>
    <n v="46.215838102359498"/>
    <n v="1.3864751430707849"/>
    <s v="orange"/>
    <s v="NCRB(IPCCrimes-2022)/Census(2011)"/>
  </r>
  <r>
    <x v="6"/>
    <n v="7.03"/>
    <x v="42"/>
    <n v="35"/>
    <x v="0"/>
    <n v="0"/>
    <n v="100"/>
    <n v="100"/>
    <n v="3"/>
    <s v="green"/>
    <s v="NCRB(SLLCrimes-2022)/Census(2011)"/>
  </r>
  <r>
    <x v="6"/>
    <n v="7.03"/>
    <x v="42"/>
    <n v="37"/>
    <x v="1"/>
    <n v="2.0170601739274681E-3"/>
    <n v="99.014758964049079"/>
    <n v="99.014758964049079"/>
    <n v="2.9704427689214725"/>
    <s v="yellow"/>
    <s v="NCRB(SLLCrimes-2022)/Census(2011)"/>
  </r>
  <r>
    <x v="6"/>
    <n v="7.03"/>
    <x v="42"/>
    <n v="12"/>
    <x v="2"/>
    <n v="0"/>
    <n v="100"/>
    <n v="100"/>
    <n v="3"/>
    <s v="green"/>
    <s v="NCRB(SLLCrimes-2022)/Census(2011)"/>
  </r>
  <r>
    <x v="6"/>
    <n v="7.03"/>
    <x v="42"/>
    <n v="18"/>
    <x v="3"/>
    <n v="0"/>
    <n v="100"/>
    <n v="100"/>
    <n v="3"/>
    <s v="green"/>
    <s v="NCRB(SLLCrimes-2022)/Census(2011)"/>
  </r>
  <r>
    <x v="6"/>
    <n v="7.03"/>
    <x v="42"/>
    <n v="10"/>
    <x v="4"/>
    <n v="9.6061985033312185E-4"/>
    <n v="99.530781426984205"/>
    <n v="99.530781426984205"/>
    <n v="2.985923442809526"/>
    <s v="yellow"/>
    <s v="NCRB(SLLCrimes-2022)/Census(2011)"/>
  </r>
  <r>
    <x v="6"/>
    <n v="7.03"/>
    <x v="42"/>
    <n v="4"/>
    <x v="5"/>
    <n v="0"/>
    <n v="100"/>
    <n v="100"/>
    <n v="3"/>
    <s v="green"/>
    <s v="NCRB(SLLCrimes-2022)/Census(2011)"/>
  </r>
  <r>
    <x v="6"/>
    <n v="7.03"/>
    <x v="42"/>
    <n v="22"/>
    <x v="6"/>
    <n v="0"/>
    <n v="100"/>
    <n v="100"/>
    <n v="3"/>
    <s v="green"/>
    <s v="NCRB(SLLCrimes-2022)/Census(2011)"/>
  </r>
  <r>
    <x v="6"/>
    <n v="7.03"/>
    <x v="42"/>
    <n v="25"/>
    <x v="7"/>
    <n v="0"/>
    <n v="100"/>
    <n v="100"/>
    <n v="3"/>
    <s v="green"/>
    <s v="NCRB(SLLCrimes-2022)/Census(2011)"/>
  </r>
  <r>
    <x v="6"/>
    <n v="7.03"/>
    <x v="42"/>
    <n v="7"/>
    <x v="8"/>
    <n v="0"/>
    <n v="100"/>
    <n v="100"/>
    <n v="3"/>
    <s v="green"/>
    <s v="NCRB(SLLCrimes-2022)/Census(2011)"/>
  </r>
  <r>
    <x v="6"/>
    <n v="7.03"/>
    <x v="42"/>
    <n v="30"/>
    <x v="9"/>
    <n v="0.54849181890171372"/>
    <n v="-167.91300272074145"/>
    <n v="0"/>
    <n v="0"/>
    <s v="red"/>
    <s v="NCRB(SLLCrimes-2022)/Census(2011)"/>
  </r>
  <r>
    <x v="6"/>
    <n v="7.03"/>
    <x v="42"/>
    <n v="24"/>
    <x v="10"/>
    <n v="4.9636255591772377E-3"/>
    <n v="97.575497423820494"/>
    <n v="97.575497423820494"/>
    <n v="2.9272649227146146"/>
    <s v="yellow"/>
    <s v="NCRB(SLLCrimes-2022)/Census(2011)"/>
  </r>
  <r>
    <x v="6"/>
    <n v="7.03"/>
    <x v="42"/>
    <n v="6"/>
    <x v="11"/>
    <n v="9.4669096401619759E-2"/>
    <n v="53.758504670855999"/>
    <n v="53.758504670855999"/>
    <n v="1.6127551401256799"/>
    <s v="yellow"/>
    <s v="NCRB(SLLCrimes-2022)/Census(2011)"/>
  </r>
  <r>
    <x v="6"/>
    <n v="7.03"/>
    <x v="42"/>
    <n v="2"/>
    <x v="12"/>
    <n v="0"/>
    <n v="100"/>
    <n v="100"/>
    <n v="3"/>
    <s v="green"/>
    <s v="NCRB(SLLCrimes-2022)/Census(2011)"/>
  </r>
  <r>
    <x v="6"/>
    <n v="7.03"/>
    <x v="42"/>
    <n v="1"/>
    <x v="13"/>
    <n v="0"/>
    <n v="100"/>
    <n v="100"/>
    <n v="3"/>
    <s v="green"/>
    <s v="NCRB(SLLCrimes-2022)/Census(2011)"/>
  </r>
  <r>
    <x v="6"/>
    <n v="7.03"/>
    <x v="42"/>
    <n v="20"/>
    <x v="14"/>
    <n v="0.12125572183015867"/>
    <n v="40.772162112394142"/>
    <n v="40.772162112394142"/>
    <n v="1.2231648633718242"/>
    <s v="orange"/>
    <s v="NCRB(SLLCrimes-2022)/Census(2011)"/>
  </r>
  <r>
    <x v="6"/>
    <n v="7.03"/>
    <x v="42"/>
    <n v="29"/>
    <x v="15"/>
    <n v="9.8207231892170031E-3"/>
    <n v="95.203028836818774"/>
    <n v="95.203028836818774"/>
    <n v="2.8560908651045631"/>
    <s v="yellow"/>
    <s v="NCRB(SLLCrimes-2022)/Census(2011)"/>
  </r>
  <r>
    <x v="6"/>
    <n v="7.03"/>
    <x v="42"/>
    <n v="32"/>
    <x v="16"/>
    <n v="1.4967343800276244E-2"/>
    <n v="92.68914160230301"/>
    <n v="92.68914160230301"/>
    <n v="2.7806742480690905"/>
    <s v="yellow"/>
    <s v="NCRB(SLLCrimes-2022)/Census(2011)"/>
  </r>
  <r>
    <x v="6"/>
    <n v="7.03"/>
    <x v="42"/>
    <n v="35"/>
    <x v="17"/>
    <n v="0"/>
    <n v="100"/>
    <n v="100"/>
    <n v="3"/>
    <s v="green"/>
    <s v="NCRB(SLLCrimes-2022)/Census(2011)"/>
  </r>
  <r>
    <x v="6"/>
    <n v="7.03"/>
    <x v="42"/>
    <n v="31"/>
    <x v="18"/>
    <n v="0"/>
    <n v="100"/>
    <n v="100"/>
    <n v="3"/>
    <s v="green"/>
    <s v="NCRB(SLLCrimes-2022)/Census(2011)"/>
  </r>
  <r>
    <x v="6"/>
    <n v="7.03"/>
    <x v="42"/>
    <n v="23"/>
    <x v="19"/>
    <n v="0"/>
    <n v="100"/>
    <n v="100"/>
    <n v="3"/>
    <s v="green"/>
    <s v="NCRB(SLLCrimes-2022)/Census(2011)"/>
  </r>
  <r>
    <x v="6"/>
    <n v="7.03"/>
    <x v="42"/>
    <n v="27"/>
    <x v="20"/>
    <n v="1.0678595084519878E-2"/>
    <n v="94.78399790964734"/>
    <n v="94.78399790964734"/>
    <n v="2.8435199372894204"/>
    <s v="yellow"/>
    <s v="NCRB(SLLCrimes-2022)/Census(2011)"/>
  </r>
  <r>
    <x v="6"/>
    <n v="7.03"/>
    <x v="42"/>
    <n v="14"/>
    <x v="21"/>
    <n v="0.15561840810149433"/>
    <n v="23.987571817248778"/>
    <n v="23.987571817248778"/>
    <n v="0.7196271545174634"/>
    <s v="orange"/>
    <s v="NCRB(SLLCrimes-2022)/Census(2011)"/>
  </r>
  <r>
    <x v="6"/>
    <n v="7.03"/>
    <x v="42"/>
    <n v="17"/>
    <x v="22"/>
    <n v="0"/>
    <n v="100"/>
    <n v="100"/>
    <n v="3"/>
    <s v="green"/>
    <s v="NCRB(SLLCrimes-2022)/Census(2011)"/>
  </r>
  <r>
    <x v="6"/>
    <n v="7.03"/>
    <x v="42"/>
    <n v="15"/>
    <x v="23"/>
    <n v="0"/>
    <n v="100"/>
    <n v="100"/>
    <n v="3"/>
    <s v="green"/>
    <s v="NCRB(SLLCrimes-2022)/Census(2011)"/>
  </r>
  <r>
    <x v="6"/>
    <n v="7.03"/>
    <x v="42"/>
    <n v="13"/>
    <x v="24"/>
    <n v="0"/>
    <n v="100"/>
    <n v="100"/>
    <n v="3"/>
    <s v="green"/>
    <s v="NCRB(SLLCrimes-2022)/Census(2011)"/>
  </r>
  <r>
    <x v="6"/>
    <n v="7.03"/>
    <x v="42"/>
    <n v="21"/>
    <x v="25"/>
    <n v="0"/>
    <n v="100"/>
    <n v="100"/>
    <n v="3"/>
    <s v="green"/>
    <s v="NCRB(SLLCrimes-2022)/Census(2011)"/>
  </r>
  <r>
    <x v="6"/>
    <n v="7.03"/>
    <x v="42"/>
    <n v="34"/>
    <x v="26"/>
    <n v="0"/>
    <n v="100"/>
    <n v="100"/>
    <n v="3"/>
    <s v="green"/>
    <s v="NCRB(SLLCrimes-2022)/Census(2011)"/>
  </r>
  <r>
    <x v="6"/>
    <n v="7.03"/>
    <x v="42"/>
    <n v="3"/>
    <x v="27"/>
    <n v="5.4067034038946582E-2"/>
    <n v="73.590742945658434"/>
    <n v="73.590742945658434"/>
    <n v="2.2077222883697534"/>
    <s v="yellow"/>
    <s v="NCRB(SLLCrimes-2022)/Census(2011)"/>
  </r>
  <r>
    <x v="6"/>
    <n v="7.03"/>
    <x v="42"/>
    <n v="8"/>
    <x v="28"/>
    <n v="0"/>
    <n v="100"/>
    <n v="100"/>
    <n v="3"/>
    <s v="green"/>
    <s v="NCRB(SLLCrimes-2022)/Census(2011)"/>
  </r>
  <r>
    <x v="6"/>
    <n v="7.03"/>
    <x v="42"/>
    <n v="11"/>
    <x v="29"/>
    <n v="0"/>
    <n v="100"/>
    <n v="100"/>
    <n v="3"/>
    <s v="green"/>
    <s v="NCRB(SLLCrimes-2022)/Census(2011)"/>
  </r>
  <r>
    <x v="6"/>
    <n v="7.03"/>
    <x v="42"/>
    <n v="33"/>
    <x v="30"/>
    <n v="1.940481818863507E-2"/>
    <n v="90.521639650747687"/>
    <n v="90.521639650747687"/>
    <n v="2.7156491895224306"/>
    <s v="yellow"/>
    <s v="NCRB(SLLCrimes-2022)/Census(2011)"/>
  </r>
  <r>
    <x v="6"/>
    <n v="7.03"/>
    <x v="42"/>
    <n v="36"/>
    <x v="31"/>
    <n v="2.8568429702550652E-3"/>
    <n v="98.604563728962688"/>
    <n v="98.604563728962688"/>
    <n v="2.9581369118688805"/>
    <s v="yellow"/>
    <s v="NCRB(SLLCrimes-2022)/Census(2011)"/>
  </r>
  <r>
    <x v="6"/>
    <n v="7.03"/>
    <x v="42"/>
    <n v="16"/>
    <x v="32"/>
    <n v="0"/>
    <n v="100"/>
    <n v="100"/>
    <n v="3"/>
    <s v="green"/>
    <s v="NCRB(SLLCrimes-2022)/Census(2011)"/>
  </r>
  <r>
    <x v="6"/>
    <n v="7.03"/>
    <x v="42"/>
    <n v="9"/>
    <x v="33"/>
    <n v="1.501408764336533E-2"/>
    <n v="92.666309386891342"/>
    <n v="92.666309386891342"/>
    <n v="2.7799892816067402"/>
    <s v="yellow"/>
    <s v="NCRB(SLLCrimes-2022)/Census(2011)"/>
  </r>
  <r>
    <x v="6"/>
    <n v="7.03"/>
    <x v="42"/>
    <n v="5"/>
    <x v="34"/>
    <n v="2.9743338780991072E-2"/>
    <n v="85.471748293872864"/>
    <n v="85.471748293872864"/>
    <n v="2.564152448816186"/>
    <s v="yellow"/>
    <s v="NCRB(SLLCrimes-2022)/Census(2011)"/>
  </r>
  <r>
    <x v="6"/>
    <n v="7.03"/>
    <x v="42"/>
    <n v="19"/>
    <x v="35"/>
    <n v="1.095576865864635E-3"/>
    <n v="99.464861137887311"/>
    <n v="99.464861137887311"/>
    <n v="2.9839458341366192"/>
    <s v="yellow"/>
    <s v="NCRB(SLLCrimes-2022)/Census(2011)"/>
  </r>
  <r>
    <x v="7"/>
    <n v="8.01"/>
    <x v="43"/>
    <n v="35"/>
    <x v="0"/>
    <n v="0"/>
    <n v="100"/>
    <n v="100"/>
    <n v="3"/>
    <s v="green"/>
    <s v="NCRB(IPCCrimes-2022)/Census(2011)"/>
  </r>
  <r>
    <x v="7"/>
    <n v="8.01"/>
    <x v="43"/>
    <n v="37"/>
    <x v="1"/>
    <n v="0.29449078539341034"/>
    <n v="96.841538109551777"/>
    <n v="96.841538109551777"/>
    <n v="2.9052461432865533"/>
    <s v="yellow"/>
    <s v="NCRB(IPCCrimes-2022)/Census(2011)"/>
  </r>
  <r>
    <x v="7"/>
    <n v="8.01"/>
    <x v="43"/>
    <n v="12"/>
    <x v="2"/>
    <n v="7.2268590552905312E-2"/>
    <n v="99.224907533752443"/>
    <n v="99.224907533752443"/>
    <n v="2.9767472260125731"/>
    <s v="yellow"/>
    <s v="NCRB(IPCCrimes-2022)/Census(2011)"/>
  </r>
  <r>
    <x v="7"/>
    <n v="8.01"/>
    <x v="43"/>
    <n v="18"/>
    <x v="3"/>
    <n v="0.56400176686371695"/>
    <n v="93.950988706132989"/>
    <n v="93.950988706132989"/>
    <n v="2.8185296611839896"/>
    <s v="yellow"/>
    <s v="NCRB(IPCCrimes-2022)/Census(2011)"/>
  </r>
  <r>
    <x v="7"/>
    <n v="8.01"/>
    <x v="43"/>
    <n v="10"/>
    <x v="4"/>
    <n v="6.9164629223984767E-2"/>
    <n v="99.258198027218043"/>
    <n v="99.258198027218043"/>
    <n v="2.9777459408165416"/>
    <s v="yellow"/>
    <s v="NCRB(IPCCrimes-2022)/Census(2011)"/>
  </r>
  <r>
    <x v="7"/>
    <n v="8.01"/>
    <x v="43"/>
    <n v="4"/>
    <x v="5"/>
    <n v="0"/>
    <n v="100"/>
    <n v="100"/>
    <n v="3"/>
    <s v="green"/>
    <s v="NCRB(IPCCrimes-2022)/Census(2011)"/>
  </r>
  <r>
    <x v="7"/>
    <n v="8.01"/>
    <x v="43"/>
    <n v="22"/>
    <x v="6"/>
    <n v="0.11352427176332711"/>
    <n v="98.782433597960122"/>
    <n v="98.782433597960122"/>
    <n v="2.9634730079388034"/>
    <s v="yellow"/>
    <s v="NCRB(IPCCrimes-2022)/Census(2011)"/>
  </r>
  <r>
    <x v="7"/>
    <n v="8.01"/>
    <x v="43"/>
    <n v="25"/>
    <x v="7"/>
    <n v="0"/>
    <n v="100"/>
    <n v="100"/>
    <n v="3"/>
    <s v="green"/>
    <s v="NCRB(IPCCrimes-2022)/Census(2011)"/>
  </r>
  <r>
    <x v="7"/>
    <n v="8.01"/>
    <x v="43"/>
    <n v="7"/>
    <x v="8"/>
    <n v="0"/>
    <n v="100"/>
    <n v="100"/>
    <n v="3"/>
    <s v="green"/>
    <s v="NCRB(IPCCrimes-2022)/Census(2011)"/>
  </r>
  <r>
    <x v="7"/>
    <n v="8.01"/>
    <x v="43"/>
    <n v="30"/>
    <x v="9"/>
    <n v="0.89129920571528476"/>
    <n v="90.440670085898446"/>
    <n v="90.440670085898446"/>
    <n v="2.7132201025769533"/>
    <s v="yellow"/>
    <s v="NCRB(IPCCrimes-2022)/Census(2011)"/>
  </r>
  <r>
    <x v="7"/>
    <n v="8.01"/>
    <x v="43"/>
    <n v="24"/>
    <x v="10"/>
    <n v="2.9781753355063424E-2"/>
    <n v="99.680585819087568"/>
    <n v="99.680585819087568"/>
    <n v="2.9904175745726267"/>
    <s v="yellow"/>
    <s v="NCRB(IPCCrimes-2022)/Census(2011)"/>
  </r>
  <r>
    <x v="7"/>
    <n v="8.01"/>
    <x v="43"/>
    <n v="6"/>
    <x v="11"/>
    <n v="0"/>
    <n v="100"/>
    <n v="100"/>
    <n v="3"/>
    <s v="green"/>
    <s v="NCRB(IPCCrimes-2022)/Census(2011)"/>
  </r>
  <r>
    <x v="7"/>
    <n v="8.01"/>
    <x v="43"/>
    <n v="2"/>
    <x v="12"/>
    <n v="0.50986204298515769"/>
    <n v="94.531646109050968"/>
    <n v="94.531646109050968"/>
    <n v="2.835949383271529"/>
    <s v="yellow"/>
    <s v="NCRB(IPCCrimes-2022)/Census(2011)"/>
  </r>
  <r>
    <x v="7"/>
    <n v="8.01"/>
    <x v="43"/>
    <n v="1"/>
    <x v="13"/>
    <n v="0"/>
    <n v="100"/>
    <n v="100"/>
    <n v="3"/>
    <s v="green"/>
    <s v="NCRB(IPCCrimes-2022)/Census(2011)"/>
  </r>
  <r>
    <x v="7"/>
    <n v="8.01"/>
    <x v="43"/>
    <n v="20"/>
    <x v="14"/>
    <n v="0.12125572183015867"/>
    <n v="98.699512530119677"/>
    <n v="98.699512530119677"/>
    <n v="2.9609853759035905"/>
    <s v="yellow"/>
    <s v="NCRB(IPCCrimes-2022)/Census(2011)"/>
  </r>
  <r>
    <x v="7"/>
    <n v="8.01"/>
    <x v="43"/>
    <n v="29"/>
    <x v="15"/>
    <n v="0"/>
    <n v="100"/>
    <n v="100"/>
    <n v="3"/>
    <s v="green"/>
    <s v="NCRB(IPCCrimes-2022)/Census(2011)"/>
  </r>
  <r>
    <x v="7"/>
    <n v="8.01"/>
    <x v="43"/>
    <n v="32"/>
    <x v="16"/>
    <n v="9.4473874067343644"/>
    <n v="-1.3247767620594575"/>
    <n v="0"/>
    <n v="0"/>
    <s v="red"/>
    <s v="NCRB(IPCCrimes-2022)/Census(2011)"/>
  </r>
  <r>
    <x v="7"/>
    <n v="8.01"/>
    <x v="43"/>
    <n v="35"/>
    <x v="17"/>
    <n v="0"/>
    <n v="100"/>
    <n v="100"/>
    <n v="3"/>
    <s v="green"/>
    <s v="NCRB(IPCCrimes-2022)/Census(2011)"/>
  </r>
  <r>
    <x v="7"/>
    <n v="8.01"/>
    <x v="43"/>
    <n v="31"/>
    <x v="18"/>
    <n v="9.3062212088781351"/>
    <n v="0.18925382315134018"/>
    <n v="0.18925382315134018"/>
    <n v="5.6776146945402058E-3"/>
    <s v="orange"/>
    <s v="NCRB(IPCCrimes-2022)/Census(2011)"/>
  </r>
  <r>
    <x v="7"/>
    <n v="8.01"/>
    <x v="43"/>
    <n v="23"/>
    <x v="19"/>
    <n v="8.1237219165170807E-2"/>
    <n v="99.128717523448444"/>
    <n v="99.128717523448444"/>
    <n v="2.9738615257034531"/>
    <s v="yellow"/>
    <s v="NCRB(IPCCrimes-2022)/Census(2011)"/>
  </r>
  <r>
    <x v="7"/>
    <n v="8.01"/>
    <x v="43"/>
    <n v="27"/>
    <x v="20"/>
    <n v="0.6620728952402325"/>
    <n v="92.899159797066517"/>
    <n v="92.899159797066517"/>
    <n v="2.7869747939119955"/>
    <s v="yellow"/>
    <s v="NCRB(IPCCrimes-2022)/Census(2011)"/>
  </r>
  <r>
    <x v="7"/>
    <n v="8.01"/>
    <x v="43"/>
    <n v="14"/>
    <x v="21"/>
    <n v="3.8904602025373582E-2"/>
    <n v="99.582741773410518"/>
    <n v="99.582741773410518"/>
    <n v="2.9874822532023155"/>
    <s v="yellow"/>
    <s v="NCRB(IPCCrimes-2022)/Census(2011)"/>
  </r>
  <r>
    <x v="7"/>
    <n v="8.01"/>
    <x v="43"/>
    <n v="17"/>
    <x v="22"/>
    <n v="0"/>
    <n v="100"/>
    <n v="100"/>
    <n v="3"/>
    <s v="green"/>
    <s v="NCRB(IPCCrimes-2022)/Census(2011)"/>
  </r>
  <r>
    <x v="7"/>
    <n v="8.01"/>
    <x v="43"/>
    <n v="15"/>
    <x v="23"/>
    <n v="9.1140588002617554E-2"/>
    <n v="99.022502271183953"/>
    <n v="99.022502271183953"/>
    <n v="2.9706750681355185"/>
    <s v="yellow"/>
    <s v="NCRB(IPCCrimes-2022)/Census(2011)"/>
  </r>
  <r>
    <x v="7"/>
    <n v="8.01"/>
    <x v="43"/>
    <n v="13"/>
    <x v="24"/>
    <n v="0"/>
    <n v="100"/>
    <n v="100"/>
    <n v="3"/>
    <s v="green"/>
    <s v="NCRB(IPCCrimes-2022)/Census(2011)"/>
  </r>
  <r>
    <x v="7"/>
    <n v="8.01"/>
    <x v="43"/>
    <n v="21"/>
    <x v="25"/>
    <n v="4.2883466158119582E-2"/>
    <n v="99.54006780412567"/>
    <n v="99.54006780412567"/>
    <n v="2.9862020341237701"/>
    <s v="yellow"/>
    <s v="NCRB(IPCCrimes-2022)/Census(2011)"/>
  </r>
  <r>
    <x v="7"/>
    <n v="8.01"/>
    <x v="43"/>
    <n v="34"/>
    <x v="26"/>
    <n v="3.2853801385148316"/>
    <n v="64.763760097714879"/>
    <n v="64.763760097714879"/>
    <n v="1.9429128029314464"/>
    <s v="yellow"/>
    <s v="NCRB(IPCCrimes-2022)/Census(2011)"/>
  </r>
  <r>
    <x v="7"/>
    <n v="8.01"/>
    <x v="43"/>
    <n v="3"/>
    <x v="27"/>
    <n v="0"/>
    <n v="100"/>
    <n v="100"/>
    <n v="3"/>
    <s v="green"/>
    <s v="NCRB(IPCCrimes-2022)/Census(2011)"/>
  </r>
  <r>
    <x v="7"/>
    <n v="8.01"/>
    <x v="43"/>
    <n v="8"/>
    <x v="28"/>
    <n v="5.3509608103828832"/>
    <n v="42.61006919351167"/>
    <n v="42.61006919351167"/>
    <n v="1.27830207580535"/>
    <s v="orange"/>
    <s v="NCRB(IPCCrimes-2022)/Census(2011)"/>
  </r>
  <r>
    <x v="7"/>
    <n v="8.01"/>
    <x v="43"/>
    <n v="11"/>
    <x v="29"/>
    <n v="0"/>
    <n v="100"/>
    <n v="100"/>
    <n v="3"/>
    <s v="green"/>
    <s v="NCRB(IPCCrimes-2022)/Census(2011)"/>
  </r>
  <r>
    <x v="7"/>
    <n v="8.01"/>
    <x v="43"/>
    <n v="33"/>
    <x v="30"/>
    <n v="3.7589904948270219"/>
    <n v="59.684211481837799"/>
    <n v="59.684211481837799"/>
    <n v="1.790526344455134"/>
    <s v="yellow"/>
    <s v="NCRB(IPCCrimes-2022)/Census(2011)"/>
  </r>
  <r>
    <x v="7"/>
    <n v="8.01"/>
    <x v="43"/>
    <n v="36"/>
    <x v="31"/>
    <n v="0.46280856118132063"/>
    <n v="95.036302405484079"/>
    <n v="95.036302405484079"/>
    <n v="2.8510890721645223"/>
    <s v="yellow"/>
    <s v="NCRB(IPCCrimes-2022)/Census(2011)"/>
  </r>
  <r>
    <x v="7"/>
    <n v="8.01"/>
    <x v="43"/>
    <n v="16"/>
    <x v="32"/>
    <n v="0"/>
    <n v="100"/>
    <n v="100"/>
    <n v="3"/>
    <s v="green"/>
    <s v="NCRB(IPCCrimes-2022)/Census(2011)"/>
  </r>
  <r>
    <x v="7"/>
    <n v="8.01"/>
    <x v="43"/>
    <n v="9"/>
    <x v="33"/>
    <n v="9.0084525860191986E-3"/>
    <n v="99.90338287105709"/>
    <n v="99.90338287105709"/>
    <n v="2.9971014861317125"/>
    <s v="yellow"/>
    <s v="NCRB(IPCCrimes-2022)/Census(2011)"/>
  </r>
  <r>
    <x v="7"/>
    <n v="8.01"/>
    <x v="43"/>
    <n v="5"/>
    <x v="34"/>
    <n v="0"/>
    <n v="100"/>
    <n v="100"/>
    <n v="3"/>
    <s v="green"/>
    <s v="NCRB(IPCCrimes-2022)/Census(2011)"/>
  </r>
  <r>
    <x v="7"/>
    <n v="8.01"/>
    <x v="43"/>
    <n v="19"/>
    <x v="35"/>
    <n v="0.30128363811277464"/>
    <n v="96.768683651939881"/>
    <n v="96.768683651939881"/>
    <n v="2.9030605095581965"/>
    <s v="yellow"/>
    <s v="NCRB(IPCCrimes-2022)/Census(2011)"/>
  </r>
  <r>
    <x v="7"/>
    <n v="8.02"/>
    <x v="44"/>
    <n v="35"/>
    <x v="0"/>
    <n v="0"/>
    <n v="100"/>
    <n v="100"/>
    <n v="3"/>
    <s v="green"/>
    <s v="NCRB(SLLCrimes-2022)/Census(2011)"/>
  </r>
  <r>
    <x v="7"/>
    <n v="8.02"/>
    <x v="44"/>
    <n v="37"/>
    <x v="1"/>
    <n v="4.0341203478549362E-3"/>
    <n v="98.803594381956756"/>
    <n v="98.803594381956756"/>
    <n v="2.964107831458703"/>
    <s v="yellow"/>
    <s v="NCRB(SLLCrimes-2022)/Census(2011)"/>
  </r>
  <r>
    <x v="7"/>
    <n v="8.02"/>
    <x v="44"/>
    <n v="12"/>
    <x v="2"/>
    <n v="0"/>
    <n v="100"/>
    <n v="100"/>
    <n v="3"/>
    <s v="green"/>
    <s v="NCRB(SLLCrimes-2022)/Census(2011)"/>
  </r>
  <r>
    <x v="7"/>
    <n v="8.02"/>
    <x v="44"/>
    <n v="18"/>
    <x v="3"/>
    <n v="0"/>
    <n v="100"/>
    <n v="100"/>
    <n v="3"/>
    <s v="green"/>
    <s v="NCRB(SLLCrimes-2022)/Census(2011)"/>
  </r>
  <r>
    <x v="7"/>
    <n v="8.02"/>
    <x v="44"/>
    <n v="10"/>
    <x v="4"/>
    <n v="0"/>
    <n v="100"/>
    <n v="100"/>
    <n v="3"/>
    <s v="green"/>
    <s v="NCRB(SLLCrimes-2022)/Census(2011)"/>
  </r>
  <r>
    <x v="7"/>
    <n v="8.02"/>
    <x v="44"/>
    <n v="4"/>
    <x v="5"/>
    <n v="0"/>
    <n v="100"/>
    <n v="100"/>
    <n v="3"/>
    <s v="green"/>
    <s v="NCRB(SLLCrimes-2022)/Census(2011)"/>
  </r>
  <r>
    <x v="7"/>
    <n v="8.02"/>
    <x v="44"/>
    <n v="22"/>
    <x v="6"/>
    <n v="7.8292601216087658E-3"/>
    <n v="97.678063620586968"/>
    <n v="97.678063620586968"/>
    <n v="2.930341908617609"/>
    <s v="yellow"/>
    <s v="NCRB(SLLCrimes-2022)/Census(2011)"/>
  </r>
  <r>
    <x v="7"/>
    <n v="8.02"/>
    <x v="44"/>
    <n v="25"/>
    <x v="7"/>
    <n v="0"/>
    <n v="100"/>
    <n v="100"/>
    <n v="3"/>
    <s v="green"/>
    <s v="NCRB(SLLCrimes-2022)/Census(2011)"/>
  </r>
  <r>
    <x v="7"/>
    <n v="8.02"/>
    <x v="44"/>
    <n v="7"/>
    <x v="8"/>
    <n v="0"/>
    <n v="100"/>
    <n v="100"/>
    <n v="3"/>
    <s v="green"/>
    <s v="NCRB(SLLCrimes-2022)/Census(2011)"/>
  </r>
  <r>
    <x v="7"/>
    <n v="8.02"/>
    <x v="44"/>
    <n v="30"/>
    <x v="9"/>
    <n v="0.13712295472542843"/>
    <n v="59.333222797028071"/>
    <n v="59.333222797028071"/>
    <n v="1.7799966839108423"/>
    <s v="yellow"/>
    <s v="NCRB(SLLCrimes-2022)/Census(2011)"/>
  </r>
  <r>
    <x v="7"/>
    <n v="8.02"/>
    <x v="44"/>
    <n v="24"/>
    <x v="10"/>
    <n v="1.6545418530590789E-3"/>
    <n v="99.509309837684896"/>
    <n v="99.509309837684896"/>
    <n v="2.9852792951305469"/>
    <s v="yellow"/>
    <s v="NCRB(SLLCrimes-2022)/Census(2011)"/>
  </r>
  <r>
    <x v="7"/>
    <n v="8.02"/>
    <x v="44"/>
    <n v="6"/>
    <x v="11"/>
    <n v="1.9722728417004117E-2"/>
    <n v="94.150798427768322"/>
    <n v="94.150798427768322"/>
    <n v="2.8245239528330499"/>
    <s v="yellow"/>
    <s v="NCRB(SLLCrimes-2022)/Census(2011)"/>
  </r>
  <r>
    <x v="7"/>
    <n v="8.02"/>
    <x v="44"/>
    <n v="2"/>
    <x v="12"/>
    <n v="0"/>
    <n v="100"/>
    <n v="100"/>
    <n v="3"/>
    <s v="green"/>
    <s v="NCRB(SLLCrimes-2022)/Census(2011)"/>
  </r>
  <r>
    <x v="7"/>
    <n v="8.02"/>
    <x v="44"/>
    <n v="1"/>
    <x v="13"/>
    <n v="2.4455793381805806E-2"/>
    <n v="92.747105670445535"/>
    <n v="92.747105670445535"/>
    <n v="2.7824131701133661"/>
    <s v="yellow"/>
    <s v="NCRB(SLLCrimes-2022)/Census(2011)"/>
  </r>
  <r>
    <x v="7"/>
    <n v="8.02"/>
    <x v="44"/>
    <n v="20"/>
    <x v="14"/>
    <n v="0"/>
    <n v="100"/>
    <n v="100"/>
    <n v="3"/>
    <s v="green"/>
    <s v="NCRB(SLLCrimes-2022)/Census(2011)"/>
  </r>
  <r>
    <x v="7"/>
    <n v="8.02"/>
    <x v="44"/>
    <n v="29"/>
    <x v="15"/>
    <n v="8.1839359910141699E-3"/>
    <n v="97.572876822437379"/>
    <n v="97.572876822437379"/>
    <n v="2.9271863046731212"/>
    <s v="yellow"/>
    <s v="NCRB(SLLCrimes-2022)/Census(2011)"/>
  </r>
  <r>
    <x v="7"/>
    <n v="8.02"/>
    <x v="44"/>
    <n v="32"/>
    <x v="16"/>
    <n v="6.5856312721215476E-2"/>
    <n v="80.468886466123749"/>
    <n v="80.468886466123749"/>
    <n v="2.4140665939837125"/>
    <s v="yellow"/>
    <s v="NCRB(SLLCrimes-2022)/Census(2011)"/>
  </r>
  <r>
    <x v="7"/>
    <n v="8.02"/>
    <x v="44"/>
    <n v="35"/>
    <x v="17"/>
    <n v="0"/>
    <n v="100"/>
    <n v="100"/>
    <n v="3"/>
    <s v="green"/>
    <s v="NCRB(SLLCrimes-2022)/Census(2011)"/>
  </r>
  <r>
    <x v="7"/>
    <n v="8.02"/>
    <x v="44"/>
    <n v="31"/>
    <x v="18"/>
    <n v="1.5510368681463558"/>
    <n v="-359.99352097396337"/>
    <n v="0"/>
    <n v="0"/>
    <s v="red"/>
    <s v="NCRB(SLLCrimes-2022)/Census(2011)"/>
  </r>
  <r>
    <x v="7"/>
    <n v="8.02"/>
    <x v="44"/>
    <n v="23"/>
    <x v="19"/>
    <n v="6.8845100987432895E-3"/>
    <n v="97.958249667987317"/>
    <n v="97.958249667987317"/>
    <n v="2.9387474900396198"/>
    <s v="yellow"/>
    <s v="NCRB(SLLCrimes-2022)/Census(2011)"/>
  </r>
  <r>
    <x v="7"/>
    <n v="8.02"/>
    <x v="44"/>
    <n v="27"/>
    <x v="20"/>
    <n v="7.1190633896799187E-3"/>
    <n v="97.888687817866426"/>
    <n v="97.888687817866426"/>
    <n v="2.9366606345359929"/>
    <s v="yellow"/>
    <s v="NCRB(SLLCrimes-2022)/Census(2011)"/>
  </r>
  <r>
    <x v="7"/>
    <n v="8.02"/>
    <x v="44"/>
    <n v="14"/>
    <x v="21"/>
    <n v="0"/>
    <n v="100"/>
    <n v="100"/>
    <n v="3"/>
    <s v="green"/>
    <s v="NCRB(SLLCrimes-2022)/Census(2011)"/>
  </r>
  <r>
    <x v="7"/>
    <n v="8.02"/>
    <x v="44"/>
    <n v="17"/>
    <x v="22"/>
    <n v="0"/>
    <n v="100"/>
    <n v="100"/>
    <n v="3"/>
    <s v="green"/>
    <s v="NCRB(SLLCrimes-2022)/Census(2011)"/>
  </r>
  <r>
    <x v="7"/>
    <n v="8.02"/>
    <x v="44"/>
    <n v="15"/>
    <x v="23"/>
    <n v="0"/>
    <n v="100"/>
    <n v="100"/>
    <n v="3"/>
    <s v="green"/>
    <s v="NCRB(SLLCrimes-2022)/Census(2011)"/>
  </r>
  <r>
    <x v="7"/>
    <n v="8.02"/>
    <x v="44"/>
    <n v="13"/>
    <x v="24"/>
    <n v="0"/>
    <n v="100"/>
    <n v="100"/>
    <n v="3"/>
    <s v="green"/>
    <s v="NCRB(SLLCrimes-2022)/Census(2011)"/>
  </r>
  <r>
    <x v="7"/>
    <n v="8.02"/>
    <x v="44"/>
    <n v="21"/>
    <x v="25"/>
    <n v="0"/>
    <n v="100"/>
    <n v="100"/>
    <n v="3"/>
    <s v="green"/>
    <s v="NCRB(SLLCrimes-2022)/Census(2011)"/>
  </r>
  <r>
    <x v="7"/>
    <n v="8.02"/>
    <x v="44"/>
    <n v="34"/>
    <x v="26"/>
    <n v="8.0131222890605661E-2"/>
    <n v="76.23535319218405"/>
    <n v="76.23535319218405"/>
    <n v="2.2870605957655217"/>
    <s v="yellow"/>
    <s v="NCRB(SLLCrimes-2022)/Census(2011)"/>
  </r>
  <r>
    <x v="7"/>
    <n v="8.02"/>
    <x v="44"/>
    <n v="3"/>
    <x v="27"/>
    <n v="7.2089378718595432E-3"/>
    <n v="97.862033596840121"/>
    <n v="97.862033596840121"/>
    <n v="2.9358610079052037"/>
    <s v="yellow"/>
    <s v="NCRB(SLLCrimes-2022)/Census(2011)"/>
  </r>
  <r>
    <x v="7"/>
    <n v="8.02"/>
    <x v="44"/>
    <n v="8"/>
    <x v="28"/>
    <n v="1.4588224673890084E-3"/>
    <n v="99.567354653502107"/>
    <n v="99.567354653502107"/>
    <n v="2.9870206396050634"/>
    <s v="yellow"/>
    <s v="NCRB(SLLCrimes-2022)/Census(2011)"/>
  </r>
  <r>
    <x v="7"/>
    <n v="8.02"/>
    <x v="44"/>
    <n v="11"/>
    <x v="29"/>
    <n v="0.16377950692541646"/>
    <n v="51.427645853423329"/>
    <n v="51.427645853423329"/>
    <n v="1.5428293756026998"/>
    <s v="yellow"/>
    <s v="NCRB(SLLCrimes-2022)/Census(2011)"/>
  </r>
  <r>
    <x v="7"/>
    <n v="8.02"/>
    <x v="44"/>
    <n v="33"/>
    <x v="30"/>
    <n v="6.9302922102268101E-3"/>
    <n v="97.944671992890477"/>
    <n v="97.944671992890477"/>
    <n v="2.9383401597867143"/>
    <s v="yellow"/>
    <s v="NCRB(SLLCrimes-2022)/Census(2011)"/>
  </r>
  <r>
    <x v="7"/>
    <n v="8.02"/>
    <x v="44"/>
    <n v="36"/>
    <x v="31"/>
    <n v="1.1427371881020261E-2"/>
    <n v="96.610965777163344"/>
    <n v="96.610965777163344"/>
    <n v="2.8983289733149005"/>
    <s v="yellow"/>
    <s v="NCRB(SLLCrimes-2022)/Census(2011)"/>
  </r>
  <r>
    <x v="7"/>
    <n v="8.02"/>
    <x v="44"/>
    <n v="16"/>
    <x v="32"/>
    <n v="0"/>
    <n v="100"/>
    <n v="100"/>
    <n v="3"/>
    <s v="green"/>
    <s v="NCRB(SLLCrimes-2022)/Census(2011)"/>
  </r>
  <r>
    <x v="7"/>
    <n v="8.02"/>
    <x v="44"/>
    <n v="9"/>
    <x v="33"/>
    <n v="5.5051654692339549E-3"/>
    <n v="98.367324143130389"/>
    <n v="98.367324143130389"/>
    <n v="2.9510197242939116"/>
    <s v="yellow"/>
    <s v="NCRB(SLLCrimes-2022)/Census(2011)"/>
  </r>
  <r>
    <x v="7"/>
    <n v="8.02"/>
    <x v="44"/>
    <n v="5"/>
    <x v="34"/>
    <n v="1.9828892520660713E-2"/>
    <n v="94.119313167266156"/>
    <n v="94.119313167266156"/>
    <n v="2.823579395017985"/>
    <s v="yellow"/>
    <s v="NCRB(SLLCrimes-2022)/Census(2011)"/>
  </r>
  <r>
    <x v="7"/>
    <n v="8.02"/>
    <x v="44"/>
    <n v="19"/>
    <x v="35"/>
    <n v="2.19115373172927E-3"/>
    <n v="99.35016598202597"/>
    <n v="99.35016598202597"/>
    <n v="2.980504979460779"/>
    <s v="yellow"/>
    <s v="NCRB(SLLCrimes-2022)/Census(2011)"/>
  </r>
  <r>
    <x v="7"/>
    <n v="8.0299999999999994"/>
    <x v="45"/>
    <n v="35"/>
    <x v="0"/>
    <n v="0"/>
    <n v="100"/>
    <n v="100"/>
    <n v="3"/>
    <s v="green"/>
    <s v="NCRB(IPCCrimes-2022)/Census(2011)"/>
  </r>
  <r>
    <x v="7"/>
    <n v="8.0299999999999994"/>
    <x v="45"/>
    <n v="37"/>
    <x v="1"/>
    <n v="2.4204722087129614E-2"/>
    <n v="87.800078073604908"/>
    <n v="87.800078073604908"/>
    <n v="2.6340023422081469"/>
    <s v="yellow"/>
    <s v="NCRB(IPCCrimes-2022)/Census(2011)"/>
  </r>
  <r>
    <x v="7"/>
    <n v="8.0299999999999994"/>
    <x v="45"/>
    <n v="12"/>
    <x v="2"/>
    <n v="0"/>
    <n v="100"/>
    <n v="100"/>
    <n v="3"/>
    <s v="green"/>
    <s v="NCRB(IPCCrimes-2022)/Census(2011)"/>
  </r>
  <r>
    <x v="7"/>
    <n v="8.0299999999999994"/>
    <x v="45"/>
    <n v="18"/>
    <x v="3"/>
    <n v="1.2818221974175386E-2"/>
    <n v="93.539223183095572"/>
    <n v="93.539223183095572"/>
    <n v="2.8061766954928675"/>
    <s v="yellow"/>
    <s v="NCRB(IPCCrimes-2022)/Census(2011)"/>
  </r>
  <r>
    <x v="7"/>
    <n v="8.0299999999999994"/>
    <x v="45"/>
    <n v="10"/>
    <x v="4"/>
    <n v="0"/>
    <n v="100"/>
    <n v="100"/>
    <n v="3"/>
    <s v="green"/>
    <s v="NCRB(IPCCrimes-2022)/Census(2011)"/>
  </r>
  <r>
    <x v="7"/>
    <n v="8.0299999999999994"/>
    <x v="45"/>
    <n v="4"/>
    <x v="5"/>
    <n v="0"/>
    <n v="100"/>
    <n v="100"/>
    <n v="3"/>
    <s v="green"/>
    <s v="NCRB(IPCCrimes-2022)/Census(2011)"/>
  </r>
  <r>
    <x v="7"/>
    <n v="8.0299999999999994"/>
    <x v="45"/>
    <n v="22"/>
    <x v="6"/>
    <n v="3.9146300608043829E-3"/>
    <n v="98.026906446576092"/>
    <n v="98.026906446576092"/>
    <n v="2.9408071933972826"/>
    <s v="yellow"/>
    <s v="NCRB(IPCCrimes-2022)/Census(2011)"/>
  </r>
  <r>
    <x v="7"/>
    <n v="8.0299999999999994"/>
    <x v="45"/>
    <n v="25"/>
    <x v="7"/>
    <n v="0"/>
    <n v="100"/>
    <n v="100"/>
    <n v="3"/>
    <s v="green"/>
    <s v="NCRB(IPCCrimes-2022)/Census(2011)"/>
  </r>
  <r>
    <x v="7"/>
    <n v="8.0299999999999994"/>
    <x v="45"/>
    <n v="7"/>
    <x v="8"/>
    <n v="0"/>
    <n v="100"/>
    <n v="100"/>
    <n v="3"/>
    <s v="green"/>
    <s v="NCRB(IPCCrimes-2022)/Census(2011)"/>
  </r>
  <r>
    <x v="7"/>
    <n v="8.0299999999999994"/>
    <x v="45"/>
    <n v="30"/>
    <x v="9"/>
    <n v="0"/>
    <n v="100"/>
    <n v="100"/>
    <n v="3"/>
    <s v="green"/>
    <s v="NCRB(IPCCrimes-2022)/Census(2011)"/>
  </r>
  <r>
    <x v="7"/>
    <n v="8.0299999999999994"/>
    <x v="45"/>
    <n v="24"/>
    <x v="10"/>
    <n v="1.6545418530590789E-3"/>
    <n v="99.166060186164799"/>
    <n v="99.166060186164799"/>
    <n v="2.9749818055849437"/>
    <s v="yellow"/>
    <s v="NCRB(IPCCrimes-2022)/Census(2011)"/>
  </r>
  <r>
    <x v="7"/>
    <n v="8.0299999999999994"/>
    <x v="45"/>
    <n v="6"/>
    <x v="11"/>
    <n v="3.9445456834008236E-3"/>
    <n v="98.011828055725644"/>
    <n v="98.011828055725644"/>
    <n v="2.9403548416717693"/>
    <s v="yellow"/>
    <s v="NCRB(IPCCrimes-2022)/Census(2011)"/>
  </r>
  <r>
    <x v="7"/>
    <n v="8.0299999999999994"/>
    <x v="45"/>
    <n v="2"/>
    <x v="12"/>
    <n v="1.4567486942433081E-2"/>
    <n v="92.657540015468143"/>
    <n v="92.657540015468143"/>
    <n v="2.7797262004640442"/>
    <s v="yellow"/>
    <s v="NCRB(IPCCrimes-2022)/Census(2011)"/>
  </r>
  <r>
    <x v="7"/>
    <n v="8.0299999999999994"/>
    <x v="45"/>
    <n v="1"/>
    <x v="13"/>
    <n v="3.2607724509074405E-2"/>
    <n v="83.564707259347713"/>
    <n v="83.564707259347713"/>
    <n v="2.5069412177804313"/>
    <s v="yellow"/>
    <s v="NCRB(IPCCrimes-2022)/Census(2011)"/>
  </r>
  <r>
    <x v="7"/>
    <n v="8.0299999999999994"/>
    <x v="45"/>
    <n v="20"/>
    <x v="14"/>
    <n v="0"/>
    <n v="100"/>
    <n v="100"/>
    <n v="3"/>
    <s v="green"/>
    <s v="NCRB(IPCCrimes-2022)/Census(2011)"/>
  </r>
  <r>
    <x v="7"/>
    <n v="8.0299999999999994"/>
    <x v="45"/>
    <n v="29"/>
    <x v="15"/>
    <n v="1.9641446378434006E-2"/>
    <n v="90.100108917764203"/>
    <n v="90.100108917764203"/>
    <n v="2.7030032675329259"/>
    <s v="yellow"/>
    <s v="NCRB(IPCCrimes-2022)/Census(2011)"/>
  </r>
  <r>
    <x v="7"/>
    <n v="8.0299999999999994"/>
    <x v="45"/>
    <n v="32"/>
    <x v="16"/>
    <n v="0"/>
    <n v="100"/>
    <n v="100"/>
    <n v="3"/>
    <s v="green"/>
    <s v="NCRB(IPCCrimes-2022)/Census(2011)"/>
  </r>
  <r>
    <x v="7"/>
    <n v="8.0299999999999994"/>
    <x v="45"/>
    <n v="35"/>
    <x v="17"/>
    <n v="0"/>
    <n v="100"/>
    <n v="100"/>
    <n v="3"/>
    <s v="green"/>
    <s v="NCRB(IPCCrimes-2022)/Census(2011)"/>
  </r>
  <r>
    <x v="7"/>
    <n v="8.0299999999999994"/>
    <x v="45"/>
    <n v="31"/>
    <x v="18"/>
    <n v="0"/>
    <n v="100"/>
    <n v="100"/>
    <n v="3"/>
    <s v="green"/>
    <s v="NCRB(IPCCrimes-2022)/Census(2011)"/>
  </r>
  <r>
    <x v="7"/>
    <n v="8.0299999999999994"/>
    <x v="45"/>
    <n v="23"/>
    <x v="19"/>
    <n v="2.7538040394973155E-3"/>
    <n v="98.611998346375444"/>
    <n v="98.611998346375444"/>
    <n v="2.9583599503912632"/>
    <s v="yellow"/>
    <s v="NCRB(IPCCrimes-2022)/Census(2011)"/>
  </r>
  <r>
    <x v="7"/>
    <n v="8.0299999999999994"/>
    <x v="45"/>
    <n v="27"/>
    <x v="20"/>
    <n v="8.8988292370998983E-4"/>
    <n v="99.551471727135976"/>
    <n v="99.551471727135976"/>
    <n v="2.9865441518140794"/>
    <s v="yellow"/>
    <s v="NCRB(IPCCrimes-2022)/Census(2011)"/>
  </r>
  <r>
    <x v="7"/>
    <n v="8.0299999999999994"/>
    <x v="45"/>
    <n v="14"/>
    <x v="21"/>
    <n v="0.31123681620298865"/>
    <n v="-56.87289631452758"/>
    <n v="0"/>
    <n v="0"/>
    <s v="red"/>
    <s v="NCRB(IPCCrimes-2022)/Census(2011)"/>
  </r>
  <r>
    <x v="7"/>
    <n v="8.0299999999999994"/>
    <x v="45"/>
    <n v="17"/>
    <x v="22"/>
    <n v="0"/>
    <n v="100"/>
    <n v="100"/>
    <n v="3"/>
    <s v="green"/>
    <s v="NCRB(IPCCrimes-2022)/Census(2011)"/>
  </r>
  <r>
    <x v="7"/>
    <n v="8.0299999999999994"/>
    <x v="45"/>
    <n v="15"/>
    <x v="23"/>
    <n v="0.18228117600523511"/>
    <n v="8.1246994735039468"/>
    <n v="8.1246994735039468"/>
    <n v="0.24374098420511839"/>
    <s v="orange"/>
    <s v="NCRB(IPCCrimes-2022)/Census(2011)"/>
  </r>
  <r>
    <x v="7"/>
    <n v="8.0299999999999994"/>
    <x v="45"/>
    <n v="13"/>
    <x v="24"/>
    <n v="0.15162986946689971"/>
    <n v="23.573897583013835"/>
    <n v="23.573897583013835"/>
    <n v="0.70721692749041509"/>
    <s v="orange"/>
    <s v="NCRB(IPCCrimes-2022)/Census(2011)"/>
  </r>
  <r>
    <x v="7"/>
    <n v="8.0299999999999994"/>
    <x v="45"/>
    <n v="21"/>
    <x v="25"/>
    <n v="0"/>
    <n v="100"/>
    <n v="100"/>
    <n v="3"/>
    <s v="green"/>
    <s v="NCRB(IPCCrimes-2022)/Census(2011)"/>
  </r>
  <r>
    <x v="7"/>
    <n v="8.0299999999999994"/>
    <x v="45"/>
    <n v="34"/>
    <x v="26"/>
    <n v="0"/>
    <n v="100"/>
    <n v="100"/>
    <n v="3"/>
    <s v="green"/>
    <s v="NCRB(IPCCrimes-2022)/Census(2011)"/>
  </r>
  <r>
    <x v="7"/>
    <n v="8.0299999999999994"/>
    <x v="45"/>
    <n v="3"/>
    <x v="27"/>
    <n v="7.2089378718595432E-3"/>
    <n v="96.366474322971712"/>
    <n v="96.366474322971712"/>
    <n v="2.8909942296891513"/>
    <s v="yellow"/>
    <s v="NCRB(IPCCrimes-2022)/Census(2011)"/>
  </r>
  <r>
    <x v="7"/>
    <n v="8.0299999999999994"/>
    <x v="45"/>
    <n v="8"/>
    <x v="28"/>
    <n v="0"/>
    <n v="100"/>
    <n v="100"/>
    <n v="3"/>
    <s v="green"/>
    <s v="NCRB(IPCCrimes-2022)/Census(2011)"/>
  </r>
  <r>
    <x v="7"/>
    <n v="8.0299999999999994"/>
    <x v="45"/>
    <n v="11"/>
    <x v="29"/>
    <n v="0"/>
    <n v="100"/>
    <n v="100"/>
    <n v="3"/>
    <s v="green"/>
    <s v="NCRB(IPCCrimes-2022)/Census(2011)"/>
  </r>
  <r>
    <x v="7"/>
    <n v="8.0299999999999994"/>
    <x v="45"/>
    <n v="33"/>
    <x v="30"/>
    <n v="0"/>
    <n v="100"/>
    <n v="100"/>
    <n v="3"/>
    <s v="green"/>
    <s v="NCRB(IPCCrimes-2022)/Census(2011)"/>
  </r>
  <r>
    <x v="7"/>
    <n v="8.0299999999999994"/>
    <x v="45"/>
    <n v="36"/>
    <x v="31"/>
    <n v="8.5705289107651968E-3"/>
    <n v="95.680190699861612"/>
    <n v="95.680190699861612"/>
    <n v="2.8704057209958482"/>
    <s v="yellow"/>
    <s v="NCRB(IPCCrimes-2022)/Census(2011)"/>
  </r>
  <r>
    <x v="7"/>
    <n v="8.0299999999999994"/>
    <x v="45"/>
    <n v="16"/>
    <x v="32"/>
    <n v="2.7218905598575035E-2"/>
    <n v="86.280837184199498"/>
    <n v="86.280837184199498"/>
    <n v="2.5884251155259852"/>
    <s v="yellow"/>
    <s v="NCRB(IPCCrimes-2022)/Census(2011)"/>
  </r>
  <r>
    <x v="7"/>
    <n v="8.0299999999999994"/>
    <x v="45"/>
    <n v="9"/>
    <x v="33"/>
    <n v="1.501408764336533E-3"/>
    <n v="99.243243957167735"/>
    <n v="99.243243957167735"/>
    <n v="2.9772973187150322"/>
    <s v="yellow"/>
    <s v="NCRB(IPCCrimes-2022)/Census(2011)"/>
  </r>
  <r>
    <x v="7"/>
    <n v="8.0299999999999994"/>
    <x v="45"/>
    <n v="5"/>
    <x v="34"/>
    <n v="0"/>
    <n v="100"/>
    <n v="100"/>
    <n v="3"/>
    <s v="green"/>
    <s v="NCRB(IPCCrimes-2022)/Census(2011)"/>
  </r>
  <r>
    <x v="7"/>
    <n v="8.0299999999999994"/>
    <x v="45"/>
    <n v="19"/>
    <x v="35"/>
    <n v="7.6690380610524456E-3"/>
    <n v="96.134569723271397"/>
    <n v="96.134569723271397"/>
    <n v="2.8840370916981422"/>
    <s v="yellow"/>
    <s v="NCRB(IPCCrimes-2022)/Census(2011)"/>
  </r>
  <r>
    <x v="7"/>
    <n v="8.0399999999999991"/>
    <x v="46"/>
    <n v="35"/>
    <x v="0"/>
    <n v="0.52551230881205313"/>
    <n v="98.868189193371762"/>
    <n v="98.868189193371762"/>
    <n v="2.9660456758011526"/>
    <s v="yellow"/>
    <s v="NCRB(IPCCrimes-2022)/Census(2011)"/>
  </r>
  <r>
    <x v="7"/>
    <n v="8.0399999999999991"/>
    <x v="46"/>
    <n v="37"/>
    <x v="1"/>
    <n v="2.6262123464535634"/>
    <n v="94.232819311300602"/>
    <n v="94.232819311300602"/>
    <n v="2.826984579339018"/>
    <s v="yellow"/>
    <s v="NCRB(IPCCrimes-2022)/Census(2011)"/>
  </r>
  <r>
    <x v="7"/>
    <n v="8.0399999999999991"/>
    <x v="46"/>
    <n v="12"/>
    <x v="2"/>
    <n v="0.65041731497614774"/>
    <n v="98.592575877182682"/>
    <n v="98.592575877182682"/>
    <n v="2.9577772763154808"/>
    <s v="yellow"/>
    <s v="NCRB(IPCCrimes-2022)/Census(2011)"/>
  </r>
  <r>
    <x v="7"/>
    <n v="8.0399999999999991"/>
    <x v="46"/>
    <n v="18"/>
    <x v="3"/>
    <n v="5.1272887896701543E-2"/>
    <n v="99.914638038619543"/>
    <n v="99.914638038619543"/>
    <n v="2.9974391411585861"/>
    <s v="yellow"/>
    <s v="NCRB(IPCCrimes-2022)/Census(2011)"/>
  </r>
  <r>
    <x v="7"/>
    <n v="8.0399999999999991"/>
    <x v="46"/>
    <n v="10"/>
    <x v="4"/>
    <n v="1.4409297754996827E-2"/>
    <n v="99.995980625579136"/>
    <n v="99.995980625579136"/>
    <n v="2.9998794187673741"/>
    <s v="yellow"/>
    <s v="NCRB(IPCCrimes-2022)/Census(2011)"/>
  </r>
  <r>
    <x v="7"/>
    <n v="8.0399999999999991"/>
    <x v="46"/>
    <n v="4"/>
    <x v="5"/>
    <n v="4.4530768866360315"/>
    <n v="90.201690298853393"/>
    <n v="90.201690298853393"/>
    <n v="2.7060507089656016"/>
    <s v="yellow"/>
    <s v="NCRB(IPCCrimes-2022)/Census(2011)"/>
  </r>
  <r>
    <x v="7"/>
    <n v="8.0399999999999991"/>
    <x v="46"/>
    <n v="22"/>
    <x v="6"/>
    <n v="3.0220944069409836"/>
    <n v="93.359272518729526"/>
    <n v="93.359272518729526"/>
    <n v="2.8007781755618861"/>
    <s v="yellow"/>
    <s v="NCRB(IPCCrimes-2022)/Census(2011)"/>
  </r>
  <r>
    <x v="7"/>
    <n v="8.0399999999999991"/>
    <x v="46"/>
    <n v="25"/>
    <x v="7"/>
    <n v="0.17071721717278632"/>
    <n v="99.651074161535888"/>
    <n v="99.651074161535888"/>
    <n v="2.9895322248460765"/>
    <s v="yellow"/>
    <s v="NCRB(IPCCrimes-2022)/Census(2011)"/>
  </r>
  <r>
    <x v="7"/>
    <n v="8.0399999999999991"/>
    <x v="46"/>
    <n v="7"/>
    <x v="8"/>
    <n v="220.27716204149158"/>
    <n v="-386.03215852592945"/>
    <n v="0"/>
    <n v="0"/>
    <s v="red"/>
    <s v="NCRB(IPCCrimes-2022)/Census(2011)"/>
  </r>
  <r>
    <x v="7"/>
    <n v="8.0399999999999991"/>
    <x v="46"/>
    <n v="30"/>
    <x v="9"/>
    <n v="7.0618321683595635"/>
    <n v="84.445254136662484"/>
    <n v="84.445254136662484"/>
    <n v="2.5333576240998745"/>
    <s v="yellow"/>
    <s v="NCRB(IPCCrimes-2022)/Census(2011)"/>
  </r>
  <r>
    <x v="7"/>
    <n v="8.0399999999999991"/>
    <x v="46"/>
    <n v="24"/>
    <x v="10"/>
    <n v="20.339282999655261"/>
    <n v="55.147451217989932"/>
    <n v="55.147451217989932"/>
    <n v="1.654423536539698"/>
    <s v="yellow"/>
    <s v="NCRB(IPCCrimes-2022)/Census(2011)"/>
  </r>
  <r>
    <x v="7"/>
    <n v="8.0399999999999991"/>
    <x v="46"/>
    <n v="6"/>
    <x v="11"/>
    <n v="1.4397591744413005"/>
    <n v="96.850827214136643"/>
    <n v="96.850827214136643"/>
    <n v="2.9055248164240997"/>
    <s v="yellow"/>
    <s v="NCRB(IPCCrimes-2022)/Census(2011)"/>
  </r>
  <r>
    <x v="7"/>
    <n v="8.0399999999999991"/>
    <x v="46"/>
    <n v="2"/>
    <x v="12"/>
    <n v="0.39332214744569316"/>
    <n v="99.159877812272214"/>
    <n v="99.159877812272214"/>
    <n v="2.9747963343681665"/>
    <s v="yellow"/>
    <s v="NCRB(IPCCrimes-2022)/Census(2011)"/>
  </r>
  <r>
    <x v="7"/>
    <n v="8.0399999999999991"/>
    <x v="46"/>
    <n v="1"/>
    <x v="13"/>
    <n v="16.254950667773592"/>
    <n v="64.159871240045788"/>
    <n v="64.159871240045788"/>
    <n v="1.9247961372013735"/>
    <s v="yellow"/>
    <s v="NCRB(IPCCrimes-2022)/Census(2011)"/>
  </r>
  <r>
    <x v="7"/>
    <n v="8.0399999999999991"/>
    <x v="46"/>
    <n v="20"/>
    <x v="14"/>
    <n v="6.9722040052341241E-2"/>
    <n v="99.873928445284164"/>
    <n v="99.873928445284164"/>
    <n v="2.9962178533585249"/>
    <s v="yellow"/>
    <s v="NCRB(IPCCrimes-2022)/Census(2011)"/>
  </r>
  <r>
    <x v="7"/>
    <n v="8.0399999999999991"/>
    <x v="46"/>
    <n v="29"/>
    <x v="15"/>
    <n v="0.12275903986521254"/>
    <n v="99.756897880632948"/>
    <n v="99.756897880632948"/>
    <n v="2.9927069364189882"/>
    <s v="yellow"/>
    <s v="NCRB(IPCCrimes-2022)/Census(2011)"/>
  </r>
  <r>
    <x v="7"/>
    <n v="8.0399999999999991"/>
    <x v="46"/>
    <n v="32"/>
    <x v="16"/>
    <n v="5.9869375201104975E-2"/>
    <n v="99.895669172228139"/>
    <n v="99.895669172228139"/>
    <n v="2.9968700751668442"/>
    <s v="yellow"/>
    <s v="NCRB(IPCCrimes-2022)/Census(2011)"/>
  </r>
  <r>
    <x v="7"/>
    <n v="8.0399999999999991"/>
    <x v="46"/>
    <n v="35"/>
    <x v="17"/>
    <n v="1.0948905109489051"/>
    <n v="97.61180869049133"/>
    <n v="97.61180869049133"/>
    <n v="2.9283542607147401"/>
    <s v="yellow"/>
    <s v="NCRB(IPCCrimes-2022)/Census(2011)"/>
  </r>
  <r>
    <x v="7"/>
    <n v="8.0399999999999991"/>
    <x v="46"/>
    <n v="31"/>
    <x v="18"/>
    <n v="3.1020737362927115"/>
    <n v="93.182791456311179"/>
    <n v="93.182791456311179"/>
    <n v="2.7954837436893354"/>
    <s v="yellow"/>
    <s v="NCRB(IPCCrimes-2022)/Census(2011)"/>
  </r>
  <r>
    <x v="7"/>
    <n v="8.0399999999999991"/>
    <x v="46"/>
    <n v="23"/>
    <x v="19"/>
    <n v="1.8946171791741533"/>
    <n v="95.847145080572801"/>
    <n v="95.847145080572801"/>
    <n v="2.875414352417184"/>
    <s v="yellow"/>
    <s v="NCRB(IPCCrimes-2022)/Census(2011)"/>
  </r>
  <r>
    <x v="7"/>
    <n v="8.0399999999999991"/>
    <x v="46"/>
    <n v="27"/>
    <x v="20"/>
    <n v="4.1691014975813028"/>
    <n v="90.828305685194607"/>
    <n v="90.828305685194607"/>
    <n v="2.7248491705558382"/>
    <s v="yellow"/>
    <s v="NCRB(IPCCrimes-2022)/Census(2011)"/>
  </r>
  <r>
    <x v="7"/>
    <n v="8.0399999999999991"/>
    <x v="46"/>
    <n v="14"/>
    <x v="21"/>
    <n v="0.23342761215224148"/>
    <n v="99.512698443455321"/>
    <n v="99.512698443455321"/>
    <n v="2.9853809533036593"/>
    <s v="yellow"/>
    <s v="NCRB(IPCCrimes-2022)/Census(2011)"/>
  </r>
  <r>
    <x v="7"/>
    <n v="8.0399999999999991"/>
    <x v="46"/>
    <n v="17"/>
    <x v="22"/>
    <n v="0.40446406993992701"/>
    <n v="99.135292230783804"/>
    <n v="99.135292230783804"/>
    <n v="2.9740587669235139"/>
    <s v="yellow"/>
    <s v="NCRB(IPCCrimes-2022)/Census(2011)"/>
  </r>
  <r>
    <x v="7"/>
    <n v="8.0399999999999991"/>
    <x v="46"/>
    <n v="15"/>
    <x v="23"/>
    <n v="3.554482932102085"/>
    <n v="92.184512823926696"/>
    <n v="92.184512823926696"/>
    <n v="2.765535384717801"/>
    <s v="yellow"/>
    <s v="NCRB(IPCCrimes-2022)/Census(2011)"/>
  </r>
  <r>
    <x v="7"/>
    <n v="8.0399999999999991"/>
    <x v="46"/>
    <n v="13"/>
    <x v="24"/>
    <n v="0"/>
    <n v="100.02777594315826"/>
    <n v="100"/>
    <n v="3"/>
    <s v="green"/>
    <s v="NCRB(IPCCrimes-2022)/Census(2011)"/>
  </r>
  <r>
    <x v="7"/>
    <n v="8.0399999999999991"/>
    <x v="46"/>
    <n v="21"/>
    <x v="25"/>
    <n v="4.7648295731243986E-3"/>
    <n v="100.01726194920353"/>
    <n v="100"/>
    <n v="3"/>
    <s v="green"/>
    <s v="NCRB(IPCCrimes-2022)/Census(2011)"/>
  </r>
  <r>
    <x v="7"/>
    <n v="8.0399999999999991"/>
    <x v="46"/>
    <n v="34"/>
    <x v="26"/>
    <n v="0"/>
    <n v="100.02777594315826"/>
    <n v="100"/>
    <n v="3"/>
    <s v="green"/>
    <s v="NCRB(IPCCrimes-2022)/Census(2011)"/>
  </r>
  <r>
    <x v="7"/>
    <n v="8.0399999999999991"/>
    <x v="46"/>
    <n v="3"/>
    <x v="27"/>
    <n v="2.9917092168217105"/>
    <n v="93.426319975584917"/>
    <n v="93.426319975584917"/>
    <n v="2.8027895992675473"/>
    <s v="yellow"/>
    <s v="NCRB(IPCCrimes-2022)/Census(2011)"/>
  </r>
  <r>
    <x v="7"/>
    <n v="8.0399999999999991"/>
    <x v="46"/>
    <n v="8"/>
    <x v="28"/>
    <n v="4.3764674021670252E-2"/>
    <n v="99.931205538900798"/>
    <n v="99.931205538900798"/>
    <n v="2.9979361661670243"/>
    <s v="yellow"/>
    <s v="NCRB(IPCCrimes-2022)/Census(2011)"/>
  </r>
  <r>
    <x v="7"/>
    <n v="8.0399999999999991"/>
    <x v="46"/>
    <n v="11"/>
    <x v="29"/>
    <n v="0.32755901385083291"/>
    <n v="99.304989652779668"/>
    <n v="99.304989652779668"/>
    <n v="2.97914968958339"/>
    <s v="yellow"/>
    <s v="NCRB(IPCCrimes-2022)/Census(2011)"/>
  </r>
  <r>
    <x v="7"/>
    <n v="8.0399999999999991"/>
    <x v="46"/>
    <n v="33"/>
    <x v="30"/>
    <n v="3.0077468192384358"/>
    <n v="93.390931667929834"/>
    <n v="93.390931667929834"/>
    <n v="2.8017279500378951"/>
    <s v="yellow"/>
    <s v="NCRB(IPCCrimes-2022)/Census(2011)"/>
  </r>
  <r>
    <x v="7"/>
    <n v="8.0399999999999991"/>
    <x v="46"/>
    <n v="36"/>
    <x v="31"/>
    <n v="4.4423908187466266"/>
    <n v="90.225269999126994"/>
    <n v="90.225269999126994"/>
    <n v="2.7067580999738095"/>
    <s v="yellow"/>
    <s v="NCRB(IPCCrimes-2022)/Census(2011)"/>
  </r>
  <r>
    <x v="7"/>
    <n v="8.0399999999999991"/>
    <x v="46"/>
    <n v="16"/>
    <x v="32"/>
    <n v="0.10887562239430014"/>
    <n v="99.787532799494159"/>
    <n v="99.787532799494159"/>
    <n v="2.9936259839848249"/>
    <s v="yellow"/>
    <s v="NCRB(IPCCrimes-2022)/Census(2011)"/>
  </r>
  <r>
    <x v="7"/>
    <n v="8.0399999999999991"/>
    <x v="46"/>
    <n v="9"/>
    <x v="33"/>
    <n v="0.64110154237169958"/>
    <n v="98.613131906594347"/>
    <n v="98.613131906594347"/>
    <n v="2.9583939571978304"/>
    <s v="yellow"/>
    <s v="NCRB(IPCCrimes-2022)/Census(2011)"/>
  </r>
  <r>
    <x v="7"/>
    <n v="8.0399999999999991"/>
    <x v="46"/>
    <n v="5"/>
    <x v="34"/>
    <n v="1.298792460103277"/>
    <n v="97.161882029345108"/>
    <n v="97.161882029345108"/>
    <n v="2.9148564608803529"/>
    <s v="yellow"/>
    <s v="NCRB(IPCCrimes-2022)/Census(2011)"/>
  </r>
  <r>
    <x v="7"/>
    <n v="8.0399999999999991"/>
    <x v="46"/>
    <n v="19"/>
    <x v="35"/>
    <n v="1.2905895479885401"/>
    <n v="97.179982439246871"/>
    <n v="97.179982439246871"/>
    <n v="2.915399473177406"/>
    <s v="yellow"/>
    <s v="NCRB(IPCCrimes-2022)/Census(2011)"/>
  </r>
  <r>
    <x v="7"/>
    <n v="8.0500000000000007"/>
    <x v="47"/>
    <n v="35"/>
    <x v="0"/>
    <n v="0"/>
    <n v="100"/>
    <n v="100"/>
    <n v="3"/>
    <s v="green"/>
    <s v="NCRB(SLLCrimes-2022)/Census(2011)"/>
  </r>
  <r>
    <x v="7"/>
    <n v="8.0500000000000007"/>
    <x v="47"/>
    <n v="37"/>
    <x v="1"/>
    <n v="0"/>
    <n v="100"/>
    <n v="100"/>
    <n v="3"/>
    <s v="green"/>
    <s v="NCRB(SLLCrimes-2022)/Census(2011)"/>
  </r>
  <r>
    <x v="7"/>
    <n v="8.0500000000000007"/>
    <x v="47"/>
    <n v="12"/>
    <x v="2"/>
    <n v="0"/>
    <n v="100"/>
    <n v="100"/>
    <n v="3"/>
    <s v="green"/>
    <s v="NCRB(SLLCrimes-2022)/Census(2011)"/>
  </r>
  <r>
    <x v="7"/>
    <n v="8.0500000000000007"/>
    <x v="47"/>
    <n v="18"/>
    <x v="3"/>
    <n v="0"/>
    <n v="100"/>
    <n v="100"/>
    <n v="3"/>
    <s v="green"/>
    <s v="NCRB(SLLCrimes-2022)/Census(2011)"/>
  </r>
  <r>
    <x v="7"/>
    <n v="8.0500000000000007"/>
    <x v="47"/>
    <n v="10"/>
    <x v="4"/>
    <n v="3.1700455060993019E-2"/>
    <n v="99.252373702743611"/>
    <n v="99.252373702743611"/>
    <n v="2.9775712110823083"/>
    <s v="yellow"/>
    <s v="NCRB(SLLCrimes-2022)/Census(2011)"/>
  </r>
  <r>
    <x v="7"/>
    <n v="8.0500000000000007"/>
    <x v="47"/>
    <n v="4"/>
    <x v="5"/>
    <n v="0.18949263347387371"/>
    <n v="95.530989203503381"/>
    <n v="95.530989203503381"/>
    <n v="2.8659296761051012"/>
    <s v="yellow"/>
    <s v="NCRB(SLLCrimes-2022)/Census(2011)"/>
  </r>
  <r>
    <x v="7"/>
    <n v="8.0500000000000007"/>
    <x v="47"/>
    <n v="22"/>
    <x v="6"/>
    <n v="1.5658520243217532E-2"/>
    <n v="99.630708092756819"/>
    <n v="99.630708092756819"/>
    <n v="2.9889212427827045"/>
    <s v="yellow"/>
    <s v="NCRB(SLLCrimes-2022)/Census(2011)"/>
  </r>
  <r>
    <x v="7"/>
    <n v="8.0500000000000007"/>
    <x v="47"/>
    <n v="25"/>
    <x v="7"/>
    <n v="0"/>
    <n v="100"/>
    <n v="100"/>
    <n v="3"/>
    <s v="green"/>
    <s v="NCRB(SLLCrimes-2022)/Census(2011)"/>
  </r>
  <r>
    <x v="7"/>
    <n v="8.0500000000000007"/>
    <x v="47"/>
    <n v="7"/>
    <x v="8"/>
    <n v="4.7534119878072003"/>
    <n v="-12.1048829406644"/>
    <n v="0"/>
    <n v="0"/>
    <s v="red"/>
    <s v="NCRB(SLLCrimes-2022)/Census(2011)"/>
  </r>
  <r>
    <x v="7"/>
    <n v="8.0500000000000007"/>
    <x v="47"/>
    <n v="30"/>
    <x v="9"/>
    <n v="0.47993034153899944"/>
    <n v="88.681280962830598"/>
    <n v="88.681280962830598"/>
    <n v="2.6604384288849179"/>
    <s v="yellow"/>
    <s v="NCRB(SLLCrimes-2022)/Census(2011)"/>
  </r>
  <r>
    <x v="7"/>
    <n v="8.0500000000000007"/>
    <x v="47"/>
    <n v="24"/>
    <x v="10"/>
    <n v="0"/>
    <n v="100"/>
    <n v="100"/>
    <n v="3"/>
    <s v="green"/>
    <s v="NCRB(SLLCrimes-2022)/Census(2011)"/>
  </r>
  <r>
    <x v="7"/>
    <n v="8.0500000000000007"/>
    <x v="47"/>
    <n v="6"/>
    <x v="11"/>
    <n v="0"/>
    <n v="100"/>
    <n v="100"/>
    <n v="3"/>
    <s v="green"/>
    <s v="NCRB(SLLCrimes-2022)/Census(2011)"/>
  </r>
  <r>
    <x v="7"/>
    <n v="8.0500000000000007"/>
    <x v="47"/>
    <n v="2"/>
    <x v="12"/>
    <n v="7.2837434712165389E-2"/>
    <n v="98.282195586443905"/>
    <n v="98.282195586443905"/>
    <n v="2.9484658675933173"/>
    <s v="yellow"/>
    <s v="NCRB(SLLCrimes-2022)/Census(2011)"/>
  </r>
  <r>
    <x v="7"/>
    <n v="8.0500000000000007"/>
    <x v="47"/>
    <n v="1"/>
    <x v="13"/>
    <n v="0"/>
    <n v="100"/>
    <n v="100"/>
    <n v="3"/>
    <s v="green"/>
    <s v="NCRB(SLLCrimes-2022)/Census(2011)"/>
  </r>
  <r>
    <x v="7"/>
    <n v="8.0500000000000007"/>
    <x v="47"/>
    <n v="20"/>
    <x v="14"/>
    <n v="0"/>
    <n v="100"/>
    <n v="100"/>
    <n v="3"/>
    <s v="green"/>
    <s v="NCRB(SLLCrimes-2022)/Census(2011)"/>
  </r>
  <r>
    <x v="7"/>
    <n v="8.0500000000000007"/>
    <x v="47"/>
    <n v="29"/>
    <x v="15"/>
    <n v="0.11948546546880687"/>
    <n v="97.182044360166941"/>
    <n v="97.182044360166941"/>
    <n v="2.9154613308050084"/>
    <s v="yellow"/>
    <s v="NCRB(SLLCrimes-2022)/Census(2011)"/>
  </r>
  <r>
    <x v="7"/>
    <n v="8.0500000000000007"/>
    <x v="47"/>
    <n v="32"/>
    <x v="16"/>
    <n v="0"/>
    <n v="100"/>
    <n v="100"/>
    <n v="3"/>
    <s v="green"/>
    <s v="NCRB(SLLCrimes-2022)/Census(2011)"/>
  </r>
  <r>
    <x v="7"/>
    <n v="8.0500000000000007"/>
    <x v="47"/>
    <n v="35"/>
    <x v="17"/>
    <n v="0"/>
    <n v="100"/>
    <n v="100"/>
    <n v="3"/>
    <s v="green"/>
    <s v="NCRB(SLLCrimes-2022)/Census(2011)"/>
  </r>
  <r>
    <x v="7"/>
    <n v="8.0500000000000007"/>
    <x v="47"/>
    <n v="31"/>
    <x v="18"/>
    <n v="0"/>
    <n v="100"/>
    <n v="100"/>
    <n v="3"/>
    <s v="green"/>
    <s v="NCRB(SLLCrimes-2022)/Census(2011)"/>
  </r>
  <r>
    <x v="7"/>
    <n v="8.0500000000000007"/>
    <x v="47"/>
    <n v="23"/>
    <x v="19"/>
    <n v="0.32494887666068323"/>
    <n v="92.336377348904904"/>
    <n v="92.336377348904904"/>
    <n v="2.7700913204671473"/>
    <s v="yellow"/>
    <s v="NCRB(SLLCrimes-2022)/Census(2011)"/>
  </r>
  <r>
    <x v="7"/>
    <n v="8.0500000000000007"/>
    <x v="47"/>
    <n v="27"/>
    <x v="20"/>
    <n v="0.29900066236655659"/>
    <n v="92.948342298171625"/>
    <n v="92.948342298171625"/>
    <n v="2.7884502689451489"/>
    <s v="yellow"/>
    <s v="NCRB(SLLCrimes-2022)/Census(2011)"/>
  </r>
  <r>
    <x v="7"/>
    <n v="8.0500000000000007"/>
    <x v="47"/>
    <n v="14"/>
    <x v="21"/>
    <n v="0"/>
    <n v="100"/>
    <n v="100"/>
    <n v="3"/>
    <s v="green"/>
    <s v="NCRB(SLLCrimes-2022)/Census(2011)"/>
  </r>
  <r>
    <x v="7"/>
    <n v="8.0500000000000007"/>
    <x v="47"/>
    <n v="17"/>
    <x v="22"/>
    <n v="0"/>
    <n v="100"/>
    <n v="100"/>
    <n v="3"/>
    <s v="green"/>
    <s v="NCRB(SLLCrimes-2022)/Census(2011)"/>
  </r>
  <r>
    <x v="7"/>
    <n v="8.0500000000000007"/>
    <x v="47"/>
    <n v="15"/>
    <x v="23"/>
    <n v="0"/>
    <n v="100"/>
    <n v="100"/>
    <n v="3"/>
    <s v="green"/>
    <s v="NCRB(SLLCrimes-2022)/Census(2011)"/>
  </r>
  <r>
    <x v="7"/>
    <n v="8.0500000000000007"/>
    <x v="47"/>
    <n v="13"/>
    <x v="24"/>
    <n v="0"/>
    <n v="100"/>
    <n v="100"/>
    <n v="3"/>
    <s v="green"/>
    <s v="NCRB(SLLCrimes-2022)/Census(2011)"/>
  </r>
  <r>
    <x v="7"/>
    <n v="8.0500000000000007"/>
    <x v="47"/>
    <n v="21"/>
    <x v="25"/>
    <n v="0"/>
    <n v="100"/>
    <n v="100"/>
    <n v="3"/>
    <s v="green"/>
    <s v="NCRB(SLLCrimes-2022)/Census(2011)"/>
  </r>
  <r>
    <x v="7"/>
    <n v="8.0500000000000007"/>
    <x v="47"/>
    <n v="34"/>
    <x v="26"/>
    <n v="4.1668235903114939"/>
    <n v="1.7292689915234976"/>
    <n v="1.7292689915234976"/>
    <n v="5.1878069745704927E-2"/>
    <s v="orange"/>
    <s v="NCRB(SLLCrimes-2022)/Census(2011)"/>
  </r>
  <r>
    <x v="7"/>
    <n v="8.0500000000000007"/>
    <x v="47"/>
    <n v="3"/>
    <x v="27"/>
    <n v="0.39288711401634507"/>
    <n v="90.734116033141049"/>
    <n v="90.734116033141049"/>
    <n v="2.7220234809942316"/>
    <s v="yellow"/>
    <s v="NCRB(SLLCrimes-2022)/Census(2011)"/>
  </r>
  <r>
    <x v="7"/>
    <n v="8.0500000000000007"/>
    <x v="47"/>
    <n v="8"/>
    <x v="28"/>
    <n v="1.2370814523458791"/>
    <n v="70.824563122440864"/>
    <n v="70.824563122440864"/>
    <n v="2.124736893673226"/>
    <s v="yellow"/>
    <s v="NCRB(SLLCrimes-2022)/Census(2011)"/>
  </r>
  <r>
    <x v="7"/>
    <n v="8.0500000000000007"/>
    <x v="47"/>
    <n v="11"/>
    <x v="29"/>
    <n v="0"/>
    <n v="100"/>
    <n v="100"/>
    <n v="3"/>
    <s v="green"/>
    <s v="NCRB(SLLCrimes-2022)/Census(2011)"/>
  </r>
  <r>
    <x v="7"/>
    <n v="8.0500000000000007"/>
    <x v="47"/>
    <n v="33"/>
    <x v="30"/>
    <n v="1.2599271238192342"/>
    <n v="70.285768813681017"/>
    <n v="70.285768813681017"/>
    <n v="2.1085730644104306"/>
    <s v="yellow"/>
    <s v="NCRB(SLLCrimes-2022)/Census(2011)"/>
  </r>
  <r>
    <x v="7"/>
    <n v="8.0500000000000007"/>
    <x v="47"/>
    <n v="36"/>
    <x v="31"/>
    <n v="5.7136859405101303E-3"/>
    <n v="99.86524793239812"/>
    <n v="99.86524793239812"/>
    <n v="2.9959574379719434"/>
    <s v="yellow"/>
    <s v="NCRB(SLLCrimes-2022)/Census(2011)"/>
  </r>
  <r>
    <x v="7"/>
    <n v="8.0500000000000007"/>
    <x v="47"/>
    <n v="16"/>
    <x v="32"/>
    <n v="2.7218905598575035E-2"/>
    <n v="99.358066956172067"/>
    <n v="99.358066956172067"/>
    <n v="2.9807420086851621"/>
    <s v="yellow"/>
    <s v="NCRB(SLLCrimes-2022)/Census(2011)"/>
  </r>
  <r>
    <x v="7"/>
    <n v="8.0500000000000007"/>
    <x v="47"/>
    <n v="9"/>
    <x v="33"/>
    <n v="0"/>
    <n v="100"/>
    <n v="100"/>
    <n v="3"/>
    <s v="green"/>
    <s v="NCRB(SLLCrimes-2022)/Census(2011)"/>
  </r>
  <r>
    <x v="7"/>
    <n v="8.0500000000000007"/>
    <x v="47"/>
    <n v="5"/>
    <x v="34"/>
    <n v="0"/>
    <n v="100"/>
    <n v="100"/>
    <n v="3"/>
    <s v="green"/>
    <s v="NCRB(SLLCrimes-2022)/Census(2011)"/>
  </r>
  <r>
    <x v="7"/>
    <n v="8.0500000000000007"/>
    <x v="47"/>
    <n v="19"/>
    <x v="35"/>
    <n v="0"/>
    <n v="100"/>
    <n v="100"/>
    <n v="3"/>
    <s v="green"/>
    <s v="NCRB(SLLCrimes-2022)/Census(2011)"/>
  </r>
  <r>
    <x v="7"/>
    <n v="8.06"/>
    <x v="48"/>
    <n v="35"/>
    <x v="0"/>
    <n v="1.5765369264361593"/>
    <n v="83.096585245537398"/>
    <n v="83.096585245537398"/>
    <n v="2.4928975573661223"/>
    <s v="yellow"/>
    <s v="NCRB(IPCCrimes-2022)/Census(2011)"/>
  </r>
  <r>
    <x v="7"/>
    <n v="8.06"/>
    <x v="48"/>
    <n v="37"/>
    <x v="1"/>
    <n v="0.61318629287395032"/>
    <n v="93.725758664043241"/>
    <n v="93.725758664043241"/>
    <n v="2.8117727599212974"/>
    <s v="yellow"/>
    <s v="NCRB(IPCCrimes-2022)/Census(2011)"/>
  </r>
  <r>
    <x v="7"/>
    <n v="8.06"/>
    <x v="48"/>
    <n v="12"/>
    <x v="2"/>
    <n v="0.79495449608195834"/>
    <n v="91.720210853560189"/>
    <n v="91.720210853560189"/>
    <n v="2.7516063256068057"/>
    <s v="yellow"/>
    <s v="NCRB(IPCCrimes-2022)/Census(2011)"/>
  </r>
  <r>
    <x v="7"/>
    <n v="8.06"/>
    <x v="48"/>
    <n v="18"/>
    <x v="3"/>
    <n v="0.73704776351508461"/>
    <n v="92.359127444372405"/>
    <n v="92.359127444372405"/>
    <n v="2.7707738233311723"/>
    <s v="yellow"/>
    <s v="NCRB(IPCCrimes-2022)/Census(2011)"/>
  </r>
  <r>
    <x v="7"/>
    <n v="8.06"/>
    <x v="48"/>
    <n v="10"/>
    <x v="4"/>
    <n v="4.5494956111776643"/>
    <n v="50.294309183993789"/>
    <n v="50.294309183993789"/>
    <n v="1.5088292755198136"/>
    <s v="yellow"/>
    <s v="NCRB(IPCCrimes-2022)/Census(2011)"/>
  </r>
  <r>
    <x v="7"/>
    <n v="8.06"/>
    <x v="48"/>
    <n v="4"/>
    <x v="5"/>
    <n v="2.6528968686342318"/>
    <n v="71.220518434794542"/>
    <n v="71.220518434794542"/>
    <n v="2.1366155530438364"/>
    <s v="yellow"/>
    <s v="NCRB(IPCCrimes-2022)/Census(2011)"/>
  </r>
  <r>
    <x v="7"/>
    <n v="8.06"/>
    <x v="48"/>
    <n v="22"/>
    <x v="6"/>
    <n v="3.7619594884330119"/>
    <n v="58.983625130190298"/>
    <n v="58.983625130190298"/>
    <n v="1.7695087539057091"/>
    <s v="yellow"/>
    <s v="NCRB(IPCCrimes-2022)/Census(2011)"/>
  </r>
  <r>
    <x v="7"/>
    <n v="8.06"/>
    <x v="48"/>
    <n v="25"/>
    <x v="7"/>
    <n v="1.8778893889006494"/>
    <n v="79.77159902345484"/>
    <n v="79.77159902345484"/>
    <n v="2.3931479707036454"/>
    <s v="yellow"/>
    <s v="NCRB(IPCCrimes-2022)/Census(2011)"/>
  </r>
  <r>
    <x v="7"/>
    <n v="8.06"/>
    <x v="48"/>
    <n v="7"/>
    <x v="8"/>
    <n v="0.39313933733743767"/>
    <n v="96.15365684475357"/>
    <n v="96.15365684475357"/>
    <n v="2.8846097053426067"/>
    <s v="yellow"/>
    <s v="NCRB(IPCCrimes-2022)/Census(2011)"/>
  </r>
  <r>
    <x v="7"/>
    <n v="8.06"/>
    <x v="48"/>
    <n v="30"/>
    <x v="9"/>
    <n v="3.6337583002238536"/>
    <n v="60.398138822774762"/>
    <n v="60.398138822774762"/>
    <n v="1.8119441646832428"/>
    <s v="yellow"/>
    <s v="NCRB(IPCCrimes-2022)/Census(2011)"/>
  </r>
  <r>
    <x v="7"/>
    <n v="8.06"/>
    <x v="48"/>
    <n v="24"/>
    <x v="10"/>
    <n v="0.28458119872616161"/>
    <n v="97.351438048283484"/>
    <n v="97.351438048283484"/>
    <n v="2.9205431414485044"/>
    <s v="yellow"/>
    <s v="NCRB(IPCCrimes-2022)/Census(2011)"/>
  </r>
  <r>
    <x v="7"/>
    <n v="8.06"/>
    <x v="48"/>
    <n v="6"/>
    <x v="11"/>
    <n v="9.3604069067101534"/>
    <n v="-2.7871013426971634"/>
    <n v="0"/>
    <n v="0"/>
    <s v="red"/>
    <s v="NCRB(IPCCrimes-2022)/Census(2011)"/>
  </r>
  <r>
    <x v="7"/>
    <n v="8.06"/>
    <x v="48"/>
    <n v="2"/>
    <x v="12"/>
    <n v="5.0257829951394122"/>
    <n v="45.039170478727158"/>
    <n v="45.039170478727158"/>
    <n v="1.3511751143618147"/>
    <s v="orange"/>
    <s v="NCRB(IPCCrimes-2022)/Census(2011)"/>
  </r>
  <r>
    <x v="7"/>
    <n v="8.06"/>
    <x v="48"/>
    <n v="1"/>
    <x v="13"/>
    <n v="4.2390041861796721"/>
    <n v="53.720130568528688"/>
    <n v="53.720130568528688"/>
    <n v="1.6116039170558607"/>
    <s v="yellow"/>
    <s v="NCRB(IPCCrimes-2022)/Census(2011)"/>
  </r>
  <r>
    <x v="7"/>
    <n v="8.06"/>
    <x v="48"/>
    <n v="20"/>
    <x v="14"/>
    <n v="5.4352877310368628"/>
    <n v="40.52088118518266"/>
    <n v="40.52088118518266"/>
    <n v="1.2156264355554798"/>
    <s v="orange"/>
    <s v="NCRB(IPCCrimes-2022)/Census(2011)"/>
  </r>
  <r>
    <x v="7"/>
    <n v="8.06"/>
    <x v="48"/>
    <n v="29"/>
    <x v="15"/>
    <n v="6.7959404469381655"/>
    <n v="25.508057011084091"/>
    <n v="25.508057011084091"/>
    <n v="0.76524171033252264"/>
    <s v="orange"/>
    <s v="NCRB(IPCCrimes-2022)/Census(2011)"/>
  </r>
  <r>
    <x v="7"/>
    <n v="8.06"/>
    <x v="48"/>
    <n v="32"/>
    <x v="16"/>
    <n v="4.6698112656861879"/>
    <n v="48.966800889320993"/>
    <n v="48.966800889320993"/>
    <n v="1.4690040266796298"/>
    <s v="orange"/>
    <s v="NCRB(IPCCrimes-2022)/Census(2011)"/>
  </r>
  <r>
    <x v="7"/>
    <n v="8.06"/>
    <x v="48"/>
    <n v="35"/>
    <x v="17"/>
    <n v="2.5547445255474455"/>
    <n v="72.303486815937745"/>
    <n v="72.303486815937745"/>
    <n v="2.1691046044781324"/>
    <s v="yellow"/>
    <s v="NCRB(IPCCrimes-2022)/Census(2011)"/>
  </r>
  <r>
    <x v="7"/>
    <n v="8.06"/>
    <x v="48"/>
    <n v="31"/>
    <x v="18"/>
    <n v="0"/>
    <n v="100.49137776236404"/>
    <n v="100"/>
    <n v="3"/>
    <s v="green"/>
    <s v="NCRB(IPCCrimes-2022)/Census(2011)"/>
  </r>
  <r>
    <x v="7"/>
    <n v="8.06"/>
    <x v="48"/>
    <n v="23"/>
    <x v="19"/>
    <n v="1.3989324520646365"/>
    <n v="85.056192362851419"/>
    <n v="85.056192362851419"/>
    <n v="2.5516857708855429"/>
    <s v="yellow"/>
    <s v="NCRB(IPCCrimes-2022)/Census(2011)"/>
  </r>
  <r>
    <x v="7"/>
    <n v="8.06"/>
    <x v="48"/>
    <n v="27"/>
    <x v="20"/>
    <n v="7.3130578670486974"/>
    <n v="19.802418228494091"/>
    <n v="19.802418228494091"/>
    <n v="0.59407254685482269"/>
    <s v="orange"/>
    <s v="NCRB(IPCCrimes-2022)/Census(2011)"/>
  </r>
  <r>
    <x v="7"/>
    <n v="8.06"/>
    <x v="48"/>
    <n v="14"/>
    <x v="21"/>
    <n v="3.2679865701313808"/>
    <n v="64.433897990092248"/>
    <n v="64.433897990092248"/>
    <n v="1.9330169397027674"/>
    <s v="yellow"/>
    <s v="NCRB(IPCCrimes-2022)/Census(2011)"/>
  </r>
  <r>
    <x v="7"/>
    <n v="8.06"/>
    <x v="48"/>
    <n v="17"/>
    <x v="22"/>
    <n v="0.1685266958083029"/>
    <n v="98.631930731358821"/>
    <n v="98.631930731358821"/>
    <n v="2.9589579219407645"/>
    <s v="yellow"/>
    <s v="NCRB(IPCCrimes-2022)/Census(2011)"/>
  </r>
  <r>
    <x v="7"/>
    <n v="8.06"/>
    <x v="48"/>
    <n v="15"/>
    <x v="23"/>
    <n v="0"/>
    <n v="100.49137776236404"/>
    <n v="100"/>
    <n v="3"/>
    <s v="green"/>
    <s v="NCRB(IPCCrimes-2022)/Census(2011)"/>
  </r>
  <r>
    <x v="7"/>
    <n v="8.06"/>
    <x v="48"/>
    <n v="13"/>
    <x v="24"/>
    <n v="5.05432898222999E-2"/>
    <n v="99.933706054943755"/>
    <n v="99.933706054943755"/>
    <n v="2.9980111816483128"/>
    <s v="yellow"/>
    <s v="NCRB(IPCCrimes-2022)/Census(2011)"/>
  </r>
  <r>
    <x v="7"/>
    <n v="8.06"/>
    <x v="48"/>
    <n v="21"/>
    <x v="25"/>
    <n v="5.355668440191824"/>
    <n v="41.399364284032174"/>
    <n v="41.399364284032174"/>
    <n v="1.2419809285209653"/>
    <s v="orange"/>
    <s v="NCRB(IPCCrimes-2022)/Census(2011)"/>
  </r>
  <r>
    <x v="7"/>
    <n v="8.06"/>
    <x v="48"/>
    <n v="34"/>
    <x v="26"/>
    <n v="1.6827556807027189"/>
    <n v="81.924615746516949"/>
    <n v="81.924615746516949"/>
    <n v="2.4577384723955085"/>
    <s v="yellow"/>
    <s v="NCRB(IPCCrimes-2022)/Census(2011)"/>
  </r>
  <r>
    <x v="7"/>
    <n v="8.06"/>
    <x v="48"/>
    <n v="3"/>
    <x v="27"/>
    <n v="3.6044689359297716E-3"/>
    <n v="100.45160768896932"/>
    <n v="100"/>
    <n v="3"/>
    <s v="green"/>
    <s v="NCRB(IPCCrimes-2022)/Census(2011)"/>
  </r>
  <r>
    <x v="7"/>
    <n v="8.06"/>
    <x v="48"/>
    <n v="8"/>
    <x v="28"/>
    <n v="0.3326115225646939"/>
    <n v="96.821493266351922"/>
    <n v="96.821493266351922"/>
    <n v="2.9046447979905574"/>
    <s v="yellow"/>
    <s v="NCRB(IPCCrimes-2022)/Census(2011)"/>
  </r>
  <r>
    <x v="7"/>
    <n v="8.06"/>
    <x v="48"/>
    <n v="11"/>
    <x v="29"/>
    <n v="1.3102360554033317"/>
    <n v="86.034828125225388"/>
    <n v="86.034828125225388"/>
    <n v="2.5810448437567617"/>
    <s v="yellow"/>
    <s v="NCRB(IPCCrimes-2022)/Census(2011)"/>
  </r>
  <r>
    <x v="7"/>
    <n v="8.06"/>
    <x v="48"/>
    <n v="33"/>
    <x v="30"/>
    <n v="3.0895242673191121"/>
    <n v="66.402969996868507"/>
    <n v="66.402969996868507"/>
    <n v="1.9920890999060554"/>
    <s v="yellow"/>
    <s v="NCRB(IPCCrimes-2022)/Census(2011)"/>
  </r>
  <r>
    <x v="7"/>
    <n v="8.06"/>
    <x v="48"/>
    <n v="36"/>
    <x v="31"/>
    <n v="1.2770088077040143"/>
    <n v="86.401442487339551"/>
    <n v="86.401442487339551"/>
    <n v="2.5920432746201865"/>
    <s v="yellow"/>
    <s v="NCRB(IPCCrimes-2022)/Census(2011)"/>
  </r>
  <r>
    <x v="7"/>
    <n v="8.06"/>
    <x v="48"/>
    <n v="16"/>
    <x v="32"/>
    <n v="2.6130149374632032"/>
    <n v="71.660557552342283"/>
    <n v="71.660557552342283"/>
    <n v="2.1498167265702683"/>
    <s v="yellow"/>
    <s v="NCRB(IPCCrimes-2022)/Census(2011)"/>
  </r>
  <r>
    <x v="7"/>
    <n v="8.06"/>
    <x v="48"/>
    <n v="9"/>
    <x v="33"/>
    <n v="2.2411028155663315"/>
    <n v="75.764067014383926"/>
    <n v="75.764067014383926"/>
    <n v="2.2729220104315178"/>
    <s v="yellow"/>
    <s v="NCRB(IPCCrimes-2022)/Census(2011)"/>
  </r>
  <r>
    <x v="7"/>
    <n v="8.06"/>
    <x v="48"/>
    <n v="5"/>
    <x v="34"/>
    <n v="9.0717183282022766"/>
    <n v="0.39815733467101777"/>
    <n v="0.39815733467101777"/>
    <n v="1.1944720040130533E-2"/>
    <s v="orange"/>
    <s v="NCRB(IPCCrimes-2022)/Census(2011)"/>
  </r>
  <r>
    <x v="7"/>
    <n v="8.06"/>
    <x v="48"/>
    <n v="19"/>
    <x v="35"/>
    <n v="0.54011939487126504"/>
    <n v="94.531945635811766"/>
    <n v="94.531945635811766"/>
    <n v="2.8359583690743531"/>
    <s v="yellow"/>
    <s v="NCRB(IPCCrimes-2022)/Census(2011)"/>
  </r>
  <r>
    <x v="7"/>
    <n v="8.07"/>
    <x v="49"/>
    <n v="35"/>
    <x v="0"/>
    <n v="0"/>
    <n v="100.08561544308132"/>
    <n v="100"/>
    <n v="3"/>
    <s v="green"/>
    <s v="NCRB(IPCCrimes-2022)/Census(2011)"/>
  </r>
  <r>
    <x v="7"/>
    <n v="8.07"/>
    <x v="49"/>
    <n v="37"/>
    <x v="1"/>
    <n v="0.219859558958094"/>
    <n v="75.591829543629004"/>
    <n v="75.591829543629004"/>
    <n v="2.2677548863088703"/>
    <s v="yellow"/>
    <s v="NCRB(IPCCrimes-2022)/Census(2011)"/>
  </r>
  <r>
    <x v="7"/>
    <n v="8.07"/>
    <x v="49"/>
    <n v="12"/>
    <x v="2"/>
    <n v="0.28907436221162125"/>
    <n v="67.880849952845139"/>
    <n v="67.880849952845139"/>
    <n v="2.0364254985853538"/>
    <s v="yellow"/>
    <s v="NCRB(IPCCrimes-2022)/Census(2011)"/>
  </r>
  <r>
    <x v="7"/>
    <n v="8.07"/>
    <x v="49"/>
    <n v="18"/>
    <x v="3"/>
    <n v="0.14100044171592924"/>
    <n v="84.377248486080163"/>
    <n v="84.377248486080163"/>
    <n v="2.5313174545824046"/>
    <s v="yellow"/>
    <s v="NCRB(IPCCrimes-2022)/Census(2011)"/>
  </r>
  <r>
    <x v="7"/>
    <n v="8.07"/>
    <x v="49"/>
    <n v="10"/>
    <x v="4"/>
    <n v="3.8424794013324874E-3"/>
    <n v="99.657538227674763"/>
    <n v="99.657538227674763"/>
    <n v="2.9897261468302427"/>
    <s v="yellow"/>
    <s v="NCRB(IPCCrimes-2022)/Census(2011)"/>
  </r>
  <r>
    <x v="7"/>
    <n v="8.07"/>
    <x v="49"/>
    <n v="4"/>
    <x v="5"/>
    <n v="0"/>
    <n v="100.08561544308132"/>
    <n v="100"/>
    <n v="3"/>
    <s v="green"/>
    <s v="NCRB(IPCCrimes-2022)/Census(2011)"/>
  </r>
  <r>
    <x v="7"/>
    <n v="8.07"/>
    <x v="49"/>
    <n v="22"/>
    <x v="6"/>
    <n v="1.9573150304021916E-2"/>
    <n v="97.905039100635847"/>
    <n v="97.905039100635847"/>
    <n v="2.9371511730190756"/>
    <s v="yellow"/>
    <s v="NCRB(IPCCrimes-2022)/Census(2011)"/>
  </r>
  <r>
    <x v="7"/>
    <n v="8.07"/>
    <x v="49"/>
    <n v="25"/>
    <x v="7"/>
    <n v="0.17071721717278632"/>
    <n v="81.066606278337474"/>
    <n v="81.066606278337474"/>
    <n v="2.431998188350124"/>
    <s v="yellow"/>
    <s v="NCRB(IPCCrimes-2022)/Census(2011)"/>
  </r>
  <r>
    <x v="7"/>
    <n v="8.07"/>
    <x v="49"/>
    <n v="7"/>
    <x v="8"/>
    <n v="0.15487307228444513"/>
    <n v="82.831747145962424"/>
    <n v="82.831747145962424"/>
    <n v="2.4849524143788724"/>
    <s v="yellow"/>
    <s v="NCRB(IPCCrimes-2022)/Census(2011)"/>
  </r>
  <r>
    <x v="7"/>
    <n v="8.07"/>
    <x v="49"/>
    <n v="30"/>
    <x v="9"/>
    <n v="0.20568443208814266"/>
    <n v="77.171030940627816"/>
    <n v="77.171030940627816"/>
    <n v="2.3151309282188346"/>
    <s v="yellow"/>
    <s v="NCRB(IPCCrimes-2022)/Census(2011)"/>
  </r>
  <r>
    <x v="7"/>
    <n v="8.07"/>
    <x v="49"/>
    <n v="24"/>
    <x v="10"/>
    <n v="6.6181674122363171E-2"/>
    <n v="92.712546179672756"/>
    <n v="92.712546179672756"/>
    <n v="2.7813763853901827"/>
    <s v="yellow"/>
    <s v="NCRB(IPCCrimes-2022)/Census(2011)"/>
  </r>
  <r>
    <x v="7"/>
    <n v="8.07"/>
    <x v="49"/>
    <n v="6"/>
    <x v="11"/>
    <n v="0.11439182481862387"/>
    <n v="87.341621599770292"/>
    <n v="87.341621599770292"/>
    <n v="2.6202486479931086"/>
    <s v="yellow"/>
    <s v="NCRB(IPCCrimes-2022)/Census(2011)"/>
  </r>
  <r>
    <x v="7"/>
    <n v="8.07"/>
    <x v="49"/>
    <n v="2"/>
    <x v="12"/>
    <n v="0.14567486942433078"/>
    <n v="83.856486814244548"/>
    <n v="83.856486814244548"/>
    <n v="2.5156946044273365"/>
    <s v="yellow"/>
    <s v="NCRB(IPCCrimes-2022)/Census(2011)"/>
  </r>
  <r>
    <x v="7"/>
    <n v="8.07"/>
    <x v="49"/>
    <n v="1"/>
    <x v="13"/>
    <n v="0.13043089803629762"/>
    <n v="85.554764447499636"/>
    <n v="85.554764447499636"/>
    <n v="2.5666429334249887"/>
    <s v="yellow"/>
    <s v="NCRB(IPCCrimes-2022)/Census(2011)"/>
  </r>
  <r>
    <x v="7"/>
    <n v="8.07"/>
    <x v="49"/>
    <n v="20"/>
    <x v="14"/>
    <n v="4.850228873206347E-2"/>
    <n v="94.682144784509603"/>
    <n v="94.682144784509603"/>
    <n v="2.8404643435352881"/>
    <s v="yellow"/>
    <s v="NCRB(IPCCrimes-2022)/Census(2011)"/>
  </r>
  <r>
    <x v="7"/>
    <n v="8.07"/>
    <x v="49"/>
    <n v="29"/>
    <x v="15"/>
    <n v="0.10475438068498136"/>
    <n v="88.415295604876277"/>
    <n v="88.415295604876277"/>
    <n v="2.6524588681462884"/>
    <s v="yellow"/>
    <s v="NCRB(IPCCrimes-2022)/Census(2011)"/>
  </r>
  <r>
    <x v="7"/>
    <n v="8.07"/>
    <x v="49"/>
    <n v="32"/>
    <x v="16"/>
    <n v="0.10776487536198896"/>
    <n v="88.079906903018099"/>
    <n v="88.079906903018099"/>
    <n v="2.6423972070905428"/>
    <s v="yellow"/>
    <s v="NCRB(IPCCrimes-2022)/Census(2011)"/>
  </r>
  <r>
    <x v="7"/>
    <n v="8.07"/>
    <x v="49"/>
    <n v="35"/>
    <x v="17"/>
    <n v="0"/>
    <n v="100.08561544308132"/>
    <n v="100"/>
    <n v="3"/>
    <s v="green"/>
    <s v="NCRB(IPCCrimes-2022)/Census(2011)"/>
  </r>
  <r>
    <x v="7"/>
    <n v="8.07"/>
    <x v="49"/>
    <n v="31"/>
    <x v="18"/>
    <n v="3.1020737362927115"/>
    <n v="-245.50558969323961"/>
    <n v="0"/>
    <n v="0"/>
    <s v="red"/>
    <s v="NCRB(IPCCrimes-2022)/Census(2011)"/>
  </r>
  <r>
    <x v="7"/>
    <n v="8.07"/>
    <x v="49"/>
    <n v="23"/>
    <x v="19"/>
    <n v="0.14870541813285504"/>
    <n v="83.518863962746863"/>
    <n v="83.518863962746863"/>
    <n v="2.5055659188824055"/>
    <s v="yellow"/>
    <s v="NCRB(IPCCrimes-2022)/Census(2011)"/>
  </r>
  <r>
    <x v="7"/>
    <n v="8.07"/>
    <x v="49"/>
    <n v="27"/>
    <x v="20"/>
    <n v="0.15839916042037819"/>
    <n v="82.438917976862697"/>
    <n v="82.438917976862697"/>
    <n v="2.473167539305881"/>
    <s v="yellow"/>
    <s v="NCRB(IPCCrimes-2022)/Census(2011)"/>
  </r>
  <r>
    <x v="7"/>
    <n v="8.07"/>
    <x v="49"/>
    <n v="14"/>
    <x v="21"/>
    <n v="0.5835690303806037"/>
    <n v="35.072227099034244"/>
    <n v="35.072227099034244"/>
    <n v="1.0521668129710273"/>
    <s v="orange"/>
    <s v="NCRB(IPCCrimes-2022)/Census(2011)"/>
  </r>
  <r>
    <x v="7"/>
    <n v="8.07"/>
    <x v="49"/>
    <n v="17"/>
    <x v="22"/>
    <n v="0.26964271329328465"/>
    <n v="70.045662119914837"/>
    <n v="70.045662119914837"/>
    <n v="2.1013698635974452"/>
    <s v="yellow"/>
    <s v="NCRB(IPCCrimes-2022)/Census(2011)"/>
  </r>
  <r>
    <x v="7"/>
    <n v="8.07"/>
    <x v="49"/>
    <n v="15"/>
    <x v="23"/>
    <n v="0"/>
    <n v="100.08561544308132"/>
    <n v="100"/>
    <n v="3"/>
    <s v="green"/>
    <s v="NCRB(IPCCrimes-2022)/Census(2011)"/>
  </r>
  <r>
    <x v="7"/>
    <n v="8.07"/>
    <x v="49"/>
    <n v="13"/>
    <x v="24"/>
    <n v="0.1010865796445998"/>
    <n v="88.823912513918728"/>
    <n v="88.823912513918728"/>
    <n v="2.6647173754175615"/>
    <s v="yellow"/>
    <s v="NCRB(IPCCrimes-2022)/Census(2011)"/>
  </r>
  <r>
    <x v="7"/>
    <n v="8.07"/>
    <x v="49"/>
    <n v="21"/>
    <x v="25"/>
    <n v="4.7648295731243986E-3"/>
    <n v="99.554782415103972"/>
    <n v="99.554782415103972"/>
    <n v="2.9866434724531192"/>
    <s v="yellow"/>
    <s v="NCRB(IPCCrimes-2022)/Census(2011)"/>
  </r>
  <r>
    <x v="7"/>
    <n v="8.07"/>
    <x v="49"/>
    <n v="34"/>
    <x v="26"/>
    <n v="0.16026244578121132"/>
    <n v="82.231335859832569"/>
    <n v="82.231335859832569"/>
    <n v="2.4669400757949771"/>
    <s v="yellow"/>
    <s v="NCRB(IPCCrimes-2022)/Census(2011)"/>
  </r>
  <r>
    <x v="7"/>
    <n v="8.07"/>
    <x v="49"/>
    <n v="3"/>
    <x v="27"/>
    <n v="0.10813406807789316"/>
    <n v="88.038776431448667"/>
    <n v="88.038776431448667"/>
    <n v="2.6411632929434599"/>
    <s v="yellow"/>
    <s v="NCRB(IPCCrimes-2022)/Census(2011)"/>
  </r>
  <r>
    <x v="7"/>
    <n v="8.07"/>
    <x v="49"/>
    <n v="8"/>
    <x v="28"/>
    <n v="0.27863509127130059"/>
    <n v="69.043852683180475"/>
    <n v="69.043852683180475"/>
    <n v="2.0713155804954142"/>
    <s v="yellow"/>
    <s v="NCRB(IPCCrimes-2022)/Census(2011)"/>
  </r>
  <r>
    <x v="7"/>
    <n v="8.07"/>
    <x v="49"/>
    <n v="11"/>
    <x v="29"/>
    <n v="0.49133852077624934"/>
    <n v="45.347306182937167"/>
    <n v="45.347306182937167"/>
    <n v="1.3604191854881151"/>
    <s v="orange"/>
    <s v="NCRB(IPCCrimes-2022)/Census(2011)"/>
  </r>
  <r>
    <x v="7"/>
    <n v="8.07"/>
    <x v="49"/>
    <n v="33"/>
    <x v="30"/>
    <n v="0.20236453253862288"/>
    <n v="77.540889359151819"/>
    <n v="77.540889359151819"/>
    <n v="2.3262266807745546"/>
    <s v="yellow"/>
    <s v="NCRB(IPCCrimes-2022)/Census(2011)"/>
  </r>
  <r>
    <x v="7"/>
    <n v="8.07"/>
    <x v="49"/>
    <n v="36"/>
    <x v="31"/>
    <n v="0.33996431346035277"/>
    <n v="62.211378148994292"/>
    <n v="62.211378148994292"/>
    <n v="1.8663413444698287"/>
    <s v="yellow"/>
    <s v="NCRB(IPCCrimes-2022)/Census(2011)"/>
  </r>
  <r>
    <x v="7"/>
    <n v="8.07"/>
    <x v="49"/>
    <n v="16"/>
    <x v="32"/>
    <n v="8.1656716795725101E-2"/>
    <n v="90.988525701225129"/>
    <n v="90.988525701225129"/>
    <n v="2.7296557710367537"/>
    <s v="yellow"/>
    <s v="NCRB(IPCCrimes-2022)/Census(2011)"/>
  </r>
  <r>
    <x v="7"/>
    <n v="8.07"/>
    <x v="49"/>
    <n v="9"/>
    <x v="33"/>
    <n v="0.10860190062034257"/>
    <n v="87.98665684117087"/>
    <n v="87.98665684117087"/>
    <n v="2.6395997052351263"/>
    <s v="yellow"/>
    <s v="NCRB(IPCCrimes-2022)/Census(2011)"/>
  </r>
  <r>
    <x v="7"/>
    <n v="8.07"/>
    <x v="49"/>
    <n v="5"/>
    <x v="34"/>
    <n v="0.14871669390495534"/>
    <n v="83.517607768342657"/>
    <n v="83.517607768342657"/>
    <n v="2.5055282330502799"/>
    <s v="yellow"/>
    <s v="NCRB(IPCCrimes-2022)/Census(2011)"/>
  </r>
  <r>
    <x v="7"/>
    <n v="8.07"/>
    <x v="49"/>
    <n v="19"/>
    <x v="35"/>
    <n v="4.7109805232179308E-2"/>
    <n v="94.837276509854235"/>
    <n v="94.837276509854235"/>
    <n v="2.8451182952956269"/>
    <s v="yellow"/>
    <s v="NCRB(IPCCrimes-2022)/Census(2011)"/>
  </r>
  <r>
    <x v="7"/>
    <n v="8.08"/>
    <x v="50"/>
    <n v="35"/>
    <x v="0"/>
    <n v="0"/>
    <n v="100"/>
    <n v="100"/>
    <n v="3"/>
    <s v="green"/>
    <s v="NCRB(IPCCrimes-2022)/Census(2011)"/>
  </r>
  <r>
    <x v="7"/>
    <n v="8.08"/>
    <x v="50"/>
    <n v="37"/>
    <x v="1"/>
    <n v="4.0341203478549362E-3"/>
    <n v="84.608201282295312"/>
    <n v="84.608201282295312"/>
    <n v="2.5382460384688592"/>
    <s v="yellow"/>
    <s v="NCRB(IPCCrimes-2022)/Census(2011)"/>
  </r>
  <r>
    <x v="7"/>
    <n v="8.08"/>
    <x v="50"/>
    <n v="12"/>
    <x v="2"/>
    <n v="0"/>
    <n v="100"/>
    <n v="100"/>
    <n v="3"/>
    <s v="green"/>
    <s v="NCRB(IPCCrimes-2022)/Census(2011)"/>
  </r>
  <r>
    <x v="7"/>
    <n v="8.08"/>
    <x v="50"/>
    <n v="18"/>
    <x v="3"/>
    <n v="3.2045554935438464E-3"/>
    <n v="87.773326305803295"/>
    <n v="87.773326305803295"/>
    <n v="2.6331997891740988"/>
    <s v="yellow"/>
    <s v="NCRB(IPCCrimes-2022)/Census(2011)"/>
  </r>
  <r>
    <x v="7"/>
    <n v="8.08"/>
    <x v="50"/>
    <n v="10"/>
    <x v="4"/>
    <n v="0"/>
    <n v="100"/>
    <n v="100"/>
    <n v="3"/>
    <s v="green"/>
    <s v="NCRB(IPCCrimes-2022)/Census(2011)"/>
  </r>
  <r>
    <x v="7"/>
    <n v="8.08"/>
    <x v="50"/>
    <n v="4"/>
    <x v="5"/>
    <n v="0"/>
    <n v="100"/>
    <n v="100"/>
    <n v="3"/>
    <s v="green"/>
    <s v="NCRB(IPCCrimes-2022)/Census(2011)"/>
  </r>
  <r>
    <x v="7"/>
    <n v="8.08"/>
    <x v="50"/>
    <n v="22"/>
    <x v="6"/>
    <n v="0"/>
    <n v="100"/>
    <n v="100"/>
    <n v="3"/>
    <s v="green"/>
    <s v="NCRB(IPCCrimes-2022)/Census(2011)"/>
  </r>
  <r>
    <x v="7"/>
    <n v="8.08"/>
    <x v="50"/>
    <n v="25"/>
    <x v="7"/>
    <n v="0"/>
    <n v="100"/>
    <n v="100"/>
    <n v="3"/>
    <s v="green"/>
    <s v="NCRB(IPCCrimes-2022)/Census(2011)"/>
  </r>
  <r>
    <x v="7"/>
    <n v="8.08"/>
    <x v="50"/>
    <n v="7"/>
    <x v="8"/>
    <n v="5.9566566263248126E-3"/>
    <n v="77.272948767722241"/>
    <n v="77.272948767722241"/>
    <n v="2.3181884630316674"/>
    <s v="yellow"/>
    <s v="NCRB(IPCCrimes-2022)/Census(2011)"/>
  </r>
  <r>
    <x v="7"/>
    <n v="8.08"/>
    <x v="50"/>
    <n v="30"/>
    <x v="9"/>
    <n v="0"/>
    <n v="100"/>
    <n v="100"/>
    <n v="3"/>
    <s v="green"/>
    <s v="NCRB(IPCCrimes-2022)/Census(2011)"/>
  </r>
  <r>
    <x v="7"/>
    <n v="8.08"/>
    <x v="50"/>
    <n v="24"/>
    <x v="10"/>
    <n v="8.2727092652953964E-3"/>
    <n v="68.43627237615172"/>
    <n v="68.43627237615172"/>
    <n v="2.0530881712845517"/>
    <s v="yellow"/>
    <s v="NCRB(IPCCrimes-2022)/Census(2011)"/>
  </r>
  <r>
    <x v="7"/>
    <n v="8.08"/>
    <x v="50"/>
    <n v="6"/>
    <x v="11"/>
    <n v="3.9445456834008236E-3"/>
    <n v="84.949964811044964"/>
    <n v="84.949964811044964"/>
    <n v="2.548498944331349"/>
    <s v="yellow"/>
    <s v="NCRB(IPCCrimes-2022)/Census(2011)"/>
  </r>
  <r>
    <x v="7"/>
    <n v="8.08"/>
    <x v="50"/>
    <n v="2"/>
    <x v="12"/>
    <n v="1.4567486942433081E-2"/>
    <n v="44.419152750377023"/>
    <n v="44.419152750377023"/>
    <n v="1.3325745825113107"/>
    <s v="orange"/>
    <s v="NCRB(IPCCrimes-2022)/Census(2011)"/>
  </r>
  <r>
    <x v="7"/>
    <n v="8.08"/>
    <x v="50"/>
    <n v="1"/>
    <x v="13"/>
    <n v="8.1519311272686013E-3"/>
    <n v="68.897089761284022"/>
    <n v="68.897089761284022"/>
    <n v="2.0669126928385206"/>
    <s v="yellow"/>
    <s v="NCRB(IPCCrimes-2022)/Census(2011)"/>
  </r>
  <r>
    <x v="7"/>
    <n v="8.08"/>
    <x v="50"/>
    <n v="20"/>
    <x v="14"/>
    <n v="0"/>
    <n v="100"/>
    <n v="100"/>
    <n v="3"/>
    <s v="green"/>
    <s v="NCRB(IPCCrimes-2022)/Census(2011)"/>
  </r>
  <r>
    <x v="7"/>
    <n v="8.08"/>
    <x v="50"/>
    <n v="29"/>
    <x v="15"/>
    <n v="4.9103615946085016E-3"/>
    <n v="81.264986966601228"/>
    <n v="81.264986966601228"/>
    <n v="2.4379496089980366"/>
    <s v="yellow"/>
    <s v="NCRB(IPCCrimes-2022)/Census(2011)"/>
  </r>
  <r>
    <x v="7"/>
    <n v="8.08"/>
    <x v="50"/>
    <n v="32"/>
    <x v="16"/>
    <n v="0"/>
    <n v="100"/>
    <n v="100"/>
    <n v="3"/>
    <s v="green"/>
    <s v="NCRB(IPCCrimes-2022)/Census(2011)"/>
  </r>
  <r>
    <x v="7"/>
    <n v="8.08"/>
    <x v="50"/>
    <n v="35"/>
    <x v="17"/>
    <n v="0"/>
    <n v="100"/>
    <n v="100"/>
    <n v="3"/>
    <s v="green"/>
    <s v="NCRB(IPCCrimes-2022)/Census(2011)"/>
  </r>
  <r>
    <x v="7"/>
    <n v="8.08"/>
    <x v="50"/>
    <n v="31"/>
    <x v="18"/>
    <n v="0"/>
    <n v="100"/>
    <n v="100"/>
    <n v="3"/>
    <s v="green"/>
    <s v="NCRB(IPCCrimes-2022)/Census(2011)"/>
  </r>
  <r>
    <x v="7"/>
    <n v="8.08"/>
    <x v="50"/>
    <n v="23"/>
    <x v="19"/>
    <n v="9.638314138240605E-3"/>
    <n v="63.225938147162786"/>
    <n v="63.225938147162786"/>
    <n v="1.8967781444148835"/>
    <s v="yellow"/>
    <s v="NCRB(IPCCrimes-2022)/Census(2011)"/>
  </r>
  <r>
    <x v="7"/>
    <n v="8.08"/>
    <x v="50"/>
    <n v="27"/>
    <x v="20"/>
    <n v="5.339297542259939E-3"/>
    <n v="79.628423056813716"/>
    <n v="79.628423056813716"/>
    <n v="2.3888526917044115"/>
    <s v="yellow"/>
    <s v="NCRB(IPCCrimes-2022)/Census(2011)"/>
  </r>
  <r>
    <x v="7"/>
    <n v="8.08"/>
    <x v="50"/>
    <n v="14"/>
    <x v="21"/>
    <n v="0"/>
    <n v="100"/>
    <n v="100"/>
    <n v="3"/>
    <s v="green"/>
    <s v="NCRB(IPCCrimes-2022)/Census(2011)"/>
  </r>
  <r>
    <x v="7"/>
    <n v="8.08"/>
    <x v="50"/>
    <n v="17"/>
    <x v="22"/>
    <n v="0"/>
    <n v="100"/>
    <n v="100"/>
    <n v="3"/>
    <s v="green"/>
    <s v="NCRB(IPCCrimes-2022)/Census(2011)"/>
  </r>
  <r>
    <x v="7"/>
    <n v="8.08"/>
    <x v="50"/>
    <n v="15"/>
    <x v="23"/>
    <n v="0"/>
    <n v="100"/>
    <n v="100"/>
    <n v="3"/>
    <s v="green"/>
    <s v="NCRB(IPCCrimes-2022)/Census(2011)"/>
  </r>
  <r>
    <x v="7"/>
    <n v="8.08"/>
    <x v="50"/>
    <n v="13"/>
    <x v="24"/>
    <n v="0"/>
    <n v="100"/>
    <n v="100"/>
    <n v="3"/>
    <s v="green"/>
    <s v="NCRB(IPCCrimes-2022)/Census(2011)"/>
  </r>
  <r>
    <x v="7"/>
    <n v="8.08"/>
    <x v="50"/>
    <n v="21"/>
    <x v="25"/>
    <n v="0"/>
    <n v="100"/>
    <n v="100"/>
    <n v="3"/>
    <s v="green"/>
    <s v="NCRB(IPCCrimes-2022)/Census(2011)"/>
  </r>
  <r>
    <x v="7"/>
    <n v="8.08"/>
    <x v="50"/>
    <n v="34"/>
    <x v="26"/>
    <n v="0"/>
    <n v="100"/>
    <n v="100"/>
    <n v="3"/>
    <s v="green"/>
    <s v="NCRB(IPCCrimes-2022)/Census(2011)"/>
  </r>
  <r>
    <x v="7"/>
    <n v="8.08"/>
    <x v="50"/>
    <n v="3"/>
    <x v="27"/>
    <n v="1.4417875743719086E-2"/>
    <n v="44.989979909201068"/>
    <n v="44.989979909201068"/>
    <n v="1.3496993972760321"/>
    <s v="orange"/>
    <s v="NCRB(IPCCrimes-2022)/Census(2011)"/>
  </r>
  <r>
    <x v="7"/>
    <n v="8.08"/>
    <x v="50"/>
    <n v="8"/>
    <x v="28"/>
    <n v="1.0211757271723059E-2"/>
    <n v="61.038020949475559"/>
    <n v="61.038020949475559"/>
    <n v="1.8311406284842668"/>
    <s v="yellow"/>
    <s v="NCRB(IPCCrimes-2022)/Census(2011)"/>
  </r>
  <r>
    <x v="7"/>
    <n v="8.08"/>
    <x v="50"/>
    <n v="11"/>
    <x v="29"/>
    <n v="0"/>
    <n v="100"/>
    <n v="100"/>
    <n v="3"/>
    <s v="green"/>
    <s v="NCRB(IPCCrimes-2022)/Census(2011)"/>
  </r>
  <r>
    <x v="7"/>
    <n v="8.08"/>
    <x v="50"/>
    <n v="33"/>
    <x v="30"/>
    <n v="2.2176935072725792E-2"/>
    <n v="15.386034282169319"/>
    <n v="15.386034282169319"/>
    <n v="0.46158102846507959"/>
    <s v="orange"/>
    <s v="NCRB(IPCCrimes-2022)/Census(2011)"/>
  </r>
  <r>
    <x v="7"/>
    <n v="8.08"/>
    <x v="50"/>
    <n v="36"/>
    <x v="31"/>
    <n v="0"/>
    <n v="100"/>
    <n v="100"/>
    <n v="3"/>
    <s v="green"/>
    <s v="NCRB(IPCCrimes-2022)/Census(2011)"/>
  </r>
  <r>
    <x v="7"/>
    <n v="8.08"/>
    <x v="50"/>
    <n v="16"/>
    <x v="32"/>
    <n v="5.443781119715007E-2"/>
    <n v="-107.70223997518526"/>
    <n v="0"/>
    <n v="0"/>
    <s v="red"/>
    <s v="NCRB(IPCCrimes-2022)/Census(2011)"/>
  </r>
  <r>
    <x v="7"/>
    <n v="8.08"/>
    <x v="50"/>
    <n v="9"/>
    <x v="33"/>
    <n v="1.0509861350355733E-2"/>
    <n v="59.900633469778612"/>
    <n v="59.900633469778612"/>
    <n v="1.7970190040933582"/>
    <s v="yellow"/>
    <s v="NCRB(IPCCrimes-2022)/Census(2011)"/>
  </r>
  <r>
    <x v="7"/>
    <n v="8.08"/>
    <x v="50"/>
    <n v="5"/>
    <x v="34"/>
    <n v="0"/>
    <n v="100"/>
    <n v="100"/>
    <n v="3"/>
    <s v="green"/>
    <s v="NCRB(IPCCrimes-2022)/Census(2011)"/>
  </r>
  <r>
    <x v="7"/>
    <n v="8.08"/>
    <x v="50"/>
    <n v="19"/>
    <x v="35"/>
    <n v="1.095576865864635E-3"/>
    <n v="95.819931696353905"/>
    <n v="95.819931696353905"/>
    <n v="2.874597950890617"/>
    <s v="yellow"/>
    <s v="NCRB(IPCCrimes-2022)/Census(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962DB0-E471-4C09-AEEA-61C4AFD50BA3}" name="PivotTable10"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S1:U39" firstHeaderRow="1" firstDataRow="2" firstDataCol="1"/>
  <pivotFields count="11">
    <pivotField axis="axisCol" showAll="0">
      <items count="9">
        <item h="1" x="0"/>
        <item x="1"/>
        <item h="1" x="2"/>
        <item h="1" x="3"/>
        <item h="1" x="4"/>
        <item h="1" x="5"/>
        <item h="1" x="6"/>
        <item h="1" x="7"/>
        <item t="default"/>
      </items>
    </pivotField>
    <pivotField showAll="0"/>
    <pivotField showAll="0">
      <items count="52">
        <item x="4"/>
        <item x="9"/>
        <item x="13"/>
        <item x="14"/>
        <item x="3"/>
        <item x="33"/>
        <item x="1"/>
        <item x="8"/>
        <item x="5"/>
        <item x="25"/>
        <item x="23"/>
        <item x="24"/>
        <item x="30"/>
        <item x="38"/>
        <item x="18"/>
        <item x="36"/>
        <item x="10"/>
        <item x="12"/>
        <item x="11"/>
        <item x="21"/>
        <item x="22"/>
        <item x="35"/>
        <item x="2"/>
        <item x="32"/>
        <item x="6"/>
        <item x="47"/>
        <item x="34"/>
        <item x="46"/>
        <item x="16"/>
        <item x="15"/>
        <item x="40"/>
        <item x="41"/>
        <item x="31"/>
        <item x="19"/>
        <item x="39"/>
        <item x="37"/>
        <item x="50"/>
        <item x="44"/>
        <item x="28"/>
        <item x="42"/>
        <item x="0"/>
        <item x="26"/>
        <item x="27"/>
        <item x="45"/>
        <item x="49"/>
        <item x="7"/>
        <item x="48"/>
        <item x="17"/>
        <item x="29"/>
        <item x="43"/>
        <item x="20"/>
        <item t="default"/>
      </items>
    </pivotField>
    <pivotField showAll="0"/>
    <pivotField axis="axisRow"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umFmtId="2" showAll="0"/>
    <pivotField numFmtId="2" showAll="0"/>
    <pivotField dataField="1" numFmtId="2" showAll="0"/>
    <pivotField numFmtId="2" showAll="0"/>
    <pivotField showAll="0"/>
    <pivotField showAll="0"/>
  </pivotFields>
  <rowFields count="1">
    <field x="4"/>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0"/>
  </colFields>
  <colItems count="2">
    <i>
      <x v="1"/>
    </i>
    <i t="grand">
      <x/>
    </i>
  </colItems>
  <dataFields count="1">
    <dataField name="Average of Final Value" fld="7" subtotal="average" baseField="4" baseItem="0"/>
  </dataFields>
  <formats count="19">
    <format dxfId="119">
      <pivotArea type="all" dataOnly="0" outline="0" fieldPosition="0"/>
    </format>
    <format dxfId="118">
      <pivotArea outline="0" collapsedLevelsAreSubtotals="1" fieldPosition="0"/>
    </format>
    <format dxfId="117">
      <pivotArea type="origin" dataOnly="0" labelOnly="1" outline="0" fieldPosition="0"/>
    </format>
    <format dxfId="116">
      <pivotArea field="2" type="button" dataOnly="0" labelOnly="1" outline="0"/>
    </format>
    <format dxfId="115">
      <pivotArea type="topRight" dataOnly="0" labelOnly="1" outline="0" fieldPosition="0"/>
    </format>
    <format dxfId="114">
      <pivotArea field="4" type="button" dataOnly="0" labelOnly="1" outline="0" axis="axisRow" fieldPosition="0"/>
    </format>
    <format dxfId="113">
      <pivotArea dataOnly="0" labelOnly="1" fieldPosition="0">
        <references count="1">
          <reference field="4" count="0"/>
        </references>
      </pivotArea>
    </format>
    <format dxfId="112">
      <pivotArea dataOnly="0" labelOnly="1" grandRow="1" outline="0" fieldPosition="0"/>
    </format>
    <format dxfId="111">
      <pivotArea dataOnly="0" labelOnly="1" grandCol="1" outline="0" fieldPosition="0"/>
    </format>
    <format dxfId="110">
      <pivotArea outline="0" collapsedLevelsAreSubtotals="1" fieldPosition="0">
        <references count="1">
          <reference field="0" count="0" selected="0"/>
        </references>
      </pivotArea>
    </format>
    <format dxfId="109">
      <pivotArea type="origin" dataOnly="0" labelOnly="1" outline="0" fieldPosition="0"/>
    </format>
    <format dxfId="108">
      <pivotArea field="0" type="button" dataOnly="0" labelOnly="1" outline="0" axis="axisCol" fieldPosition="0"/>
    </format>
    <format dxfId="107">
      <pivotArea type="topRight" dataOnly="0" labelOnly="1" outline="0" fieldPosition="0"/>
    </format>
    <format dxfId="106">
      <pivotArea field="4" type="button" dataOnly="0" labelOnly="1" outline="0" axis="axisRow" fieldPosition="0"/>
    </format>
    <format dxfId="105">
      <pivotArea dataOnly="0" labelOnly="1" fieldPosition="0">
        <references count="1">
          <reference field="4" count="0"/>
        </references>
      </pivotArea>
    </format>
    <format dxfId="104">
      <pivotArea dataOnly="0" labelOnly="1" grandRow="1" outline="0" fieldPosition="0"/>
    </format>
    <format dxfId="103">
      <pivotArea dataOnly="0" labelOnly="1" fieldPosition="0">
        <references count="1">
          <reference field="0" count="0"/>
        </references>
      </pivotArea>
    </format>
    <format dxfId="102">
      <pivotArea type="all" dataOnly="0" outline="0" fieldPosition="0"/>
    </format>
    <format dxfId="101">
      <pivotArea type="all" dataOnly="0" outline="0" fieldPosition="0"/>
    </format>
  </formats>
  <chartFormats count="8">
    <chartFormat chart="0" format="102" series="1">
      <pivotArea type="data" outline="0" fieldPosition="0">
        <references count="2">
          <reference field="4294967294" count="1" selected="0">
            <x v="0"/>
          </reference>
          <reference field="0" count="1" selected="0">
            <x v="2"/>
          </reference>
        </references>
      </pivotArea>
    </chartFormat>
    <chartFormat chart="0" format="103" series="1">
      <pivotArea type="data" outline="0" fieldPosition="0">
        <references count="2">
          <reference field="4294967294" count="1" selected="0">
            <x v="0"/>
          </reference>
          <reference field="0" count="1" selected="0">
            <x v="1"/>
          </reference>
        </references>
      </pivotArea>
    </chartFormat>
    <chartFormat chart="0" format="104" series="1">
      <pivotArea type="data" outline="0" fieldPosition="0">
        <references count="2">
          <reference field="4294967294" count="1" selected="0">
            <x v="0"/>
          </reference>
          <reference field="0" count="1" selected="0">
            <x v="3"/>
          </reference>
        </references>
      </pivotArea>
    </chartFormat>
    <chartFormat chart="0" format="105" series="1">
      <pivotArea type="data" outline="0" fieldPosition="0">
        <references count="2">
          <reference field="4294967294" count="1" selected="0">
            <x v="0"/>
          </reference>
          <reference field="0" count="1" selected="0">
            <x v="4"/>
          </reference>
        </references>
      </pivotArea>
    </chartFormat>
    <chartFormat chart="0" format="106" series="1">
      <pivotArea type="data" outline="0" fieldPosition="0">
        <references count="2">
          <reference field="4294967294" count="1" selected="0">
            <x v="0"/>
          </reference>
          <reference field="0" count="1" selected="0">
            <x v="5"/>
          </reference>
        </references>
      </pivotArea>
    </chartFormat>
    <chartFormat chart="0" format="107" series="1">
      <pivotArea type="data" outline="0" fieldPosition="0">
        <references count="2">
          <reference field="4294967294" count="1" selected="0">
            <x v="0"/>
          </reference>
          <reference field="0" count="1" selected="0">
            <x v="6"/>
          </reference>
        </references>
      </pivotArea>
    </chartFormat>
    <chartFormat chart="0" format="108" series="1">
      <pivotArea type="data" outline="0" fieldPosition="0">
        <references count="2">
          <reference field="4294967294" count="1" selected="0">
            <x v="0"/>
          </reference>
          <reference field="0" count="1" selected="0">
            <x v="7"/>
          </reference>
        </references>
      </pivotArea>
    </chartFormat>
    <chartFormat chart="0" format="109" series="1">
      <pivotArea type="data" outline="0" fieldPosition="0">
        <references count="2">
          <reference field="4294967294" count="1" selected="0">
            <x v="0"/>
          </reference>
          <reference field="0" count="1" selected="0">
            <x v="0"/>
          </reference>
        </references>
      </pivotArea>
    </chartFormat>
  </chartFormats>
  <pivotTableStyleInfo name="PivotStyleMedium2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get_Number" xr10:uid="{CE8E16CB-21CB-4A84-8D31-3315FA385A45}" sourceName="Target Number">
  <pivotTables>
    <pivotTable tabId="21" name="PivotTable10"/>
  </pivotTables>
  <data>
    <tabular pivotCacheId="1121677834">
      <items count="8">
        <i x="0"/>
        <i x="1" s="1"/>
        <i x="2"/>
        <i x="3"/>
        <i x="4"/>
        <i x="5"/>
        <i x="6"/>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rget Number" xr10:uid="{588FA48F-160B-412D-B9B6-3AB2C3E57245}" cache="Slicer_Target_Number" caption="Target Number" style="SlicerStyleDark6" rowHeight="234950"/>
</slicers>
</file>

<file path=xl/theme/theme1.xml><?xml version="1.0" encoding="utf-8"?>
<a:theme xmlns:a="http://schemas.openxmlformats.org/drawingml/2006/main" name="Office Theme">
  <a:themeElements>
    <a:clrScheme name="Custom 5">
      <a:dk1>
        <a:sysClr val="windowText" lastClr="000000"/>
      </a:dk1>
      <a:lt1>
        <a:sysClr val="window" lastClr="FFFFFF"/>
      </a:lt1>
      <a:dk2>
        <a:srgbClr val="44546A"/>
      </a:dk2>
      <a:lt2>
        <a:srgbClr val="E7E6E6"/>
      </a:lt2>
      <a:accent1>
        <a:srgbClr val="FFC000"/>
      </a:accent1>
      <a:accent2>
        <a:srgbClr val="FFFF00"/>
      </a:accent2>
      <a:accent3>
        <a:srgbClr val="FF0000"/>
      </a:accent3>
      <a:accent4>
        <a:srgbClr val="00B050"/>
      </a:accent4>
      <a:accent5>
        <a:srgbClr val="7030A0"/>
      </a:accent5>
      <a:accent6>
        <a:srgbClr val="00689D"/>
      </a:accent6>
      <a:hlink>
        <a:srgbClr val="0563C1"/>
      </a:hlink>
      <a:folHlink>
        <a:srgbClr val="954F72"/>
      </a:folHlink>
    </a:clrScheme>
    <a:fontScheme name="Custom 4">
      <a:majorFont>
        <a:latin typeface="Cambria"/>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8">
    <wetp:webextensionref xmlns:r="http://schemas.openxmlformats.org/officeDocument/2006/relationships" r:id="rId1"/>
  </wetp:taskpane>
  <wetp:taskpane dockstate="right" visibility="0" width="438" row="7">
    <wetp:webextensionref xmlns:r="http://schemas.openxmlformats.org/officeDocument/2006/relationships" r:id="rId2"/>
  </wetp:taskpane>
</wetp:taskpanes>
</file>

<file path=xl/webextensions/webextension1.xml><?xml version="1.0" encoding="utf-8"?>
<we:webextension xmlns:we="http://schemas.microsoft.com/office/webextensions/webextension/2010/11" id="{73A93B41-63A6-4512-A57F-D34BAF5AA3DA}">
  <we:reference id="wa104100404" version="3.0.0.1" store="en-US" storeType="OMEX"/>
  <we:alternateReferences>
    <we:reference id="wa104100404" version="3.0.0.1" store="wa104100404" storeType="OMEX"/>
  </we:alternateReferences>
  <we:properties>
    <we:property name="PBEhAkJ4DhYhLBg=" value="&quot;SQ==&quot;"/>
    <we:property name="PBEhAkJ6DQQ=" value="&quot;&quot;"/>
    <we:property name="PBEhAkJGAAIaIAQ9ADge" value="&quot;SF5lU1MFX18=&quot;"/>
    <we:property name="PBEhAkJGAAIaIAQ9ATwP" value="&quot;SF5lU1MFX18=&quot;"/>
    <we:property name="PBEhAkJGAAIaIAQ9AjcJ" value="&quot;PyIS&quot;"/>
    <we:property name="PBEhAkJGAAIaIAQ9BC8J" value="&quot;SF5lU1ME&quot;"/>
    <we:property name="PBEhAkJGAAIaIAQ9Bisd" value="&quot;SQ==&quot;"/>
    <we:property name="PBEhAkJGAAIaIAQ9BjoN" value="&quot;SF5lU1I=&quot;"/>
    <we:property name="PBEhAkJGAAIaIAQ9CS0c" value="&quot;Sg==&quot;"/>
    <we:property name="PBEhAkJGAAIaIAQ9CTwJ" value="&quot;SQ==&quot;"/>
    <we:property name="PBEhAkJGAAIaIAQ9CioC" value="&quot;SA==&quot;"/>
    <we:property name="PBEhAkJGAAIaIAQ9Cisa" value="&quot;SF5lVFY=&quot;"/>
    <we:property name="PBEhAkJGAAIaIAQ9CjcH" value="&quot;S0A=&quot;"/>
    <we:property name="PBEhAkJGAAIaIAQ9Cjwa" value="&quot;Sg==&quot;"/>
    <we:property name="PBEhAkJGAAIaIAQ9Cyka" value="&quot;SA==&quot;"/>
    <we:property name="PBEhAkJGAAIaIAQ9Cyke" value="&quot;SA==&quot;"/>
    <we:property name="PBEhAkJGAAIaIAQ9DikH" value="&quot;SQ==&quot;"/>
    <we:property name="PBEhAkJGAAIaIAQ9DikK" value="&quot;Sw==&quot;"/>
    <we:property name="PBEhAkJGAAIaIAQ9Dikd" value="&quot;SF5sWg==&quot;"/>
    <we:property name="PBEhAkJGAAIaIAQ9EzYC" value="&quot;SF5lUg==&quot;"/>
    <we:property name="PBEhAkJGAAIaIAQ9FC0P" value="&quot;SA==&quot;"/>
    <we:property name="PBEhAkJGAAIaIAQ9FCoU" value="&quot;SUBl&quot;"/>
    <we:property name="PBEhAkJGAAIaIAQ9FDYN" value="&quot;SA==&quot;"/>
    <we:property name="PBEhAkJGAAIaIAQ9FDoC" value="&quot;SQ==&quot;"/>
    <we:property name="PBEhAkJGAAIaIAQ9FSoK" value="&quot;SA==&quot;"/>
    <we:property name="PBEhAkJGAAIaIAQ9FTUW" value="&quot;SA==&quot;"/>
    <we:property name="PBEhAkJGAAIaIAQ9FTsY" value="&quot;SQ==&quot;"/>
    <we:property name="PBEhAkJGAAIaIAQ9FTwd" value="&quot;TQ==&quot;"/>
    <we:property name="PBEhAkJGAAIaIAQ9FysL" value="&quot;SF5lU1MFX18=&quot;"/>
    <we:property name="UniqueID" value="&quot;2024231709457849226&quot;"/>
  </we:properties>
  <we:bindings>
    <we:binding id="refEdit" type="matrix" appref="{B4BDBB0C-7B82-4622-B7F6-338224D1951C}"/>
    <we:binding id="Worker" type="matrix" appref="{7C41327F-810B-44A1-A014-96AC73DB468D}"/>
  </we:bindings>
  <we:snapshot xmlns:r="http://schemas.openxmlformats.org/officeDocument/2006/relationships"/>
</we:webextension>
</file>

<file path=xl/webextensions/webextension2.xml><?xml version="1.0" encoding="utf-8"?>
<we:webextension xmlns:we="http://schemas.microsoft.com/office/webextensions/webextension/2010/11" id="{6CD4B984-9394-43DF-9F00-6C5BCE9E81DD}">
  <we:reference id="wa200005502" version="1.0.0.11" store="en-US" storeType="OMEX"/>
  <we:alternateReferences>
    <we:reference id="WA200005502" version="1.0.0.11" store="" storeType="OMEX"/>
  </we:alternateReferences>
  <we:properties>
    <we:property name="docId" value="&quot;zIZgaDZ9huS212nYiB93U&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F2DA-AF3E-4CDB-9FA8-BDB43EA4BE5E}">
  <dimension ref="B2:L74"/>
  <sheetViews>
    <sheetView topLeftCell="A10" zoomScale="91" zoomScaleNormal="91" workbookViewId="0">
      <selection activeCell="L22" sqref="L22"/>
    </sheetView>
  </sheetViews>
  <sheetFormatPr defaultColWidth="10" defaultRowHeight="14.4" x14ac:dyDescent="0.3"/>
  <cols>
    <col min="1" max="1" width="2.5546875" style="9" customWidth="1"/>
    <col min="2" max="2" width="10" style="9"/>
    <col min="3" max="3" width="10" style="10"/>
    <col min="4" max="4" width="2.5546875" style="9" customWidth="1"/>
    <col min="5" max="9" width="10" style="9"/>
    <col min="10" max="10" width="2.5546875" style="9" customWidth="1"/>
    <col min="11" max="11" width="10" style="15"/>
    <col min="12" max="12" width="87.44140625" style="9" bestFit="1" customWidth="1"/>
    <col min="13" max="13" width="2.5546875" style="9" customWidth="1"/>
    <col min="14" max="16384" width="10" style="9"/>
  </cols>
  <sheetData>
    <row r="2" spans="2:12" ht="39" customHeight="1" x14ac:dyDescent="0.3">
      <c r="B2" s="36" t="s">
        <v>290</v>
      </c>
      <c r="F2" s="10"/>
    </row>
    <row r="3" spans="2:12" ht="17.399999999999999" x14ac:dyDescent="0.3">
      <c r="B3" s="9" t="s">
        <v>291</v>
      </c>
      <c r="F3" s="35"/>
      <c r="G3" s="35"/>
    </row>
    <row r="4" spans="2:12" ht="17.399999999999999" x14ac:dyDescent="0.3">
      <c r="F4" s="35"/>
      <c r="G4" s="35"/>
    </row>
    <row r="5" spans="2:12" ht="17.399999999999999" x14ac:dyDescent="0.3">
      <c r="B5" s="54" t="s">
        <v>307</v>
      </c>
      <c r="C5" s="54"/>
      <c r="D5" s="15"/>
      <c r="E5" s="55"/>
      <c r="F5" s="55"/>
      <c r="G5" s="35"/>
    </row>
    <row r="6" spans="2:12" ht="17.399999999999999" x14ac:dyDescent="0.3">
      <c r="F6" s="35"/>
      <c r="G6" s="35"/>
    </row>
    <row r="7" spans="2:12" ht="17.399999999999999" x14ac:dyDescent="0.3">
      <c r="B7" s="37" t="s">
        <v>189</v>
      </c>
      <c r="K7" s="37" t="s">
        <v>273</v>
      </c>
    </row>
    <row r="9" spans="2:12" ht="14.4" customHeight="1" x14ac:dyDescent="0.3">
      <c r="B9" s="53" t="s">
        <v>305</v>
      </c>
      <c r="C9" s="53"/>
      <c r="D9" s="53"/>
      <c r="E9" s="53"/>
      <c r="F9" s="53"/>
      <c r="G9" s="53"/>
      <c r="H9" s="53"/>
      <c r="I9" s="53"/>
      <c r="K9" s="14">
        <v>1</v>
      </c>
      <c r="L9" s="38" t="s">
        <v>308</v>
      </c>
    </row>
    <row r="10" spans="2:12" x14ac:dyDescent="0.3">
      <c r="B10" s="53"/>
      <c r="C10" s="53"/>
      <c r="D10" s="53"/>
      <c r="E10" s="53"/>
      <c r="F10" s="53"/>
      <c r="G10" s="53"/>
      <c r="H10" s="53"/>
      <c r="I10" s="53"/>
      <c r="K10" s="12">
        <v>1.01</v>
      </c>
      <c r="L10" s="9" t="s">
        <v>190</v>
      </c>
    </row>
    <row r="11" spans="2:12" x14ac:dyDescent="0.3">
      <c r="B11" s="53"/>
      <c r="C11" s="53"/>
      <c r="D11" s="53"/>
      <c r="E11" s="53"/>
      <c r="F11" s="53"/>
      <c r="G11" s="53"/>
      <c r="H11" s="53"/>
      <c r="I11" s="53"/>
      <c r="K11" s="12">
        <v>1.02</v>
      </c>
      <c r="L11" s="9" t="s">
        <v>198</v>
      </c>
    </row>
    <row r="12" spans="2:12" x14ac:dyDescent="0.3">
      <c r="B12" s="53"/>
      <c r="C12" s="53"/>
      <c r="D12" s="53"/>
      <c r="E12" s="53"/>
      <c r="F12" s="53"/>
      <c r="G12" s="53"/>
      <c r="H12" s="53"/>
      <c r="I12" s="53"/>
      <c r="K12" s="12">
        <v>1.03</v>
      </c>
      <c r="L12" s="9" t="s">
        <v>195</v>
      </c>
    </row>
    <row r="13" spans="2:12" x14ac:dyDescent="0.3">
      <c r="B13" s="53"/>
      <c r="C13" s="53"/>
      <c r="D13" s="53"/>
      <c r="E13" s="53"/>
      <c r="F13" s="53"/>
      <c r="G13" s="53"/>
      <c r="H13" s="53"/>
      <c r="I13" s="53"/>
      <c r="K13" s="12">
        <v>1.04</v>
      </c>
      <c r="L13" s="9" t="s">
        <v>199</v>
      </c>
    </row>
    <row r="14" spans="2:12" x14ac:dyDescent="0.3">
      <c r="B14" s="53"/>
      <c r="C14" s="53"/>
      <c r="D14" s="53"/>
      <c r="E14" s="53"/>
      <c r="F14" s="53"/>
      <c r="G14" s="53"/>
      <c r="H14" s="53"/>
      <c r="I14" s="53"/>
      <c r="K14" s="12">
        <v>1.05</v>
      </c>
      <c r="L14" s="9" t="s">
        <v>197</v>
      </c>
    </row>
    <row r="15" spans="2:12" x14ac:dyDescent="0.3">
      <c r="B15" s="53"/>
      <c r="C15" s="53"/>
      <c r="D15" s="53"/>
      <c r="E15" s="53"/>
      <c r="F15" s="53"/>
      <c r="G15" s="53"/>
      <c r="H15" s="53"/>
      <c r="I15" s="53"/>
      <c r="K15" s="12">
        <v>1.06</v>
      </c>
      <c r="L15" s="9" t="s">
        <v>200</v>
      </c>
    </row>
    <row r="16" spans="2:12" x14ac:dyDescent="0.3">
      <c r="B16" s="53"/>
      <c r="C16" s="53"/>
      <c r="D16" s="53"/>
      <c r="E16" s="53"/>
      <c r="F16" s="53"/>
      <c r="G16" s="53"/>
      <c r="H16" s="53"/>
      <c r="I16" s="53"/>
      <c r="K16" s="12">
        <v>1.07</v>
      </c>
      <c r="L16" s="9" t="s">
        <v>196</v>
      </c>
    </row>
    <row r="17" spans="2:12" x14ac:dyDescent="0.3">
      <c r="B17" s="53"/>
      <c r="C17" s="53"/>
      <c r="D17" s="53"/>
      <c r="E17" s="53"/>
      <c r="F17" s="53"/>
      <c r="G17" s="53"/>
      <c r="H17" s="53"/>
      <c r="I17" s="53"/>
      <c r="K17" s="12">
        <v>1.08</v>
      </c>
      <c r="L17" s="9" t="s">
        <v>212</v>
      </c>
    </row>
    <row r="18" spans="2:12" x14ac:dyDescent="0.3">
      <c r="B18" s="53"/>
      <c r="C18" s="53"/>
      <c r="D18" s="53"/>
      <c r="E18" s="53"/>
      <c r="F18" s="53"/>
      <c r="G18" s="53"/>
      <c r="H18" s="53"/>
      <c r="I18" s="53"/>
      <c r="K18" s="12">
        <v>1.0900000000000001</v>
      </c>
      <c r="L18" s="9" t="s">
        <v>213</v>
      </c>
    </row>
    <row r="19" spans="2:12" ht="14.4" customHeight="1" x14ac:dyDescent="0.3">
      <c r="K19" s="12">
        <v>1.1000000000000001</v>
      </c>
      <c r="L19" s="9" t="s">
        <v>219</v>
      </c>
    </row>
    <row r="20" spans="2:12" x14ac:dyDescent="0.3">
      <c r="B20" s="52" t="s">
        <v>293</v>
      </c>
      <c r="C20" s="52"/>
      <c r="D20" s="52"/>
      <c r="E20" s="52"/>
      <c r="F20" s="52"/>
      <c r="G20" s="52"/>
      <c r="H20" s="52"/>
      <c r="I20" s="52"/>
      <c r="K20" s="12"/>
    </row>
    <row r="21" spans="2:12" x14ac:dyDescent="0.3">
      <c r="B21" s="52"/>
      <c r="C21" s="52"/>
      <c r="D21" s="52"/>
      <c r="E21" s="52"/>
      <c r="F21" s="52"/>
      <c r="G21" s="52"/>
      <c r="H21" s="52"/>
      <c r="I21" s="52"/>
      <c r="K21" s="14">
        <v>2</v>
      </c>
      <c r="L21" s="38" t="s">
        <v>309</v>
      </c>
    </row>
    <row r="22" spans="2:12" x14ac:dyDescent="0.3">
      <c r="B22" s="52"/>
      <c r="C22" s="52"/>
      <c r="D22" s="52"/>
      <c r="E22" s="52"/>
      <c r="F22" s="52"/>
      <c r="G22" s="52"/>
      <c r="H22" s="52"/>
      <c r="I22" s="52"/>
      <c r="K22" s="12">
        <v>2.0099999999999998</v>
      </c>
      <c r="L22" s="9" t="s">
        <v>256</v>
      </c>
    </row>
    <row r="23" spans="2:12" x14ac:dyDescent="0.3">
      <c r="B23" s="52"/>
      <c r="C23" s="52"/>
      <c r="D23" s="52"/>
      <c r="E23" s="52"/>
      <c r="F23" s="52"/>
      <c r="G23" s="52"/>
      <c r="H23" s="52"/>
      <c r="I23" s="52"/>
      <c r="K23" s="12">
        <v>2.02</v>
      </c>
      <c r="L23" s="9" t="s">
        <v>257</v>
      </c>
    </row>
    <row r="24" spans="2:12" x14ac:dyDescent="0.3">
      <c r="B24" s="52"/>
      <c r="C24" s="52"/>
      <c r="D24" s="52"/>
      <c r="E24" s="52"/>
      <c r="F24" s="52"/>
      <c r="G24" s="52"/>
      <c r="H24" s="52"/>
      <c r="I24" s="52"/>
      <c r="K24" s="12">
        <v>2.0299999999999998</v>
      </c>
      <c r="L24" s="9" t="s">
        <v>258</v>
      </c>
    </row>
    <row r="25" spans="2:12" x14ac:dyDescent="0.3">
      <c r="K25" s="12"/>
    </row>
    <row r="26" spans="2:12" ht="17.399999999999999" x14ac:dyDescent="0.3">
      <c r="B26" s="37" t="s">
        <v>294</v>
      </c>
      <c r="K26" s="14">
        <v>3</v>
      </c>
      <c r="L26" s="38" t="s">
        <v>310</v>
      </c>
    </row>
    <row r="27" spans="2:12" x14ac:dyDescent="0.3">
      <c r="K27" s="12">
        <v>3.01</v>
      </c>
      <c r="L27" s="9" t="s">
        <v>210</v>
      </c>
    </row>
    <row r="28" spans="2:12" x14ac:dyDescent="0.3">
      <c r="B28" s="39" t="s">
        <v>241</v>
      </c>
      <c r="C28" s="40" t="s">
        <v>296</v>
      </c>
      <c r="K28" s="12">
        <v>3.02</v>
      </c>
      <c r="L28" s="9" t="s">
        <v>209</v>
      </c>
    </row>
    <row r="29" spans="2:12" x14ac:dyDescent="0.3">
      <c r="B29" s="39" t="s">
        <v>245</v>
      </c>
      <c r="C29" s="40" t="s">
        <v>297</v>
      </c>
      <c r="K29" s="12">
        <v>3.03</v>
      </c>
      <c r="L29" s="9" t="s">
        <v>249</v>
      </c>
    </row>
    <row r="30" spans="2:12" x14ac:dyDescent="0.3">
      <c r="B30" s="39" t="s">
        <v>243</v>
      </c>
      <c r="C30" s="40" t="s">
        <v>298</v>
      </c>
      <c r="K30" s="12">
        <v>3.04</v>
      </c>
      <c r="L30" s="9" t="s">
        <v>251</v>
      </c>
    </row>
    <row r="31" spans="2:12" x14ac:dyDescent="0.3">
      <c r="B31" s="39" t="s">
        <v>242</v>
      </c>
      <c r="C31" s="40" t="s">
        <v>299</v>
      </c>
      <c r="K31" s="12">
        <v>3.05</v>
      </c>
      <c r="L31" s="9" t="s">
        <v>252</v>
      </c>
    </row>
    <row r="32" spans="2:12" x14ac:dyDescent="0.3">
      <c r="K32" s="12">
        <v>3.06</v>
      </c>
      <c r="L32" s="9" t="s">
        <v>253</v>
      </c>
    </row>
    <row r="33" spans="2:12" ht="17.399999999999999" x14ac:dyDescent="0.3">
      <c r="B33" s="37" t="s">
        <v>300</v>
      </c>
      <c r="K33" s="12">
        <v>3.07</v>
      </c>
      <c r="L33" s="9" t="s">
        <v>234</v>
      </c>
    </row>
    <row r="34" spans="2:12" x14ac:dyDescent="0.3">
      <c r="K34" s="12"/>
    </row>
    <row r="35" spans="2:12" x14ac:dyDescent="0.3">
      <c r="B35" s="9" t="s">
        <v>303</v>
      </c>
      <c r="C35" s="9" t="s">
        <v>301</v>
      </c>
      <c r="K35" s="14">
        <v>4</v>
      </c>
      <c r="L35" s="38" t="s">
        <v>268</v>
      </c>
    </row>
    <row r="36" spans="2:12" x14ac:dyDescent="0.3">
      <c r="B36" s="9" t="s">
        <v>304</v>
      </c>
      <c r="C36" s="9" t="s">
        <v>302</v>
      </c>
      <c r="K36" s="12">
        <v>4.01</v>
      </c>
      <c r="L36" s="9" t="s">
        <v>208</v>
      </c>
    </row>
    <row r="37" spans="2:12" x14ac:dyDescent="0.3">
      <c r="K37" s="12">
        <v>4.0199999999999996</v>
      </c>
      <c r="L37" s="9" t="s">
        <v>254</v>
      </c>
    </row>
    <row r="38" spans="2:12" x14ac:dyDescent="0.3">
      <c r="K38" s="12">
        <v>4.03</v>
      </c>
      <c r="L38" s="9" t="s">
        <v>255</v>
      </c>
    </row>
    <row r="39" spans="2:12" x14ac:dyDescent="0.3">
      <c r="K39" s="12">
        <v>4.04</v>
      </c>
      <c r="L39" s="9" t="s">
        <v>261</v>
      </c>
    </row>
    <row r="40" spans="2:12" x14ac:dyDescent="0.3">
      <c r="K40" s="12">
        <v>4.05</v>
      </c>
      <c r="L40" s="9" t="s">
        <v>262</v>
      </c>
    </row>
    <row r="41" spans="2:12" x14ac:dyDescent="0.3">
      <c r="K41" s="12">
        <v>4.0599999999999996</v>
      </c>
      <c r="L41" s="9" t="s">
        <v>263</v>
      </c>
    </row>
    <row r="42" spans="2:12" x14ac:dyDescent="0.3">
      <c r="K42" s="12"/>
    </row>
    <row r="43" spans="2:12" x14ac:dyDescent="0.3">
      <c r="K43" s="14">
        <v>5</v>
      </c>
      <c r="L43" s="38" t="s">
        <v>269</v>
      </c>
    </row>
    <row r="44" spans="2:12" x14ac:dyDescent="0.3">
      <c r="K44" s="12">
        <v>5.01</v>
      </c>
      <c r="L44" s="9" t="s">
        <v>239</v>
      </c>
    </row>
    <row r="45" spans="2:12" x14ac:dyDescent="0.3">
      <c r="K45" s="12">
        <v>5.0199999999999996</v>
      </c>
      <c r="L45" s="9" t="s">
        <v>240</v>
      </c>
    </row>
    <row r="46" spans="2:12" x14ac:dyDescent="0.3">
      <c r="K46" s="12"/>
    </row>
    <row r="47" spans="2:12" x14ac:dyDescent="0.3">
      <c r="K47" s="14">
        <v>6</v>
      </c>
      <c r="L47" s="38" t="s">
        <v>311</v>
      </c>
    </row>
    <row r="48" spans="2:12" x14ac:dyDescent="0.3">
      <c r="K48" s="12">
        <v>6.01</v>
      </c>
      <c r="L48" s="9" t="s">
        <v>211</v>
      </c>
    </row>
    <row r="49" spans="11:12" x14ac:dyDescent="0.3">
      <c r="K49" s="12">
        <v>6.02</v>
      </c>
      <c r="L49" s="9" t="s">
        <v>220</v>
      </c>
    </row>
    <row r="50" spans="11:12" x14ac:dyDescent="0.3">
      <c r="K50" s="12">
        <v>6.03</v>
      </c>
      <c r="L50" s="9" t="s">
        <v>221</v>
      </c>
    </row>
    <row r="51" spans="11:12" x14ac:dyDescent="0.3">
      <c r="K51" s="12">
        <v>6.04</v>
      </c>
      <c r="L51" s="9" t="s">
        <v>222</v>
      </c>
    </row>
    <row r="52" spans="11:12" x14ac:dyDescent="0.3">
      <c r="K52" s="12">
        <v>6.05</v>
      </c>
      <c r="L52" s="9" t="s">
        <v>224</v>
      </c>
    </row>
    <row r="53" spans="11:12" x14ac:dyDescent="0.3">
      <c r="K53" s="12">
        <v>6.06</v>
      </c>
      <c r="L53" s="9" t="s">
        <v>223</v>
      </c>
    </row>
    <row r="54" spans="11:12" x14ac:dyDescent="0.3">
      <c r="K54" s="12">
        <v>6.07</v>
      </c>
      <c r="L54" s="9" t="s">
        <v>227</v>
      </c>
    </row>
    <row r="55" spans="11:12" x14ac:dyDescent="0.3">
      <c r="K55" s="12">
        <v>6.08</v>
      </c>
      <c r="L55" s="9" t="s">
        <v>225</v>
      </c>
    </row>
    <row r="56" spans="11:12" x14ac:dyDescent="0.3">
      <c r="K56" s="12">
        <v>6.09</v>
      </c>
      <c r="L56" s="9" t="s">
        <v>228</v>
      </c>
    </row>
    <row r="57" spans="11:12" x14ac:dyDescent="0.3">
      <c r="K57" s="12">
        <v>6.1</v>
      </c>
      <c r="L57" s="9" t="s">
        <v>229</v>
      </c>
    </row>
    <row r="58" spans="11:12" x14ac:dyDescent="0.3">
      <c r="K58" s="12">
        <v>6.11</v>
      </c>
      <c r="L58" s="9" t="s">
        <v>230</v>
      </c>
    </row>
    <row r="59" spans="11:12" x14ac:dyDescent="0.3">
      <c r="K59" s="12">
        <v>6.12</v>
      </c>
      <c r="L59" s="9" t="s">
        <v>231</v>
      </c>
    </row>
    <row r="60" spans="11:12" x14ac:dyDescent="0.3">
      <c r="K60" s="12"/>
    </row>
    <row r="61" spans="11:12" x14ac:dyDescent="0.3">
      <c r="K61" s="14">
        <v>7</v>
      </c>
      <c r="L61" s="38" t="s">
        <v>270</v>
      </c>
    </row>
    <row r="62" spans="11:12" x14ac:dyDescent="0.3">
      <c r="K62" s="12">
        <v>7.01</v>
      </c>
      <c r="L62" s="9" t="s">
        <v>259</v>
      </c>
    </row>
    <row r="63" spans="11:12" x14ac:dyDescent="0.3">
      <c r="K63" s="12">
        <v>7.02</v>
      </c>
      <c r="L63" s="9" t="s">
        <v>226</v>
      </c>
    </row>
    <row r="64" spans="11:12" x14ac:dyDescent="0.3">
      <c r="K64" s="12">
        <v>7.03</v>
      </c>
      <c r="L64" s="9" t="s">
        <v>260</v>
      </c>
    </row>
    <row r="65" spans="11:12" x14ac:dyDescent="0.3">
      <c r="K65" s="12"/>
    </row>
    <row r="66" spans="11:12" x14ac:dyDescent="0.3">
      <c r="K66" s="14">
        <v>8</v>
      </c>
      <c r="L66" s="38" t="s">
        <v>306</v>
      </c>
    </row>
    <row r="67" spans="11:12" x14ac:dyDescent="0.3">
      <c r="K67" s="12">
        <v>8.01</v>
      </c>
      <c r="L67" s="9" t="s">
        <v>215</v>
      </c>
    </row>
    <row r="68" spans="11:12" x14ac:dyDescent="0.3">
      <c r="K68" s="12">
        <v>8.02</v>
      </c>
      <c r="L68" s="9" t="s">
        <v>264</v>
      </c>
    </row>
    <row r="69" spans="11:12" x14ac:dyDescent="0.3">
      <c r="K69" s="12">
        <v>8.0299999999999994</v>
      </c>
      <c r="L69" s="9" t="s">
        <v>214</v>
      </c>
    </row>
    <row r="70" spans="11:12" x14ac:dyDescent="0.3">
      <c r="K70" s="12">
        <v>8.0399999999999991</v>
      </c>
      <c r="L70" s="9" t="s">
        <v>232</v>
      </c>
    </row>
    <row r="71" spans="11:12" x14ac:dyDescent="0.3">
      <c r="K71" s="12">
        <v>8.0500000000000007</v>
      </c>
      <c r="L71" s="9" t="s">
        <v>265</v>
      </c>
    </row>
    <row r="72" spans="11:12" x14ac:dyDescent="0.3">
      <c r="K72" s="12">
        <v>8.06</v>
      </c>
      <c r="L72" s="9" t="s">
        <v>216</v>
      </c>
    </row>
    <row r="73" spans="11:12" x14ac:dyDescent="0.3">
      <c r="K73" s="12">
        <v>8.07</v>
      </c>
      <c r="L73" s="9" t="s">
        <v>217</v>
      </c>
    </row>
    <row r="74" spans="11:12" x14ac:dyDescent="0.3">
      <c r="K74" s="12">
        <v>8.08</v>
      </c>
      <c r="L74" s="9" t="s">
        <v>218</v>
      </c>
    </row>
  </sheetData>
  <mergeCells count="4">
    <mergeCell ref="B20:I24"/>
    <mergeCell ref="B9:I18"/>
    <mergeCell ref="B5:C5"/>
    <mergeCell ref="E5:F5"/>
  </mergeCells>
  <phoneticPr fontId="2" type="noConversion"/>
  <conditionalFormatting sqref="B28:B31">
    <cfRule type="containsText" dxfId="43" priority="1" operator="containsText" text="↓">
      <formula>NOT(ISERROR(SEARCH("↓",B28)))</formula>
    </cfRule>
    <cfRule type="containsText" dxfId="42" priority="2" operator="containsText" text="→">
      <formula>NOT(ISERROR(SEARCH("→",B28)))</formula>
    </cfRule>
    <cfRule type="containsText" dxfId="41" priority="3" operator="containsText" text="➚">
      <formula>NOT(ISERROR(SEARCH("➚",B28)))</formula>
    </cfRule>
    <cfRule type="containsText" dxfId="40" priority="4" operator="containsText" text="↑">
      <formula>NOT(ISERROR(SEARCH("↑",B28)))</formula>
    </cfRule>
    <cfRule type="containsText" dxfId="39" priority="5" operator="containsText" text="gray">
      <formula>NOT(ISERROR(SEARCH("gray",B28)))</formula>
    </cfRule>
    <cfRule type="containsText" dxfId="38" priority="6" operator="containsText" text="orange">
      <formula>NOT(ISERROR(SEARCH("orange",B28)))</formula>
    </cfRule>
    <cfRule type="containsText" dxfId="37" priority="7" operator="containsText" text="yellow">
      <formula>NOT(ISERROR(SEARCH("yellow",B28)))</formula>
    </cfRule>
    <cfRule type="containsText" dxfId="36" priority="8" operator="containsText" text="red">
      <formula>NOT(ISERROR(SEARCH("red",B28)))</formula>
    </cfRule>
    <cfRule type="containsText" dxfId="35" priority="9" operator="containsText" text="green">
      <formula>NOT(ISERROR(SEARCH("green",B28)))</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2E8A-1CDC-4CCF-AC50-094952282AD7}">
  <dimension ref="A1:AE79"/>
  <sheetViews>
    <sheetView showGridLines="0" topLeftCell="A38" zoomScale="65" zoomScaleNormal="65" workbookViewId="0">
      <selection activeCell="C74" sqref="C74:C75"/>
    </sheetView>
  </sheetViews>
  <sheetFormatPr defaultColWidth="10.77734375" defaultRowHeight="14.4" x14ac:dyDescent="0.3"/>
  <cols>
    <col min="1" max="1" width="2.88671875" style="31" customWidth="1"/>
    <col min="2" max="2" width="4.33203125" style="31" customWidth="1"/>
    <col min="3" max="3" width="61.6640625" style="31" customWidth="1"/>
    <col min="4" max="4" width="2.5546875" style="31" customWidth="1"/>
    <col min="5" max="5" width="10.77734375" style="29" customWidth="1"/>
    <col min="6" max="6" width="7.6640625" style="44" bestFit="1" customWidth="1"/>
    <col min="7" max="9" width="10.77734375" style="29" customWidth="1"/>
    <col min="10" max="10" width="7.6640625" style="44" bestFit="1" customWidth="1"/>
    <col min="11" max="13" width="10.77734375" style="29" customWidth="1"/>
    <col min="14" max="14" width="2.88671875" style="31" customWidth="1"/>
    <col min="15" max="15" width="43.21875" style="29" bestFit="1" customWidth="1"/>
    <col min="16" max="16" width="10.88671875" style="30" customWidth="1"/>
    <col min="17" max="17" width="70.6640625" style="29" customWidth="1"/>
    <col min="18" max="18" width="3.5546875" style="27" customWidth="1"/>
    <col min="19" max="19" width="39.88671875" style="27" bestFit="1" customWidth="1"/>
    <col min="20" max="20" width="16.6640625" style="27" bestFit="1" customWidth="1"/>
    <col min="21" max="27" width="12.44140625" style="27" bestFit="1" customWidth="1"/>
    <col min="28" max="28" width="12.44140625" bestFit="1" customWidth="1"/>
    <col min="29" max="31" width="10.77734375" style="27"/>
  </cols>
  <sheetData>
    <row r="1" spans="14:31" s="31" customFormat="1" x14ac:dyDescent="0.3">
      <c r="N1" s="30"/>
      <c r="O1"/>
      <c r="P1" s="27"/>
      <c r="Q1"/>
      <c r="R1" s="30"/>
      <c r="S1" s="72" t="s">
        <v>266</v>
      </c>
      <c r="T1" s="72" t="s">
        <v>267</v>
      </c>
      <c r="U1" s="72"/>
      <c r="V1"/>
      <c r="W1"/>
      <c r="X1"/>
      <c r="Y1"/>
      <c r="Z1"/>
      <c r="AA1"/>
      <c r="AB1"/>
      <c r="AC1" s="30"/>
      <c r="AD1" s="30"/>
      <c r="AE1" s="30"/>
    </row>
    <row r="2" spans="14:31" s="31" customFormat="1" x14ac:dyDescent="0.3">
      <c r="N2" s="30"/>
      <c r="O2"/>
      <c r="P2" s="27"/>
      <c r="Q2"/>
      <c r="R2" s="30"/>
      <c r="S2" s="72" t="s">
        <v>247</v>
      </c>
      <c r="T2" s="72">
        <v>2</v>
      </c>
      <c r="U2" s="72" t="s">
        <v>248</v>
      </c>
      <c r="V2"/>
      <c r="W2"/>
      <c r="X2"/>
      <c r="Y2"/>
      <c r="Z2"/>
      <c r="AA2"/>
      <c r="AB2"/>
      <c r="AC2" s="30" t="s">
        <v>313</v>
      </c>
      <c r="AD2" s="30" t="s">
        <v>314</v>
      </c>
      <c r="AE2" s="30" t="s">
        <v>315</v>
      </c>
    </row>
    <row r="3" spans="14:31" s="31" customFormat="1" x14ac:dyDescent="0.3">
      <c r="N3" s="30"/>
      <c r="O3"/>
      <c r="P3" s="27"/>
      <c r="Q3"/>
      <c r="R3" s="30"/>
      <c r="S3" s="73" t="s">
        <v>34</v>
      </c>
      <c r="T3" s="74">
        <v>66.275758267334894</v>
      </c>
      <c r="U3" s="74">
        <v>66.275758267334894</v>
      </c>
      <c r="V3"/>
      <c r="W3"/>
      <c r="X3"/>
      <c r="Y3"/>
      <c r="Z3"/>
      <c r="AA3"/>
      <c r="AB3"/>
      <c r="AC3" s="41">
        <f>COUNT(T3:AB3)</f>
        <v>2</v>
      </c>
      <c r="AD3" s="30">
        <f>SUM(T3:AA3)</f>
        <v>132.55151653466979</v>
      </c>
      <c r="AE3" s="30">
        <f>AD3/AC3</f>
        <v>66.275758267334894</v>
      </c>
    </row>
    <row r="4" spans="14:31" s="31" customFormat="1" x14ac:dyDescent="0.3">
      <c r="N4" s="30"/>
      <c r="O4"/>
      <c r="P4" s="27"/>
      <c r="Q4"/>
      <c r="R4" s="30"/>
      <c r="S4" s="73" t="s">
        <v>33</v>
      </c>
      <c r="T4" s="74">
        <v>91.754614494505958</v>
      </c>
      <c r="U4" s="74">
        <v>91.754614494505958</v>
      </c>
      <c r="V4"/>
      <c r="W4"/>
      <c r="X4"/>
      <c r="Y4"/>
      <c r="Z4"/>
      <c r="AA4"/>
      <c r="AB4"/>
      <c r="AC4" s="41">
        <f t="shared" ref="AC4:AC39" si="0">COUNT(T4:AB4)</f>
        <v>2</v>
      </c>
      <c r="AD4" s="30">
        <f t="shared" ref="AD4:AD39" si="1">SUM(T4:AA4)</f>
        <v>183.50922898901192</v>
      </c>
      <c r="AE4" s="30">
        <f t="shared" ref="AE4:AE39" si="2">AD4/AC4</f>
        <v>91.754614494505958</v>
      </c>
    </row>
    <row r="5" spans="14:31" s="31" customFormat="1" x14ac:dyDescent="0.3">
      <c r="N5" s="30"/>
      <c r="O5"/>
      <c r="P5" s="27"/>
      <c r="Q5"/>
      <c r="R5" s="30"/>
      <c r="S5" s="73" t="s">
        <v>32</v>
      </c>
      <c r="T5" s="74">
        <v>98.694483598987901</v>
      </c>
      <c r="U5" s="74">
        <v>98.694483598987901</v>
      </c>
      <c r="V5"/>
      <c r="W5"/>
      <c r="X5"/>
      <c r="Y5"/>
      <c r="Z5"/>
      <c r="AA5"/>
      <c r="AB5"/>
      <c r="AC5" s="41">
        <f t="shared" si="0"/>
        <v>2</v>
      </c>
      <c r="AD5" s="30">
        <f t="shared" si="1"/>
        <v>197.3889671979758</v>
      </c>
      <c r="AE5" s="30">
        <f t="shared" si="2"/>
        <v>98.694483598987901</v>
      </c>
    </row>
    <row r="6" spans="14:31" s="31" customFormat="1" x14ac:dyDescent="0.3">
      <c r="N6" s="30"/>
      <c r="O6"/>
      <c r="P6" s="27"/>
      <c r="Q6"/>
      <c r="R6" s="30"/>
      <c r="S6" s="73" t="s">
        <v>31</v>
      </c>
      <c r="T6" s="74">
        <v>97.143080550718608</v>
      </c>
      <c r="U6" s="74">
        <v>97.143080550718608</v>
      </c>
      <c r="V6"/>
      <c r="W6"/>
      <c r="X6"/>
      <c r="Y6"/>
      <c r="Z6"/>
      <c r="AA6"/>
      <c r="AB6"/>
      <c r="AC6" s="41">
        <f t="shared" si="0"/>
        <v>2</v>
      </c>
      <c r="AD6" s="30">
        <f t="shared" si="1"/>
        <v>194.28616110143722</v>
      </c>
      <c r="AE6" s="30">
        <f t="shared" si="2"/>
        <v>97.143080550718608</v>
      </c>
    </row>
    <row r="7" spans="14:31" s="31" customFormat="1" x14ac:dyDescent="0.3">
      <c r="N7" s="30"/>
      <c r="O7"/>
      <c r="P7" s="27"/>
      <c r="Q7"/>
      <c r="R7" s="30"/>
      <c r="S7" s="73" t="s">
        <v>30</v>
      </c>
      <c r="T7" s="74">
        <v>90.478946105783166</v>
      </c>
      <c r="U7" s="74">
        <v>90.478946105783166</v>
      </c>
      <c r="V7"/>
      <c r="W7"/>
      <c r="X7"/>
      <c r="Y7"/>
      <c r="Z7"/>
      <c r="AA7"/>
      <c r="AB7"/>
      <c r="AC7" s="41">
        <f t="shared" si="0"/>
        <v>2</v>
      </c>
      <c r="AD7" s="30">
        <f t="shared" si="1"/>
        <v>180.95789221156633</v>
      </c>
      <c r="AE7" s="30">
        <f t="shared" si="2"/>
        <v>90.478946105783166</v>
      </c>
    </row>
    <row r="8" spans="14:31" s="31" customFormat="1" x14ac:dyDescent="0.3">
      <c r="N8" s="30"/>
      <c r="O8"/>
      <c r="P8" s="27"/>
      <c r="Q8"/>
      <c r="R8" s="30"/>
      <c r="S8" s="73" t="s">
        <v>29</v>
      </c>
      <c r="T8" s="74">
        <v>86.532322814786468</v>
      </c>
      <c r="U8" s="74">
        <v>86.532322814786468</v>
      </c>
      <c r="V8"/>
      <c r="W8"/>
      <c r="X8"/>
      <c r="Y8"/>
      <c r="Z8"/>
      <c r="AA8"/>
      <c r="AB8"/>
      <c r="AC8" s="41">
        <f t="shared" si="0"/>
        <v>2</v>
      </c>
      <c r="AD8" s="30">
        <f t="shared" si="1"/>
        <v>173.06464562957294</v>
      </c>
      <c r="AE8" s="30">
        <f t="shared" si="2"/>
        <v>86.532322814786468</v>
      </c>
    </row>
    <row r="9" spans="14:31" s="31" customFormat="1" x14ac:dyDescent="0.3">
      <c r="N9" s="30"/>
      <c r="O9"/>
      <c r="P9" s="27"/>
      <c r="Q9"/>
      <c r="R9" s="30"/>
      <c r="S9" s="73" t="s">
        <v>28</v>
      </c>
      <c r="T9" s="74">
        <v>63.492569982142754</v>
      </c>
      <c r="U9" s="74">
        <v>63.492569982142754</v>
      </c>
      <c r="V9"/>
      <c r="W9"/>
      <c r="X9"/>
      <c r="Y9"/>
      <c r="Z9"/>
      <c r="AA9"/>
      <c r="AB9"/>
      <c r="AC9" s="41">
        <f t="shared" si="0"/>
        <v>2</v>
      </c>
      <c r="AD9" s="30">
        <f t="shared" si="1"/>
        <v>126.98513996428551</v>
      </c>
      <c r="AE9" s="30">
        <f t="shared" si="2"/>
        <v>63.492569982142754</v>
      </c>
    </row>
    <row r="10" spans="14:31" s="31" customFormat="1" x14ac:dyDescent="0.3">
      <c r="N10" s="30"/>
      <c r="O10"/>
      <c r="P10" s="27"/>
      <c r="Q10"/>
      <c r="R10" s="30"/>
      <c r="S10" s="73" t="s">
        <v>244</v>
      </c>
      <c r="T10" s="74">
        <v>100</v>
      </c>
      <c r="U10" s="74">
        <v>100</v>
      </c>
      <c r="V10"/>
      <c r="W10"/>
      <c r="X10"/>
      <c r="Y10"/>
      <c r="Z10"/>
      <c r="AA10"/>
      <c r="AB10"/>
      <c r="AC10" s="41">
        <f t="shared" si="0"/>
        <v>2</v>
      </c>
      <c r="AD10" s="30">
        <f t="shared" si="1"/>
        <v>200</v>
      </c>
      <c r="AE10" s="30">
        <f t="shared" si="2"/>
        <v>100</v>
      </c>
    </row>
    <row r="11" spans="14:31" s="31" customFormat="1" x14ac:dyDescent="0.3">
      <c r="N11" s="30"/>
      <c r="O11"/>
      <c r="P11" s="27"/>
      <c r="Q11"/>
      <c r="R11" s="30"/>
      <c r="S11" s="73" t="s">
        <v>27</v>
      </c>
      <c r="T11" s="74">
        <v>40.484371360702497</v>
      </c>
      <c r="U11" s="74">
        <v>40.484371360702497</v>
      </c>
      <c r="V11"/>
      <c r="W11"/>
      <c r="X11"/>
      <c r="Y11"/>
      <c r="Z11"/>
      <c r="AA11"/>
      <c r="AB11"/>
      <c r="AC11" s="41">
        <f t="shared" si="0"/>
        <v>2</v>
      </c>
      <c r="AD11" s="30">
        <f t="shared" si="1"/>
        <v>80.968742721404993</v>
      </c>
      <c r="AE11" s="30">
        <f t="shared" si="2"/>
        <v>40.484371360702497</v>
      </c>
    </row>
    <row r="12" spans="14:31" s="31" customFormat="1" x14ac:dyDescent="0.3">
      <c r="N12" s="30"/>
      <c r="O12"/>
      <c r="P12" s="27"/>
      <c r="Q12"/>
      <c r="R12" s="30"/>
      <c r="S12" s="73" t="s">
        <v>26</v>
      </c>
      <c r="T12" s="74">
        <v>99.82499819170107</v>
      </c>
      <c r="U12" s="74">
        <v>99.82499819170107</v>
      </c>
      <c r="V12"/>
      <c r="W12"/>
      <c r="X12"/>
      <c r="Y12"/>
      <c r="Z12"/>
      <c r="AA12"/>
      <c r="AB12"/>
      <c r="AC12" s="41">
        <f t="shared" si="0"/>
        <v>2</v>
      </c>
      <c r="AD12" s="30">
        <f t="shared" si="1"/>
        <v>199.64999638340214</v>
      </c>
      <c r="AE12" s="30">
        <f t="shared" si="2"/>
        <v>99.82499819170107</v>
      </c>
    </row>
    <row r="13" spans="14:31" s="31" customFormat="1" x14ac:dyDescent="0.3">
      <c r="N13" s="30"/>
      <c r="O13"/>
      <c r="P13" s="27"/>
      <c r="Q13"/>
      <c r="R13" s="30"/>
      <c r="S13" s="73" t="s">
        <v>25</v>
      </c>
      <c r="T13" s="74">
        <v>93.950527365931634</v>
      </c>
      <c r="U13" s="74">
        <v>93.950527365931634</v>
      </c>
      <c r="V13"/>
      <c r="W13"/>
      <c r="X13"/>
      <c r="Y13"/>
      <c r="Z13"/>
      <c r="AA13"/>
      <c r="AB13"/>
      <c r="AC13" s="41">
        <f t="shared" si="0"/>
        <v>2</v>
      </c>
      <c r="AD13" s="30">
        <f t="shared" si="1"/>
        <v>187.90105473186327</v>
      </c>
      <c r="AE13" s="30">
        <f t="shared" si="2"/>
        <v>93.950527365931634</v>
      </c>
    </row>
    <row r="14" spans="14:31" s="31" customFormat="1" ht="14.4" customHeight="1" x14ac:dyDescent="0.3">
      <c r="N14" s="30"/>
      <c r="O14"/>
      <c r="P14" s="27"/>
      <c r="Q14"/>
      <c r="R14" s="30"/>
      <c r="S14" s="73" t="s">
        <v>24</v>
      </c>
      <c r="T14" s="74">
        <v>50.481298825984261</v>
      </c>
      <c r="U14" s="74">
        <v>50.481298825984261</v>
      </c>
      <c r="V14"/>
      <c r="W14"/>
      <c r="X14"/>
      <c r="Y14"/>
      <c r="Z14"/>
      <c r="AA14"/>
      <c r="AB14"/>
      <c r="AC14" s="41">
        <f t="shared" si="0"/>
        <v>2</v>
      </c>
      <c r="AD14" s="30">
        <f t="shared" si="1"/>
        <v>100.96259765196852</v>
      </c>
      <c r="AE14" s="30">
        <f t="shared" si="2"/>
        <v>50.481298825984261</v>
      </c>
    </row>
    <row r="15" spans="14:31" s="31" customFormat="1" x14ac:dyDescent="0.3">
      <c r="N15" s="30"/>
      <c r="O15"/>
      <c r="P15" s="27"/>
      <c r="Q15"/>
      <c r="R15" s="30"/>
      <c r="S15" s="73" t="s">
        <v>23</v>
      </c>
      <c r="T15" s="74">
        <v>95.69206250470188</v>
      </c>
      <c r="U15" s="74">
        <v>95.69206250470188</v>
      </c>
      <c r="V15"/>
      <c r="W15"/>
      <c r="X15"/>
      <c r="Y15"/>
      <c r="Z15"/>
      <c r="AA15"/>
      <c r="AB15"/>
      <c r="AC15" s="41">
        <f t="shared" si="0"/>
        <v>2</v>
      </c>
      <c r="AD15" s="30">
        <f t="shared" si="1"/>
        <v>191.38412500940376</v>
      </c>
      <c r="AE15" s="30">
        <f t="shared" si="2"/>
        <v>95.69206250470188</v>
      </c>
    </row>
    <row r="16" spans="14:31" s="31" customFormat="1" x14ac:dyDescent="0.3">
      <c r="N16" s="30"/>
      <c r="O16"/>
      <c r="P16" s="27"/>
      <c r="Q16"/>
      <c r="R16" s="30"/>
      <c r="S16" s="73" t="s">
        <v>22</v>
      </c>
      <c r="T16" s="74">
        <v>81.488933570745743</v>
      </c>
      <c r="U16" s="74">
        <v>81.488933570745743</v>
      </c>
      <c r="V16"/>
      <c r="W16"/>
      <c r="X16"/>
      <c r="Y16"/>
      <c r="Z16"/>
      <c r="AA16"/>
      <c r="AB16"/>
      <c r="AC16" s="41">
        <f t="shared" si="0"/>
        <v>2</v>
      </c>
      <c r="AD16" s="30">
        <f t="shared" si="1"/>
        <v>162.97786714149149</v>
      </c>
      <c r="AE16" s="30">
        <f t="shared" si="2"/>
        <v>81.488933570745743</v>
      </c>
    </row>
    <row r="17" spans="14:31" s="31" customFormat="1" x14ac:dyDescent="0.3">
      <c r="N17" s="30"/>
      <c r="O17"/>
      <c r="P17" s="27"/>
      <c r="Q17"/>
      <c r="R17" s="30"/>
      <c r="S17" s="73" t="s">
        <v>21</v>
      </c>
      <c r="T17" s="74">
        <v>88.167525277625316</v>
      </c>
      <c r="U17" s="74">
        <v>88.167525277625316</v>
      </c>
      <c r="V17"/>
      <c r="W17"/>
      <c r="X17"/>
      <c r="Y17"/>
      <c r="Z17"/>
      <c r="AA17"/>
      <c r="AB17"/>
      <c r="AC17" s="41">
        <f t="shared" si="0"/>
        <v>2</v>
      </c>
      <c r="AD17" s="30">
        <f t="shared" si="1"/>
        <v>176.33505055525063</v>
      </c>
      <c r="AE17" s="30">
        <f t="shared" si="2"/>
        <v>88.167525277625316</v>
      </c>
    </row>
    <row r="18" spans="14:31" s="31" customFormat="1" ht="14.4" customHeight="1" x14ac:dyDescent="0.3">
      <c r="N18" s="30"/>
      <c r="O18"/>
      <c r="P18" s="27"/>
      <c r="Q18"/>
      <c r="R18" s="30"/>
      <c r="S18" s="73" t="s">
        <v>20</v>
      </c>
      <c r="T18" s="74">
        <v>94.56149586628753</v>
      </c>
      <c r="U18" s="74">
        <v>94.56149586628753</v>
      </c>
      <c r="V18"/>
      <c r="W18"/>
      <c r="X18"/>
      <c r="Y18"/>
      <c r="Z18"/>
      <c r="AA18"/>
      <c r="AB18"/>
      <c r="AC18" s="41">
        <f t="shared" si="0"/>
        <v>2</v>
      </c>
      <c r="AD18" s="30">
        <f t="shared" si="1"/>
        <v>189.12299173257506</v>
      </c>
      <c r="AE18" s="30">
        <f t="shared" si="2"/>
        <v>94.56149586628753</v>
      </c>
    </row>
    <row r="19" spans="14:31" s="31" customFormat="1" x14ac:dyDescent="0.3">
      <c r="N19" s="30"/>
      <c r="O19"/>
      <c r="P19" s="27"/>
      <c r="Q19"/>
      <c r="R19" s="30"/>
      <c r="S19" s="73" t="s">
        <v>19</v>
      </c>
      <c r="T19" s="74">
        <v>60.112797231466061</v>
      </c>
      <c r="U19" s="74">
        <v>60.112797231466061</v>
      </c>
      <c r="V19"/>
      <c r="W19"/>
      <c r="X19"/>
      <c r="Y19"/>
      <c r="Z19"/>
      <c r="AA19"/>
      <c r="AB19"/>
      <c r="AC19" s="41">
        <f t="shared" si="0"/>
        <v>2</v>
      </c>
      <c r="AD19" s="30">
        <f t="shared" si="1"/>
        <v>120.22559446293212</v>
      </c>
      <c r="AE19" s="30">
        <f t="shared" si="2"/>
        <v>60.112797231466061</v>
      </c>
    </row>
    <row r="20" spans="14:31" s="31" customFormat="1" x14ac:dyDescent="0.3">
      <c r="N20" s="30"/>
      <c r="O20"/>
      <c r="P20" s="27"/>
      <c r="Q20"/>
      <c r="R20" s="30"/>
      <c r="S20" s="73" t="s">
        <v>18</v>
      </c>
      <c r="T20" s="74">
        <v>100</v>
      </c>
      <c r="U20" s="74">
        <v>100</v>
      </c>
      <c r="V20"/>
      <c r="W20"/>
      <c r="X20"/>
      <c r="Y20"/>
      <c r="Z20"/>
      <c r="AA20"/>
      <c r="AB20"/>
      <c r="AC20" s="41">
        <f t="shared" si="0"/>
        <v>2</v>
      </c>
      <c r="AD20" s="30">
        <f t="shared" si="1"/>
        <v>200</v>
      </c>
      <c r="AE20" s="30">
        <f t="shared" si="2"/>
        <v>100</v>
      </c>
    </row>
    <row r="21" spans="14:31" s="31" customFormat="1" x14ac:dyDescent="0.3">
      <c r="N21" s="30"/>
      <c r="O21"/>
      <c r="P21" s="27"/>
      <c r="Q21"/>
      <c r="R21" s="30"/>
      <c r="S21" s="73" t="s">
        <v>17</v>
      </c>
      <c r="T21" s="74">
        <v>100</v>
      </c>
      <c r="U21" s="74">
        <v>100</v>
      </c>
      <c r="V21"/>
      <c r="W21"/>
      <c r="X21"/>
      <c r="Y21"/>
      <c r="Z21"/>
      <c r="AA21"/>
      <c r="AB21"/>
      <c r="AC21" s="41">
        <f t="shared" si="0"/>
        <v>2</v>
      </c>
      <c r="AD21" s="30">
        <f t="shared" si="1"/>
        <v>200</v>
      </c>
      <c r="AE21" s="30">
        <f t="shared" si="2"/>
        <v>100</v>
      </c>
    </row>
    <row r="22" spans="14:31" s="31" customFormat="1" ht="14.4" customHeight="1" x14ac:dyDescent="0.3">
      <c r="N22" s="30"/>
      <c r="O22"/>
      <c r="P22" s="27"/>
      <c r="Q22"/>
      <c r="R22" s="30"/>
      <c r="S22" s="73" t="s">
        <v>16</v>
      </c>
      <c r="T22" s="74">
        <v>41.617624056785658</v>
      </c>
      <c r="U22" s="74">
        <v>41.617624056785658</v>
      </c>
      <c r="V22"/>
      <c r="W22"/>
      <c r="X22"/>
      <c r="Y22"/>
      <c r="Z22"/>
      <c r="AA22"/>
      <c r="AB22"/>
      <c r="AC22" s="41">
        <f t="shared" si="0"/>
        <v>2</v>
      </c>
      <c r="AD22" s="30">
        <f t="shared" si="1"/>
        <v>83.235248113571316</v>
      </c>
      <c r="AE22" s="30">
        <f t="shared" si="2"/>
        <v>41.617624056785658</v>
      </c>
    </row>
    <row r="23" spans="14:31" s="31" customFormat="1" x14ac:dyDescent="0.3">
      <c r="N23" s="30"/>
      <c r="O23"/>
      <c r="P23" s="27"/>
      <c r="Q23"/>
      <c r="R23" s="30"/>
      <c r="S23" s="73" t="s">
        <v>15</v>
      </c>
      <c r="T23" s="74">
        <v>93.214793325113718</v>
      </c>
      <c r="U23" s="74">
        <v>93.214793325113718</v>
      </c>
      <c r="V23"/>
      <c r="W23"/>
      <c r="X23"/>
      <c r="Y23"/>
      <c r="Z23"/>
      <c r="AA23"/>
      <c r="AB23"/>
      <c r="AC23" s="41">
        <f t="shared" si="0"/>
        <v>2</v>
      </c>
      <c r="AD23" s="30">
        <f t="shared" si="1"/>
        <v>186.42958665022744</v>
      </c>
      <c r="AE23" s="30">
        <f t="shared" si="2"/>
        <v>93.214793325113718</v>
      </c>
    </row>
    <row r="24" spans="14:31" s="31" customFormat="1" x14ac:dyDescent="0.3">
      <c r="N24" s="30"/>
      <c r="O24"/>
      <c r="P24" s="27"/>
      <c r="Q24"/>
      <c r="R24" s="30"/>
      <c r="S24" s="73" t="s">
        <v>14</v>
      </c>
      <c r="T24" s="74">
        <v>62.180634725681919</v>
      </c>
      <c r="U24" s="74">
        <v>62.180634725681919</v>
      </c>
      <c r="V24"/>
      <c r="W24"/>
      <c r="X24"/>
      <c r="Y24"/>
      <c r="Z24"/>
      <c r="AA24"/>
      <c r="AB24"/>
      <c r="AC24" s="41">
        <f t="shared" si="0"/>
        <v>2</v>
      </c>
      <c r="AD24" s="30">
        <f t="shared" si="1"/>
        <v>124.36126945136384</v>
      </c>
      <c r="AE24" s="30">
        <f t="shared" si="2"/>
        <v>62.180634725681919</v>
      </c>
    </row>
    <row r="25" spans="14:31" s="31" customFormat="1" x14ac:dyDescent="0.3">
      <c r="N25" s="30"/>
      <c r="O25"/>
      <c r="P25" s="27"/>
      <c r="Q25"/>
      <c r="R25" s="30"/>
      <c r="S25" s="73" t="s">
        <v>13</v>
      </c>
      <c r="T25" s="74">
        <v>84.826167286499683</v>
      </c>
      <c r="U25" s="74">
        <v>84.826167286499683</v>
      </c>
      <c r="V25"/>
      <c r="W25"/>
      <c r="X25"/>
      <c r="Y25"/>
      <c r="Z25"/>
      <c r="AA25"/>
      <c r="AB25"/>
      <c r="AC25" s="41">
        <f t="shared" si="0"/>
        <v>2</v>
      </c>
      <c r="AD25" s="30">
        <f t="shared" si="1"/>
        <v>169.65233457299937</v>
      </c>
      <c r="AE25" s="30">
        <f t="shared" si="2"/>
        <v>84.826167286499683</v>
      </c>
    </row>
    <row r="26" spans="14:31" s="31" customFormat="1" x14ac:dyDescent="0.3">
      <c r="N26" s="30"/>
      <c r="O26"/>
      <c r="P26" s="27"/>
      <c r="Q26"/>
      <c r="R26" s="30"/>
      <c r="S26" s="73" t="s">
        <v>12</v>
      </c>
      <c r="T26" s="74">
        <v>56.685769054930013</v>
      </c>
      <c r="U26" s="74">
        <v>56.685769054930013</v>
      </c>
      <c r="V26"/>
      <c r="W26"/>
      <c r="X26"/>
      <c r="Y26"/>
      <c r="Z26"/>
      <c r="AA26"/>
      <c r="AB26"/>
      <c r="AC26" s="41">
        <f t="shared" si="0"/>
        <v>2</v>
      </c>
      <c r="AD26" s="30">
        <f t="shared" si="1"/>
        <v>113.37153810986003</v>
      </c>
      <c r="AE26" s="30">
        <f t="shared" si="2"/>
        <v>56.685769054930013</v>
      </c>
    </row>
    <row r="27" spans="14:31" s="31" customFormat="1" x14ac:dyDescent="0.3">
      <c r="N27" s="30"/>
      <c r="O27"/>
      <c r="P27" s="27"/>
      <c r="Q27"/>
      <c r="R27" s="30"/>
      <c r="S27" s="73" t="s">
        <v>11</v>
      </c>
      <c r="T27" s="74">
        <v>88.310146965346746</v>
      </c>
      <c r="U27" s="74">
        <v>88.310146965346746</v>
      </c>
      <c r="V27"/>
      <c r="W27"/>
      <c r="X27"/>
      <c r="Y27"/>
      <c r="Z27"/>
      <c r="AA27"/>
      <c r="AB27"/>
      <c r="AC27" s="41">
        <f t="shared" si="0"/>
        <v>2</v>
      </c>
      <c r="AD27" s="30">
        <f t="shared" si="1"/>
        <v>176.62029393069349</v>
      </c>
      <c r="AE27" s="30">
        <f t="shared" si="2"/>
        <v>88.310146965346746</v>
      </c>
    </row>
    <row r="28" spans="14:31" s="31" customFormat="1" x14ac:dyDescent="0.3">
      <c r="N28" s="30"/>
      <c r="O28"/>
      <c r="P28" s="27"/>
      <c r="Q28"/>
      <c r="R28" s="30"/>
      <c r="S28" s="73" t="s">
        <v>10</v>
      </c>
      <c r="T28" s="74">
        <v>58.340525862183618</v>
      </c>
      <c r="U28" s="74">
        <v>58.340525862183618</v>
      </c>
      <c r="V28"/>
      <c r="W28"/>
      <c r="X28"/>
      <c r="Y28"/>
      <c r="Z28"/>
      <c r="AA28"/>
      <c r="AB28"/>
      <c r="AC28" s="41">
        <f t="shared" si="0"/>
        <v>2</v>
      </c>
      <c r="AD28" s="30">
        <f t="shared" si="1"/>
        <v>116.68105172436724</v>
      </c>
      <c r="AE28" s="30">
        <f t="shared" si="2"/>
        <v>58.340525862183618</v>
      </c>
    </row>
    <row r="29" spans="14:31" s="31" customFormat="1" x14ac:dyDescent="0.3">
      <c r="N29" s="30"/>
      <c r="O29"/>
      <c r="P29" s="27"/>
      <c r="Q29"/>
      <c r="R29" s="30"/>
      <c r="S29" s="73" t="s">
        <v>9</v>
      </c>
      <c r="T29" s="74">
        <v>69.062396685797111</v>
      </c>
      <c r="U29" s="74">
        <v>69.062396685797111</v>
      </c>
      <c r="V29"/>
      <c r="W29"/>
      <c r="X29"/>
      <c r="Y29"/>
      <c r="Z29"/>
      <c r="AA29"/>
      <c r="AB29"/>
      <c r="AC29" s="41">
        <f t="shared" si="0"/>
        <v>2</v>
      </c>
      <c r="AD29" s="30">
        <f t="shared" si="1"/>
        <v>138.12479337159422</v>
      </c>
      <c r="AE29" s="30">
        <f t="shared" si="2"/>
        <v>69.062396685797111</v>
      </c>
    </row>
    <row r="30" spans="14:31" s="31" customFormat="1" x14ac:dyDescent="0.3">
      <c r="N30" s="30"/>
      <c r="O30"/>
      <c r="P30" s="27"/>
      <c r="Q30"/>
      <c r="R30" s="30"/>
      <c r="S30" s="73" t="s">
        <v>8</v>
      </c>
      <c r="T30" s="74">
        <v>90.112392056403721</v>
      </c>
      <c r="U30" s="74">
        <v>90.112392056403721</v>
      </c>
      <c r="V30"/>
      <c r="W30"/>
      <c r="X30"/>
      <c r="Y30"/>
      <c r="Z30"/>
      <c r="AA30"/>
      <c r="AB30"/>
      <c r="AC30" s="41">
        <f t="shared" si="0"/>
        <v>2</v>
      </c>
      <c r="AD30" s="30">
        <f t="shared" si="1"/>
        <v>180.22478411280744</v>
      </c>
      <c r="AE30" s="30">
        <f t="shared" si="2"/>
        <v>90.112392056403721</v>
      </c>
    </row>
    <row r="31" spans="14:31" s="31" customFormat="1" x14ac:dyDescent="0.3">
      <c r="N31" s="30"/>
      <c r="O31" s="29"/>
      <c r="P31" s="30"/>
      <c r="Q31" s="29"/>
      <c r="R31" s="30"/>
      <c r="S31" s="73" t="s">
        <v>7</v>
      </c>
      <c r="T31" s="74">
        <v>48.861242175397912</v>
      </c>
      <c r="U31" s="74">
        <v>48.861242175397912</v>
      </c>
      <c r="V31"/>
      <c r="W31"/>
      <c r="X31"/>
      <c r="Y31"/>
      <c r="Z31"/>
      <c r="AA31"/>
      <c r="AB31"/>
      <c r="AC31" s="41">
        <f t="shared" si="0"/>
        <v>2</v>
      </c>
      <c r="AD31" s="30">
        <f t="shared" si="1"/>
        <v>97.722484350795824</v>
      </c>
      <c r="AE31" s="30">
        <f t="shared" si="2"/>
        <v>48.861242175397912</v>
      </c>
    </row>
    <row r="32" spans="14:31" s="31" customFormat="1" x14ac:dyDescent="0.3">
      <c r="N32" s="30"/>
      <c r="O32" s="29"/>
      <c r="P32" s="30"/>
      <c r="Q32" s="29"/>
      <c r="R32" s="30"/>
      <c r="S32" s="73" t="s">
        <v>6</v>
      </c>
      <c r="T32" s="74">
        <v>98.653336355708348</v>
      </c>
      <c r="U32" s="74">
        <v>98.653336355708348</v>
      </c>
      <c r="V32"/>
      <c r="W32"/>
      <c r="X32"/>
      <c r="Y32"/>
      <c r="Z32"/>
      <c r="AA32"/>
      <c r="AB32"/>
      <c r="AC32" s="41">
        <f t="shared" si="0"/>
        <v>2</v>
      </c>
      <c r="AD32" s="30">
        <f t="shared" si="1"/>
        <v>197.3066727114167</v>
      </c>
      <c r="AE32" s="30">
        <f t="shared" si="2"/>
        <v>98.653336355708348</v>
      </c>
    </row>
    <row r="33" spans="1:31" s="31" customFormat="1" x14ac:dyDescent="0.3">
      <c r="N33" s="30"/>
      <c r="O33" s="29"/>
      <c r="P33" s="30"/>
      <c r="Q33" s="29"/>
      <c r="R33" s="30"/>
      <c r="S33" s="73" t="s">
        <v>5</v>
      </c>
      <c r="T33" s="74">
        <v>66.572654608768758</v>
      </c>
      <c r="U33" s="74">
        <v>66.572654608768758</v>
      </c>
      <c r="V33"/>
      <c r="W33"/>
      <c r="X33"/>
      <c r="Y33"/>
      <c r="Z33"/>
      <c r="AA33"/>
      <c r="AB33"/>
      <c r="AC33" s="41">
        <f t="shared" si="0"/>
        <v>2</v>
      </c>
      <c r="AD33" s="30">
        <f t="shared" si="1"/>
        <v>133.14530921753752</v>
      </c>
      <c r="AE33" s="30">
        <f t="shared" si="2"/>
        <v>66.572654608768758</v>
      </c>
    </row>
    <row r="34" spans="1:31" s="31" customFormat="1" x14ac:dyDescent="0.3">
      <c r="N34" s="30"/>
      <c r="O34" s="29"/>
      <c r="P34" s="30"/>
      <c r="Q34" s="29"/>
      <c r="R34" s="30"/>
      <c r="S34" s="73" t="s">
        <v>4</v>
      </c>
      <c r="T34" s="74">
        <v>89.596529445942338</v>
      </c>
      <c r="U34" s="74">
        <v>89.596529445942338</v>
      </c>
      <c r="V34"/>
      <c r="W34"/>
      <c r="X34"/>
      <c r="Y34"/>
      <c r="Z34"/>
      <c r="AA34"/>
      <c r="AB34"/>
      <c r="AC34" s="41">
        <f t="shared" si="0"/>
        <v>2</v>
      </c>
      <c r="AD34" s="30">
        <f t="shared" si="1"/>
        <v>179.19305889188468</v>
      </c>
      <c r="AE34" s="30">
        <f t="shared" si="2"/>
        <v>89.596529445942338</v>
      </c>
    </row>
    <row r="35" spans="1:31" s="31" customFormat="1" x14ac:dyDescent="0.3">
      <c r="N35" s="30"/>
      <c r="O35" s="29"/>
      <c r="P35" s="30"/>
      <c r="Q35" s="29"/>
      <c r="R35" s="30"/>
      <c r="S35" s="73" t="s">
        <v>3</v>
      </c>
      <c r="T35" s="74">
        <v>99.920319542898554</v>
      </c>
      <c r="U35" s="74">
        <v>99.920319542898554</v>
      </c>
      <c r="V35"/>
      <c r="W35"/>
      <c r="X35"/>
      <c r="Y35"/>
      <c r="Z35"/>
      <c r="AA35"/>
      <c r="AB35"/>
      <c r="AC35" s="41">
        <f t="shared" si="0"/>
        <v>2</v>
      </c>
      <c r="AD35" s="30">
        <f t="shared" si="1"/>
        <v>199.84063908579711</v>
      </c>
      <c r="AE35" s="30">
        <f t="shared" si="2"/>
        <v>99.920319542898554</v>
      </c>
    </row>
    <row r="36" spans="1:31" s="31" customFormat="1" x14ac:dyDescent="0.3">
      <c r="N36" s="30"/>
      <c r="O36" s="29"/>
      <c r="P36" s="30"/>
      <c r="Q36" s="29"/>
      <c r="R36" s="30"/>
      <c r="S36" s="73" t="s">
        <v>2</v>
      </c>
      <c r="T36" s="74">
        <v>45.166952787105117</v>
      </c>
      <c r="U36" s="74">
        <v>45.166952787105117</v>
      </c>
      <c r="V36"/>
      <c r="W36"/>
      <c r="X36"/>
      <c r="Y36"/>
      <c r="Z36"/>
      <c r="AA36"/>
      <c r="AB36"/>
      <c r="AC36" s="41">
        <f t="shared" si="0"/>
        <v>2</v>
      </c>
      <c r="AD36" s="30">
        <f t="shared" si="1"/>
        <v>90.333905574210235</v>
      </c>
      <c r="AE36" s="30">
        <f t="shared" si="2"/>
        <v>45.166952787105117</v>
      </c>
    </row>
    <row r="37" spans="1:31" s="31" customFormat="1" x14ac:dyDescent="0.3">
      <c r="N37" s="30"/>
      <c r="O37" s="29"/>
      <c r="P37" s="30"/>
      <c r="Q37" s="29"/>
      <c r="R37" s="30"/>
      <c r="S37" s="73" t="s">
        <v>1</v>
      </c>
      <c r="T37" s="74">
        <v>71.939704217849254</v>
      </c>
      <c r="U37" s="74">
        <v>71.939704217849254</v>
      </c>
      <c r="V37"/>
      <c r="W37"/>
      <c r="X37"/>
      <c r="Y37"/>
      <c r="Z37"/>
      <c r="AA37"/>
      <c r="AB37"/>
      <c r="AC37" s="41">
        <f t="shared" si="0"/>
        <v>2</v>
      </c>
      <c r="AD37" s="30">
        <f t="shared" si="1"/>
        <v>143.87940843569851</v>
      </c>
      <c r="AE37" s="30">
        <f t="shared" si="2"/>
        <v>71.939704217849254</v>
      </c>
    </row>
    <row r="38" spans="1:31" s="31" customFormat="1" x14ac:dyDescent="0.3">
      <c r="N38" s="30"/>
      <c r="O38" s="29"/>
      <c r="P38" s="30"/>
      <c r="Q38" s="29"/>
      <c r="R38" s="30"/>
      <c r="S38" s="73" t="s">
        <v>0</v>
      </c>
      <c r="T38" s="74">
        <v>78.481585975983464</v>
      </c>
      <c r="U38" s="74">
        <v>78.481585975983464</v>
      </c>
      <c r="V38"/>
      <c r="W38"/>
      <c r="X38"/>
      <c r="Y38"/>
      <c r="Z38"/>
      <c r="AA38"/>
      <c r="AB38"/>
      <c r="AC38" s="41">
        <f t="shared" si="0"/>
        <v>2</v>
      </c>
      <c r="AD38" s="30">
        <f t="shared" si="1"/>
        <v>156.96317195196693</v>
      </c>
      <c r="AE38" s="30">
        <f t="shared" si="2"/>
        <v>78.481585975983464</v>
      </c>
    </row>
    <row r="39" spans="1:31" s="31" customFormat="1" x14ac:dyDescent="0.3">
      <c r="N39" s="30"/>
      <c r="O39" s="29"/>
      <c r="P39" s="30"/>
      <c r="Q39" s="29"/>
      <c r="R39" s="30"/>
      <c r="S39" s="73" t="s">
        <v>248</v>
      </c>
      <c r="T39" s="74">
        <v>78.963293364938963</v>
      </c>
      <c r="U39" s="74">
        <v>78.963293364938963</v>
      </c>
      <c r="V39"/>
      <c r="W39"/>
      <c r="X39"/>
      <c r="Y39"/>
      <c r="Z39"/>
      <c r="AA39"/>
      <c r="AB39"/>
      <c r="AC39" s="41">
        <f t="shared" si="0"/>
        <v>2</v>
      </c>
      <c r="AD39" s="30">
        <f t="shared" si="1"/>
        <v>157.92658672987793</v>
      </c>
      <c r="AE39" s="30">
        <f t="shared" si="2"/>
        <v>78.963293364938963</v>
      </c>
    </row>
    <row r="40" spans="1:31" s="31" customFormat="1" x14ac:dyDescent="0.3">
      <c r="R40" s="30"/>
      <c r="S40" s="30"/>
      <c r="T40" s="30"/>
      <c r="U40" s="30"/>
      <c r="V40" s="30"/>
      <c r="W40" s="30"/>
      <c r="X40" s="30"/>
      <c r="Y40" s="30"/>
      <c r="Z40" s="30"/>
      <c r="AA40" s="30"/>
      <c r="AC40" s="30"/>
      <c r="AD40" s="30"/>
      <c r="AE40" s="30"/>
    </row>
    <row r="41" spans="1:31" s="31" customFormat="1" ht="18" x14ac:dyDescent="0.35">
      <c r="A41" s="32" t="s">
        <v>187</v>
      </c>
      <c r="B41" s="33"/>
      <c r="C41" s="33"/>
      <c r="D41" s="33"/>
      <c r="N41" s="31" t="s">
        <v>288</v>
      </c>
      <c r="O41" s="61" t="s">
        <v>289</v>
      </c>
      <c r="P41" s="61"/>
      <c r="Q41" s="61"/>
      <c r="R41" s="30"/>
      <c r="S41" s="30"/>
      <c r="T41" s="30"/>
      <c r="U41" s="30"/>
      <c r="V41" s="30"/>
      <c r="W41" s="30"/>
      <c r="X41" s="30"/>
      <c r="Y41" s="30"/>
      <c r="Z41" s="30"/>
      <c r="AA41" s="30"/>
      <c r="AC41" s="30"/>
      <c r="AD41" s="30"/>
      <c r="AE41" s="30"/>
    </row>
    <row r="42" spans="1:31" s="31" customFormat="1" x14ac:dyDescent="0.3">
      <c r="A42" s="31" t="e" cm="1">
        <f t="array" ref="A42">_xlfn.IFS(#REF!=100,"green",#REF!&gt;50,"yellow",#REF!&gt;0,"orange",#REF!=0,"red")</f>
        <v>#REF!</v>
      </c>
      <c r="N42" s="31" t="s">
        <v>274</v>
      </c>
      <c r="O42" s="51" t="str">
        <f>S3</f>
        <v>Andaman and Nicobar Islands</v>
      </c>
      <c r="P42" s="28">
        <f>T3</f>
        <v>66.275758267334894</v>
      </c>
      <c r="Q42" s="45" t="str">
        <f>REPT("|",2*_xlfn.FLOOR.MATH(T3))&amp;REPT("|",1)</f>
        <v>|||||||||||||||||||||||||||||||||||||||||||||||||||||||||||||||||||||||||||||||||||||||||||||||||||||||||||||||||||||||||||||||||||||</v>
      </c>
      <c r="R42" s="30"/>
      <c r="S42" s="30"/>
      <c r="T42" s="30"/>
      <c r="U42" s="30"/>
      <c r="V42" s="30"/>
      <c r="W42" s="30"/>
      <c r="X42" s="30"/>
      <c r="Y42" s="30"/>
      <c r="Z42" s="30"/>
      <c r="AA42" s="30"/>
      <c r="AC42" s="30"/>
      <c r="AD42" s="30"/>
      <c r="AE42" s="30"/>
    </row>
    <row r="43" spans="1:31" s="31" customFormat="1" x14ac:dyDescent="0.3">
      <c r="A43" s="31" t="e" cm="1">
        <f t="array" ref="A43">_xlfn.IFS(#REF!=100,"green",#REF!&gt;50,"yellow",#REF!&gt;0,"orange",#REF!=0,"red")</f>
        <v>#REF!</v>
      </c>
      <c r="N43" s="31" t="s">
        <v>274</v>
      </c>
      <c r="O43" s="51" t="str">
        <f t="shared" ref="O43:O77" si="3">S4</f>
        <v>Andhra Pradesh</v>
      </c>
      <c r="P43" s="28">
        <f t="shared" ref="P43:P78" si="4">T4</f>
        <v>91.754614494505958</v>
      </c>
      <c r="Q43" s="45" t="str">
        <f t="shared" ref="Q43:Q78" si="5">REPT("|",2*_xlfn.FLOOR.MATH(T4))&amp;REPT("|",1)</f>
        <v>|||||||||||||||||||||||||||||||||||||||||||||||||||||||||||||||||||||||||||||||||||||||||||||||||||||||||||||||||||||||||||||||||||||||||||||||||||||||||||||||||||||||||||||||||||||||</v>
      </c>
      <c r="R43" s="30"/>
      <c r="S43" s="30"/>
      <c r="T43" s="30"/>
      <c r="U43" s="30"/>
      <c r="V43" s="30"/>
      <c r="W43" s="30"/>
      <c r="X43" s="30"/>
      <c r="Y43" s="30"/>
      <c r="Z43" s="30"/>
      <c r="AA43" s="30"/>
      <c r="AC43" s="30"/>
      <c r="AD43" s="30"/>
      <c r="AE43" s="30"/>
    </row>
    <row r="44" spans="1:31" s="31" customFormat="1" x14ac:dyDescent="0.3">
      <c r="A44" s="31" t="e" cm="1">
        <f t="array" ref="A44">_xlfn.IFS(#REF!=100,"green",#REF!&gt;50,"yellow",#REF!&gt;0,"orange",#REF!=0,"red")</f>
        <v>#REF!</v>
      </c>
      <c r="N44" s="31" t="s">
        <v>274</v>
      </c>
      <c r="O44" s="51" t="str">
        <f t="shared" si="3"/>
        <v>Arunachal Pradesh</v>
      </c>
      <c r="P44" s="28">
        <f t="shared" si="4"/>
        <v>98.694483598987901</v>
      </c>
      <c r="Q44" s="45" t="str">
        <f t="shared" si="5"/>
        <v>|||||||||||||||||||||||||||||||||||||||||||||||||||||||||||||||||||||||||||||||||||||||||||||||||||||||||||||||||||||||||||||||||||||||||||||||||||||||||||||||||||||||||||||||||||||||||||||||||||||</v>
      </c>
      <c r="R44" s="30"/>
      <c r="S44" s="30"/>
      <c r="T44" s="30"/>
      <c r="U44" s="30"/>
      <c r="V44" s="30"/>
      <c r="W44" s="30"/>
      <c r="X44" s="30"/>
      <c r="Y44" s="30"/>
      <c r="Z44" s="30"/>
      <c r="AA44" s="30"/>
      <c r="AC44" s="30"/>
      <c r="AD44" s="30"/>
      <c r="AE44" s="30"/>
    </row>
    <row r="45" spans="1:31" s="31" customFormat="1" x14ac:dyDescent="0.3">
      <c r="A45" s="31" t="e" cm="1">
        <f t="array" ref="A45">_xlfn.IFS(#REF!=100,"green",#REF!&gt;50,"yellow",#REF!&gt;0,"orange",#REF!=0,"red")</f>
        <v>#REF!</v>
      </c>
      <c r="N45" s="31" t="s">
        <v>274</v>
      </c>
      <c r="O45" s="51" t="str">
        <f t="shared" si="3"/>
        <v>Assam</v>
      </c>
      <c r="P45" s="28">
        <f t="shared" si="4"/>
        <v>97.143080550718608</v>
      </c>
      <c r="Q45" s="45" t="str">
        <f t="shared" si="5"/>
        <v>|||||||||||||||||||||||||||||||||||||||||||||||||||||||||||||||||||||||||||||||||||||||||||||||||||||||||||||||||||||||||||||||||||||||||||||||||||||||||||||||||||||||||||||||||||||||||||||||||||</v>
      </c>
      <c r="R45" s="30"/>
      <c r="S45" s="30"/>
      <c r="T45" s="30"/>
      <c r="U45" s="30"/>
      <c r="V45" s="30"/>
      <c r="W45" s="30"/>
      <c r="X45" s="30"/>
      <c r="Y45" s="30"/>
      <c r="Z45" s="30"/>
      <c r="AA45" s="30"/>
      <c r="AC45" s="30"/>
      <c r="AD45" s="30"/>
      <c r="AE45" s="30"/>
    </row>
    <row r="46" spans="1:31" s="31" customFormat="1" x14ac:dyDescent="0.3">
      <c r="A46" s="31" t="e" cm="1">
        <f t="array" ref="A46">_xlfn.IFS(#REF!=100,"green",#REF!&gt;50,"yellow",#REF!&gt;0,"orange",#REF!=0,"red")</f>
        <v>#REF!</v>
      </c>
      <c r="N46" s="31" t="s">
        <v>274</v>
      </c>
      <c r="O46" s="51" t="str">
        <f t="shared" si="3"/>
        <v>Bihar</v>
      </c>
      <c r="P46" s="28">
        <f t="shared" si="4"/>
        <v>90.478946105783166</v>
      </c>
      <c r="Q46" s="45" t="str">
        <f t="shared" si="5"/>
        <v>|||||||||||||||||||||||||||||||||||||||||||||||||||||||||||||||||||||||||||||||||||||||||||||||||||||||||||||||||||||||||||||||||||||||||||||||||||||||||||||||||||||||||||||||||||||</v>
      </c>
      <c r="R46" s="30"/>
      <c r="S46" s="30"/>
      <c r="T46" s="30"/>
      <c r="U46" s="30"/>
      <c r="V46" s="30"/>
      <c r="W46" s="30"/>
      <c r="X46" s="30"/>
      <c r="Y46" s="30"/>
      <c r="Z46" s="30"/>
      <c r="AA46" s="30"/>
      <c r="AC46" s="30"/>
      <c r="AD46" s="30"/>
      <c r="AE46" s="30"/>
    </row>
    <row r="47" spans="1:31" s="31" customFormat="1" x14ac:dyDescent="0.3">
      <c r="A47" s="31" t="e" cm="1">
        <f t="array" ref="A47">_xlfn.IFS(#REF!=100,"green",#REF!&gt;50,"yellow",#REF!&gt;0,"orange",#REF!=0,"red")</f>
        <v>#REF!</v>
      </c>
      <c r="N47" s="31" t="s">
        <v>274</v>
      </c>
      <c r="O47" s="51" t="str">
        <f t="shared" si="3"/>
        <v>Chandigarh</v>
      </c>
      <c r="P47" s="28">
        <f t="shared" si="4"/>
        <v>86.532322814786468</v>
      </c>
      <c r="Q47" s="45" t="str">
        <f t="shared" si="5"/>
        <v>|||||||||||||||||||||||||||||||||||||||||||||||||||||||||||||||||||||||||||||||||||||||||||||||||||||||||||||||||||||||||||||||||||||||||||||||||||||||||||||||||||||||||||||</v>
      </c>
      <c r="R47" s="30"/>
      <c r="S47" s="30"/>
      <c r="T47" s="30"/>
      <c r="U47" s="30"/>
      <c r="V47" s="30"/>
      <c r="W47" s="30"/>
      <c r="X47" s="30"/>
      <c r="Y47" s="30"/>
      <c r="Z47" s="30"/>
      <c r="AA47" s="30"/>
      <c r="AC47" s="30"/>
      <c r="AD47" s="30"/>
      <c r="AE47" s="30"/>
    </row>
    <row r="48" spans="1:31" s="31" customFormat="1" x14ac:dyDescent="0.3">
      <c r="A48" s="31" t="e" cm="1">
        <f t="array" ref="A48">_xlfn.IFS(#REF!=100,"green",#REF!&gt;50,"yellow",#REF!&gt;0,"orange",#REF!=0,"red")</f>
        <v>#REF!</v>
      </c>
      <c r="N48" s="31" t="s">
        <v>274</v>
      </c>
      <c r="O48" s="51" t="str">
        <f t="shared" si="3"/>
        <v>Chhattisgarh</v>
      </c>
      <c r="P48" s="28">
        <f t="shared" si="4"/>
        <v>63.492569982142754</v>
      </c>
      <c r="Q48" s="45" t="str">
        <f t="shared" si="5"/>
        <v>|||||||||||||||||||||||||||||||||||||||||||||||||||||||||||||||||||||||||||||||||||||||||||||||||||||||||||||||||||||||||||||||</v>
      </c>
      <c r="R48" s="30"/>
      <c r="S48" s="30"/>
      <c r="T48" s="30"/>
      <c r="U48" s="30"/>
      <c r="V48" s="30"/>
      <c r="W48" s="30"/>
      <c r="X48" s="30"/>
      <c r="Y48" s="30"/>
      <c r="Z48" s="30"/>
      <c r="AA48" s="30"/>
      <c r="AC48" s="30"/>
      <c r="AD48" s="30"/>
      <c r="AE48" s="30"/>
    </row>
    <row r="49" spans="1:31" s="31" customFormat="1" x14ac:dyDescent="0.3">
      <c r="A49" s="31" t="e" cm="1">
        <f t="array" ref="A49">_xlfn.IFS(#REF!=100,"green",#REF!&gt;50,"yellow",#REF!&gt;0,"orange",#REF!=0,"red")</f>
        <v>#REF!</v>
      </c>
      <c r="N49" s="31" t="s">
        <v>274</v>
      </c>
      <c r="O49" s="51" t="str">
        <f t="shared" si="3"/>
        <v>Dadra and Nagar Haveli and Daman and Diu</v>
      </c>
      <c r="P49" s="28">
        <f t="shared" si="4"/>
        <v>100</v>
      </c>
      <c r="Q49" s="45" t="str">
        <f t="shared" si="5"/>
        <v>|||||||||||||||||||||||||||||||||||||||||||||||||||||||||||||||||||||||||||||||||||||||||||||||||||||||||||||||||||||||||||||||||||||||||||||||||||||||||||||||||||||||||||||||||||||||||||||||||||||||||</v>
      </c>
      <c r="R49" s="30"/>
      <c r="S49" s="30"/>
      <c r="T49" s="30"/>
      <c r="U49" s="30"/>
      <c r="V49" s="30"/>
      <c r="W49" s="30"/>
      <c r="X49" s="30"/>
      <c r="Y49" s="30"/>
      <c r="Z49" s="30"/>
      <c r="AA49" s="30"/>
      <c r="AC49" s="30"/>
      <c r="AD49" s="30"/>
      <c r="AE49" s="30"/>
    </row>
    <row r="50" spans="1:31" s="31" customFormat="1" x14ac:dyDescent="0.3">
      <c r="A50" s="31" t="e" cm="1">
        <f t="array" ref="A50">_xlfn.IFS(#REF!=100,"green",#REF!&gt;50,"yellow",#REF!&gt;0,"orange",#REF!=0,"red")</f>
        <v>#REF!</v>
      </c>
      <c r="N50" s="31" t="s">
        <v>274</v>
      </c>
      <c r="O50" s="51" t="str">
        <f t="shared" si="3"/>
        <v>Delhi</v>
      </c>
      <c r="P50" s="28">
        <f t="shared" si="4"/>
        <v>40.484371360702497</v>
      </c>
      <c r="Q50" s="45" t="str">
        <f t="shared" si="5"/>
        <v>|||||||||||||||||||||||||||||||||||||||||||||||||||||||||||||||||||||||||||||||||</v>
      </c>
      <c r="R50" s="30"/>
      <c r="S50" s="30"/>
      <c r="T50" s="30"/>
      <c r="U50" s="30"/>
      <c r="V50" s="30"/>
      <c r="W50" s="30"/>
      <c r="X50" s="30"/>
      <c r="Y50" s="30"/>
      <c r="Z50" s="30"/>
      <c r="AA50" s="30"/>
      <c r="AC50" s="30"/>
      <c r="AD50" s="30"/>
      <c r="AE50" s="30"/>
    </row>
    <row r="51" spans="1:31" s="31" customFormat="1" x14ac:dyDescent="0.3">
      <c r="A51" s="31" t="e" cm="1">
        <f t="array" ref="A51">_xlfn.IFS(#REF!=100,"green",#REF!&gt;50,"yellow",#REF!&gt;0,"orange",#REF!=0,"red")</f>
        <v>#REF!</v>
      </c>
      <c r="N51" s="31" t="s">
        <v>274</v>
      </c>
      <c r="O51" s="51" t="str">
        <f t="shared" si="3"/>
        <v>Goa</v>
      </c>
      <c r="P51" s="28">
        <f t="shared" si="4"/>
        <v>99.82499819170107</v>
      </c>
      <c r="Q51" s="45" t="str">
        <f t="shared" si="5"/>
        <v>|||||||||||||||||||||||||||||||||||||||||||||||||||||||||||||||||||||||||||||||||||||||||||||||||||||||||||||||||||||||||||||||||||||||||||||||||||||||||||||||||||||||||||||||||||||||||||||||||||||||</v>
      </c>
      <c r="R51" s="30"/>
      <c r="S51" s="30"/>
      <c r="T51" s="30"/>
      <c r="U51" s="30"/>
      <c r="V51" s="30"/>
      <c r="W51" s="30"/>
      <c r="X51" s="30"/>
      <c r="Y51" s="30"/>
      <c r="Z51" s="30"/>
      <c r="AA51" s="30"/>
      <c r="AC51" s="30"/>
      <c r="AD51" s="30"/>
      <c r="AE51" s="30"/>
    </row>
    <row r="52" spans="1:31" s="31" customFormat="1" x14ac:dyDescent="0.3">
      <c r="A52" s="31" t="e" cm="1">
        <f t="array" ref="A52">_xlfn.IFS(#REF!=100,"green",#REF!&gt;50,"yellow",#REF!&gt;0,"orange",#REF!=0,"red")</f>
        <v>#REF!</v>
      </c>
      <c r="N52" s="31" t="s">
        <v>274</v>
      </c>
      <c r="O52" s="51" t="str">
        <f t="shared" si="3"/>
        <v>Gujarat</v>
      </c>
      <c r="P52" s="28">
        <f t="shared" si="4"/>
        <v>93.950527365931634</v>
      </c>
      <c r="Q52" s="45" t="str">
        <f t="shared" si="5"/>
        <v>|||||||||||||||||||||||||||||||||||||||||||||||||||||||||||||||||||||||||||||||||||||||||||||||||||||||||||||||||||||||||||||||||||||||||||||||||||||||||||||||||||||||||||||||||||||||||||</v>
      </c>
      <c r="R52" s="30"/>
      <c r="S52" s="30"/>
      <c r="T52" s="30"/>
      <c r="U52" s="30"/>
      <c r="V52" s="30"/>
      <c r="W52" s="30"/>
      <c r="X52" s="30"/>
      <c r="Y52" s="30"/>
      <c r="Z52" s="30"/>
      <c r="AA52" s="30"/>
      <c r="AC52" s="30"/>
      <c r="AD52" s="30"/>
      <c r="AE52" s="30"/>
    </row>
    <row r="53" spans="1:31" s="31" customFormat="1" x14ac:dyDescent="0.3">
      <c r="A53" s="31" t="e" cm="1">
        <f t="array" ref="A53">_xlfn.IFS(#REF!=100,"green",#REF!&gt;50,"yellow",#REF!&gt;0,"orange",#REF!=0,"red")</f>
        <v>#REF!</v>
      </c>
      <c r="B53" s="56" t="s">
        <v>312</v>
      </c>
      <c r="C53" s="57"/>
      <c r="N53" s="31" t="s">
        <v>274</v>
      </c>
      <c r="O53" s="51" t="str">
        <f t="shared" si="3"/>
        <v>Haryana</v>
      </c>
      <c r="P53" s="28">
        <f t="shared" si="4"/>
        <v>50.481298825984261</v>
      </c>
      <c r="Q53" s="45" t="str">
        <f t="shared" si="5"/>
        <v>|||||||||||||||||||||||||||||||||||||||||||||||||||||||||||||||||||||||||||||||||||||||||||||||||||||</v>
      </c>
      <c r="R53" s="30"/>
      <c r="S53" s="30"/>
      <c r="T53" s="30"/>
      <c r="U53" s="30"/>
      <c r="V53" s="30"/>
      <c r="W53" s="30"/>
      <c r="X53" s="30"/>
      <c r="Y53" s="30"/>
      <c r="Z53" s="30"/>
      <c r="AA53" s="30"/>
      <c r="AC53" s="30"/>
      <c r="AD53" s="30"/>
      <c r="AE53" s="30"/>
    </row>
    <row r="54" spans="1:31" s="31" customFormat="1" x14ac:dyDescent="0.3">
      <c r="A54" s="31" t="e" cm="1">
        <f t="array" ref="A54">_xlfn.IFS(#REF!=100,"green",#REF!&gt;50,"yellow",#REF!&gt;0,"orange",#REF!=0,"red")</f>
        <v>#REF!</v>
      </c>
      <c r="B54" s="57"/>
      <c r="C54" s="57"/>
      <c r="N54" s="31" t="s">
        <v>274</v>
      </c>
      <c r="O54" s="51" t="str">
        <f t="shared" si="3"/>
        <v>Himachal Pradesh</v>
      </c>
      <c r="P54" s="28">
        <f t="shared" si="4"/>
        <v>95.69206250470188</v>
      </c>
      <c r="Q54" s="45" t="str">
        <f t="shared" si="5"/>
        <v>|||||||||||||||||||||||||||||||||||||||||||||||||||||||||||||||||||||||||||||||||||||||||||||||||||||||||||||||||||||||||||||||||||||||||||||||||||||||||||||||||||||||||||||||||||||||||||||||</v>
      </c>
      <c r="R54" s="30"/>
      <c r="S54" s="30"/>
      <c r="T54" s="30"/>
      <c r="U54" s="30"/>
      <c r="V54" s="30"/>
      <c r="W54" s="30"/>
      <c r="X54" s="30"/>
      <c r="Y54" s="30"/>
      <c r="Z54" s="30"/>
      <c r="AA54" s="30"/>
      <c r="AC54" s="30"/>
      <c r="AD54" s="30"/>
      <c r="AE54" s="30"/>
    </row>
    <row r="55" spans="1:31" s="31" customFormat="1" ht="14.4" customHeight="1" x14ac:dyDescent="0.3">
      <c r="A55" s="31" t="e" cm="1">
        <f t="array" ref="A55">_xlfn.IFS(#REF!=100,"green",#REF!&gt;50,"yellow",#REF!&gt;0,"orange",#REF!=0,"red")</f>
        <v>#REF!</v>
      </c>
      <c r="B55" s="46">
        <v>1</v>
      </c>
      <c r="C55" s="47" t="s">
        <v>308</v>
      </c>
      <c r="N55" s="31" t="s">
        <v>274</v>
      </c>
      <c r="O55" s="51" t="str">
        <f t="shared" si="3"/>
        <v>Jammu and Kashmir</v>
      </c>
      <c r="P55" s="28">
        <f t="shared" si="4"/>
        <v>81.488933570745743</v>
      </c>
      <c r="Q55" s="45" t="str">
        <f t="shared" si="5"/>
        <v>|||||||||||||||||||||||||||||||||||||||||||||||||||||||||||||||||||||||||||||||||||||||||||||||||||||||||||||||||||||||||||||||||||||||||||||||||||||||||||||||||||</v>
      </c>
      <c r="R55" s="30"/>
      <c r="S55" s="30"/>
      <c r="T55" s="30"/>
      <c r="U55" s="30"/>
      <c r="V55" s="30"/>
      <c r="W55" s="30"/>
      <c r="X55" s="30"/>
      <c r="Y55" s="30"/>
      <c r="Z55" s="30"/>
      <c r="AA55" s="30"/>
      <c r="AC55" s="30"/>
      <c r="AD55" s="30"/>
      <c r="AE55" s="30"/>
    </row>
    <row r="56" spans="1:31" s="31" customFormat="1" x14ac:dyDescent="0.3">
      <c r="A56" s="31" t="e" cm="1">
        <f t="array" ref="A56">_xlfn.IFS(#REF!=100,"green",#REF!&gt;50,"yellow",#REF!&gt;0,"orange",#REF!=0,"red")</f>
        <v>#REF!</v>
      </c>
      <c r="B56" s="46">
        <v>2</v>
      </c>
      <c r="C56" s="47" t="s">
        <v>309</v>
      </c>
      <c r="N56" s="31" t="s">
        <v>274</v>
      </c>
      <c r="O56" s="51" t="str">
        <f t="shared" si="3"/>
        <v>Jharkhand</v>
      </c>
      <c r="P56" s="28">
        <f t="shared" si="4"/>
        <v>88.167525277625316</v>
      </c>
      <c r="Q56" s="45" t="str">
        <f t="shared" si="5"/>
        <v>|||||||||||||||||||||||||||||||||||||||||||||||||||||||||||||||||||||||||||||||||||||||||||||||||||||||||||||||||||||||||||||||||||||||||||||||||||||||||||||||||||||||||||||||||</v>
      </c>
      <c r="R56" s="30"/>
      <c r="S56" s="30"/>
      <c r="T56" s="30"/>
      <c r="U56" s="30"/>
      <c r="V56" s="30"/>
      <c r="W56" s="30"/>
      <c r="X56" s="30"/>
      <c r="Y56" s="30"/>
      <c r="Z56" s="30"/>
      <c r="AA56" s="30"/>
      <c r="AC56" s="30"/>
      <c r="AD56" s="30"/>
      <c r="AE56" s="30"/>
    </row>
    <row r="57" spans="1:31" s="31" customFormat="1" x14ac:dyDescent="0.3">
      <c r="A57" s="31" t="e" cm="1">
        <f t="array" ref="A57">_xlfn.IFS(#REF!=100,"green",#REF!&gt;50,"yellow",#REF!&gt;0,"orange",#REF!=0,"red")</f>
        <v>#REF!</v>
      </c>
      <c r="B57" s="63">
        <v>3</v>
      </c>
      <c r="C57" s="64" t="s">
        <v>310</v>
      </c>
      <c r="N57" s="31" t="s">
        <v>274</v>
      </c>
      <c r="O57" s="51" t="str">
        <f t="shared" si="3"/>
        <v>Karnataka</v>
      </c>
      <c r="P57" s="28">
        <f t="shared" si="4"/>
        <v>94.56149586628753</v>
      </c>
      <c r="Q57" s="45" t="str">
        <f t="shared" si="5"/>
        <v>|||||||||||||||||||||||||||||||||||||||||||||||||||||||||||||||||||||||||||||||||||||||||||||||||||||||||||||||||||||||||||||||||||||||||||||||||||||||||||||||||||||||||||||||||||||||||||||</v>
      </c>
      <c r="R57" s="30"/>
      <c r="S57" s="30"/>
      <c r="T57" s="30"/>
      <c r="U57" s="30"/>
      <c r="V57" s="30"/>
      <c r="W57" s="30"/>
      <c r="X57" s="30"/>
      <c r="Y57" s="30"/>
      <c r="Z57" s="30"/>
      <c r="AA57" s="30"/>
      <c r="AC57" s="30"/>
      <c r="AD57" s="30"/>
      <c r="AE57" s="30"/>
    </row>
    <row r="58" spans="1:31" s="31" customFormat="1" x14ac:dyDescent="0.3">
      <c r="A58" s="31" t="e" cm="1">
        <f t="array" ref="A58">_xlfn.IFS(#REF!=100,"green",#REF!&gt;50,"yellow",#REF!&gt;0,"orange",#REF!=0,"red")</f>
        <v>#REF!</v>
      </c>
      <c r="B58" s="63"/>
      <c r="C58" s="64"/>
      <c r="N58" s="31" t="s">
        <v>274</v>
      </c>
      <c r="O58" s="51" t="str">
        <f t="shared" si="3"/>
        <v>Kerala</v>
      </c>
      <c r="P58" s="28">
        <f t="shared" si="4"/>
        <v>60.112797231466061</v>
      </c>
      <c r="Q58" s="45" t="str">
        <f t="shared" si="5"/>
        <v>|||||||||||||||||||||||||||||||||||||||||||||||||||||||||||||||||||||||||||||||||||||||||||||||||||||||||||||||||||||||||</v>
      </c>
      <c r="R58" s="30"/>
      <c r="S58" s="30"/>
      <c r="T58" s="30"/>
      <c r="U58" s="30"/>
      <c r="V58" s="30"/>
      <c r="W58" s="30"/>
      <c r="X58" s="30"/>
      <c r="Y58" s="30"/>
      <c r="Z58" s="30"/>
      <c r="AA58" s="30"/>
      <c r="AC58" s="30"/>
      <c r="AD58" s="30"/>
      <c r="AE58" s="30"/>
    </row>
    <row r="59" spans="1:31" s="31" customFormat="1" ht="14.4" customHeight="1" x14ac:dyDescent="0.3">
      <c r="A59" s="31" t="e" cm="1">
        <f t="array" ref="A59">_xlfn.IFS(#REF!=100,"green",#REF!&gt;50,"yellow",#REF!&gt;0,"orange",#REF!=0,"red")</f>
        <v>#REF!</v>
      </c>
      <c r="B59" s="46">
        <v>4</v>
      </c>
      <c r="C59" s="47" t="s">
        <v>268</v>
      </c>
      <c r="N59" s="31" t="s">
        <v>274</v>
      </c>
      <c r="O59" s="51" t="str">
        <f t="shared" si="3"/>
        <v>Ladakh</v>
      </c>
      <c r="P59" s="28">
        <f t="shared" si="4"/>
        <v>100</v>
      </c>
      <c r="Q59" s="45" t="str">
        <f t="shared" si="5"/>
        <v>|||||||||||||||||||||||||||||||||||||||||||||||||||||||||||||||||||||||||||||||||||||||||||||||||||||||||||||||||||||||||||||||||||||||||||||||||||||||||||||||||||||||||||||||||||||||||||||||||||||||||</v>
      </c>
      <c r="R59" s="30"/>
      <c r="S59" s="30"/>
      <c r="T59" s="30"/>
      <c r="U59" s="30"/>
      <c r="V59" s="30"/>
      <c r="W59" s="30"/>
      <c r="X59" s="30"/>
      <c r="Y59" s="30"/>
      <c r="Z59" s="30"/>
      <c r="AA59" s="30"/>
      <c r="AC59" s="30"/>
      <c r="AD59" s="30"/>
      <c r="AE59" s="30"/>
    </row>
    <row r="60" spans="1:31" s="31" customFormat="1" x14ac:dyDescent="0.3">
      <c r="A60" s="31" t="e" cm="1">
        <f t="array" ref="A60">_xlfn.IFS(#REF!=100,"green",#REF!&gt;50,"yellow",#REF!&gt;0,"orange",#REF!=0,"red")</f>
        <v>#REF!</v>
      </c>
      <c r="B60" s="46">
        <v>5</v>
      </c>
      <c r="C60" s="47" t="s">
        <v>269</v>
      </c>
      <c r="N60" s="31" t="s">
        <v>274</v>
      </c>
      <c r="O60" s="51" t="str">
        <f t="shared" si="3"/>
        <v>Lakshadweep</v>
      </c>
      <c r="P60" s="28">
        <f t="shared" si="4"/>
        <v>100</v>
      </c>
      <c r="Q60" s="45" t="str">
        <f t="shared" si="5"/>
        <v>|||||||||||||||||||||||||||||||||||||||||||||||||||||||||||||||||||||||||||||||||||||||||||||||||||||||||||||||||||||||||||||||||||||||||||||||||||||||||||||||||||||||||||||||||||||||||||||||||||||||||</v>
      </c>
      <c r="R60" s="30"/>
      <c r="S60" s="30"/>
      <c r="T60" s="30"/>
      <c r="U60" s="30"/>
      <c r="V60" s="30"/>
      <c r="W60" s="30"/>
      <c r="X60" s="30"/>
      <c r="Y60" s="30"/>
      <c r="Z60" s="30"/>
      <c r="AA60" s="30"/>
      <c r="AC60" s="30"/>
      <c r="AD60" s="30"/>
      <c r="AE60" s="30"/>
    </row>
    <row r="61" spans="1:31" s="31" customFormat="1" x14ac:dyDescent="0.3">
      <c r="A61" s="31" t="e" cm="1">
        <f t="array" ref="A61">_xlfn.IFS(#REF!=100,"green",#REF!&gt;50,"yellow",#REF!&gt;0,"orange",#REF!=0,"red")</f>
        <v>#REF!</v>
      </c>
      <c r="B61" s="63">
        <v>6</v>
      </c>
      <c r="C61" s="65" t="s">
        <v>311</v>
      </c>
      <c r="N61" s="31" t="s">
        <v>274</v>
      </c>
      <c r="O61" s="51" t="str">
        <f t="shared" si="3"/>
        <v>Madhya Pradesh</v>
      </c>
      <c r="P61" s="28">
        <f t="shared" si="4"/>
        <v>41.617624056785658</v>
      </c>
      <c r="Q61" s="45" t="str">
        <f t="shared" si="5"/>
        <v>|||||||||||||||||||||||||||||||||||||||||||||||||||||||||||||||||||||||||||||||||||</v>
      </c>
      <c r="R61" s="30"/>
      <c r="S61" s="30"/>
      <c r="T61" s="30"/>
      <c r="U61" s="30"/>
      <c r="V61" s="30"/>
      <c r="W61" s="30"/>
      <c r="X61" s="30"/>
      <c r="Y61" s="30"/>
      <c r="Z61" s="30"/>
      <c r="AA61" s="30"/>
      <c r="AC61" s="30"/>
      <c r="AD61" s="30"/>
      <c r="AE61" s="30"/>
    </row>
    <row r="62" spans="1:31" s="31" customFormat="1" x14ac:dyDescent="0.3">
      <c r="A62" s="31" t="e" cm="1">
        <f t="array" ref="A62">_xlfn.IFS(#REF!=100,"green",#REF!&gt;50,"yellow",#REF!&gt;0,"orange",#REF!=0,"red")</f>
        <v>#REF!</v>
      </c>
      <c r="B62" s="63"/>
      <c r="C62" s="65"/>
      <c r="N62" s="31" t="s">
        <v>274</v>
      </c>
      <c r="O62" s="51" t="str">
        <f t="shared" si="3"/>
        <v>Maharashtra</v>
      </c>
      <c r="P62" s="28">
        <f t="shared" si="4"/>
        <v>93.214793325113718</v>
      </c>
      <c r="Q62" s="45" t="str">
        <f t="shared" si="5"/>
        <v>|||||||||||||||||||||||||||||||||||||||||||||||||||||||||||||||||||||||||||||||||||||||||||||||||||||||||||||||||||||||||||||||||||||||||||||||||||||||||||||||||||||||||||||||||||||||||||</v>
      </c>
      <c r="R62" s="30"/>
      <c r="S62" s="30"/>
      <c r="T62" s="30"/>
      <c r="U62" s="30"/>
      <c r="V62" s="30"/>
      <c r="W62" s="30"/>
      <c r="X62" s="30"/>
      <c r="Y62" s="30"/>
      <c r="Z62" s="30"/>
      <c r="AA62" s="30"/>
      <c r="AC62" s="30"/>
      <c r="AD62" s="30"/>
      <c r="AE62" s="30"/>
    </row>
    <row r="63" spans="1:31" s="31" customFormat="1" x14ac:dyDescent="0.3">
      <c r="A63" s="31" t="e" cm="1">
        <f t="array" ref="A63">_xlfn.IFS(#REF!=100,"green",#REF!&gt;50,"yellow",#REF!&gt;0,"orange",#REF!=0,"red")</f>
        <v>#REF!</v>
      </c>
      <c r="B63" s="46">
        <v>7</v>
      </c>
      <c r="C63" s="47" t="s">
        <v>270</v>
      </c>
      <c r="N63" s="31" t="s">
        <v>274</v>
      </c>
      <c r="O63" s="51" t="str">
        <f t="shared" si="3"/>
        <v>Manipur</v>
      </c>
      <c r="P63" s="28">
        <f t="shared" si="4"/>
        <v>62.180634725681919</v>
      </c>
      <c r="Q63" s="45" t="str">
        <f t="shared" si="5"/>
        <v>|||||||||||||||||||||||||||||||||||||||||||||||||||||||||||||||||||||||||||||||||||||||||||||||||||||||||||||||||||||||||||||</v>
      </c>
      <c r="R63" s="30"/>
      <c r="S63" s="30"/>
      <c r="T63" s="30"/>
      <c r="U63" s="30"/>
      <c r="V63" s="30"/>
      <c r="W63" s="30"/>
      <c r="X63" s="30"/>
      <c r="Y63" s="30"/>
      <c r="Z63" s="30"/>
      <c r="AA63" s="30"/>
      <c r="AC63" s="30"/>
      <c r="AD63" s="30"/>
      <c r="AE63" s="30"/>
    </row>
    <row r="64" spans="1:31" s="31" customFormat="1" x14ac:dyDescent="0.3">
      <c r="A64" s="31" t="e" cm="1">
        <f t="array" ref="A64">_xlfn.IFS(#REF!=100,"green",#REF!&gt;50,"yellow",#REF!&gt;0,"orange",#REF!=0,"red")</f>
        <v>#REF!</v>
      </c>
      <c r="B64" s="46">
        <v>8</v>
      </c>
      <c r="C64" s="47" t="s">
        <v>306</v>
      </c>
      <c r="N64" s="31" t="s">
        <v>274</v>
      </c>
      <c r="O64" s="51" t="str">
        <f t="shared" si="3"/>
        <v>Meghalaya</v>
      </c>
      <c r="P64" s="28">
        <f t="shared" si="4"/>
        <v>84.826167286499683</v>
      </c>
      <c r="Q64" s="45" t="str">
        <f t="shared" si="5"/>
        <v>|||||||||||||||||||||||||||||||||||||||||||||||||||||||||||||||||||||||||||||||||||||||||||||||||||||||||||||||||||||||||||||||||||||||||||||||||||||||||||||||||||||||||</v>
      </c>
      <c r="R64" s="30"/>
      <c r="S64" s="30"/>
      <c r="T64" s="30"/>
      <c r="U64" s="30"/>
      <c r="V64" s="30"/>
      <c r="W64" s="30"/>
      <c r="X64" s="30"/>
      <c r="Y64" s="30"/>
      <c r="Z64" s="30"/>
      <c r="AA64" s="30"/>
      <c r="AC64" s="30"/>
      <c r="AD64" s="30"/>
      <c r="AE64" s="30"/>
    </row>
    <row r="65" spans="1:31" s="31" customFormat="1" x14ac:dyDescent="0.3">
      <c r="A65" s="31" t="e" cm="1">
        <f t="array" ref="A65">_xlfn.IFS(#REF!=100,"green",#REF!&gt;50,"yellow",#REF!&gt;0,"orange",#REF!=0,"red")</f>
        <v>#REF!</v>
      </c>
      <c r="N65" s="31" t="s">
        <v>274</v>
      </c>
      <c r="O65" s="51" t="str">
        <f t="shared" si="3"/>
        <v>Mizoram</v>
      </c>
      <c r="P65" s="28">
        <f t="shared" si="4"/>
        <v>56.685769054930013</v>
      </c>
      <c r="Q65" s="45" t="str">
        <f t="shared" si="5"/>
        <v>|||||||||||||||||||||||||||||||||||||||||||||||||||||||||||||||||||||||||||||||||||||||||||||||||||||||||||||||||</v>
      </c>
      <c r="R65" s="30"/>
      <c r="S65" s="30"/>
      <c r="T65" s="30"/>
      <c r="U65" s="30"/>
      <c r="V65" s="30"/>
      <c r="W65" s="30"/>
      <c r="X65" s="30"/>
      <c r="Y65" s="30"/>
      <c r="Z65" s="30"/>
      <c r="AA65" s="30"/>
      <c r="AC65" s="30"/>
      <c r="AD65" s="30"/>
      <c r="AE65" s="30"/>
    </row>
    <row r="66" spans="1:31" s="31" customFormat="1" ht="14.4" customHeight="1" x14ac:dyDescent="0.3">
      <c r="A66" s="31" t="e" cm="1">
        <f t="array" ref="A66">_xlfn.IFS(#REF!=100,"green",#REF!&gt;50,"yellow",#REF!&gt;0,"orange",#REF!=0,"red")</f>
        <v>#REF!</v>
      </c>
      <c r="N66" s="31" t="s">
        <v>274</v>
      </c>
      <c r="O66" s="51" t="str">
        <f t="shared" si="3"/>
        <v>Nagaland</v>
      </c>
      <c r="P66" s="28">
        <f t="shared" si="4"/>
        <v>88.310146965346746</v>
      </c>
      <c r="Q66" s="45" t="str">
        <f t="shared" si="5"/>
        <v>|||||||||||||||||||||||||||||||||||||||||||||||||||||||||||||||||||||||||||||||||||||||||||||||||||||||||||||||||||||||||||||||||||||||||||||||||||||||||||||||||||||||||||||||||</v>
      </c>
      <c r="R66" s="30"/>
      <c r="S66" s="30"/>
      <c r="T66" s="30"/>
      <c r="U66" s="30"/>
      <c r="V66" s="30"/>
      <c r="W66" s="30"/>
      <c r="X66" s="30"/>
      <c r="Y66" s="30"/>
      <c r="Z66" s="30"/>
      <c r="AA66" s="30"/>
      <c r="AC66" s="30"/>
      <c r="AD66" s="30"/>
      <c r="AE66" s="30"/>
    </row>
    <row r="67" spans="1:31" s="31" customFormat="1" x14ac:dyDescent="0.3">
      <c r="A67" s="31" t="e" cm="1">
        <f t="array" ref="A67">_xlfn.IFS(#REF!=100,"green",#REF!&gt;50,"yellow",#REF!&gt;0,"orange",#REF!=0,"red")</f>
        <v>#REF!</v>
      </c>
      <c r="N67" s="31" t="s">
        <v>274</v>
      </c>
      <c r="O67" s="51" t="str">
        <f t="shared" si="3"/>
        <v>Odisha</v>
      </c>
      <c r="P67" s="28">
        <f t="shared" si="4"/>
        <v>58.340525862183618</v>
      </c>
      <c r="Q67" s="45" t="str">
        <f t="shared" si="5"/>
        <v>|||||||||||||||||||||||||||||||||||||||||||||||||||||||||||||||||||||||||||||||||||||||||||||||||||||||||||||||||||||</v>
      </c>
      <c r="R67" s="30"/>
      <c r="S67" s="30"/>
      <c r="T67" s="30"/>
      <c r="U67" s="30"/>
      <c r="V67" s="30"/>
      <c r="W67" s="30"/>
      <c r="X67" s="30"/>
      <c r="Y67" s="30"/>
      <c r="Z67" s="30"/>
      <c r="AA67" s="30"/>
      <c r="AC67" s="30"/>
      <c r="AD67" s="30"/>
      <c r="AE67" s="30"/>
    </row>
    <row r="68" spans="1:31" s="31" customFormat="1" x14ac:dyDescent="0.3">
      <c r="A68" s="31" t="e" cm="1">
        <f t="array" ref="A68">_xlfn.IFS(#REF!=100,"green",#REF!&gt;50,"yellow",#REF!&gt;0,"orange",#REF!=0,"red")</f>
        <v>#REF!</v>
      </c>
      <c r="B68" s="22"/>
      <c r="C68" s="42"/>
      <c r="N68" s="31" t="s">
        <v>274</v>
      </c>
      <c r="O68" s="51" t="str">
        <f t="shared" si="3"/>
        <v>Puducherry</v>
      </c>
      <c r="P68" s="28">
        <f t="shared" si="4"/>
        <v>69.062396685797111</v>
      </c>
      <c r="Q68" s="45" t="str">
        <f t="shared" si="5"/>
        <v>|||||||||||||||||||||||||||||||||||||||||||||||||||||||||||||||||||||||||||||||||||||||||||||||||||||||||||||||||||||||||||||||||||||||||||</v>
      </c>
      <c r="R68" s="30"/>
      <c r="S68" s="30"/>
      <c r="T68" s="30"/>
      <c r="U68" s="30"/>
      <c r="V68" s="30"/>
      <c r="W68" s="30"/>
      <c r="X68" s="30"/>
      <c r="Y68" s="30"/>
      <c r="Z68" s="30"/>
      <c r="AA68" s="30"/>
      <c r="AC68" s="30"/>
      <c r="AD68" s="30"/>
      <c r="AE68" s="30"/>
    </row>
    <row r="69" spans="1:31" s="31" customFormat="1" x14ac:dyDescent="0.3">
      <c r="A69" s="31" t="e" cm="1">
        <f t="array" ref="A69">_xlfn.IFS(#REF!=100,"green",#REF!&gt;50,"yellow",#REF!&gt;0,"orange",#REF!=0,"red")</f>
        <v>#REF!</v>
      </c>
      <c r="B69" s="22"/>
      <c r="C69" s="42"/>
      <c r="N69" s="31" t="s">
        <v>274</v>
      </c>
      <c r="O69" s="51" t="str">
        <f t="shared" si="3"/>
        <v>Punjab</v>
      </c>
      <c r="P69" s="28">
        <f t="shared" si="4"/>
        <v>90.112392056403721</v>
      </c>
      <c r="Q69" s="45" t="str">
        <f t="shared" si="5"/>
        <v>|||||||||||||||||||||||||||||||||||||||||||||||||||||||||||||||||||||||||||||||||||||||||||||||||||||||||||||||||||||||||||||||||||||||||||||||||||||||||||||||||||||||||||||||||||||</v>
      </c>
      <c r="R69" s="30"/>
      <c r="S69" s="30"/>
      <c r="T69" s="30"/>
      <c r="U69" s="30"/>
      <c r="V69" s="30"/>
      <c r="W69" s="30"/>
      <c r="X69" s="30"/>
      <c r="Y69" s="30"/>
      <c r="Z69" s="30"/>
      <c r="AA69" s="30"/>
      <c r="AC69" s="30"/>
      <c r="AD69" s="30"/>
      <c r="AE69" s="30"/>
    </row>
    <row r="70" spans="1:31" s="31" customFormat="1" x14ac:dyDescent="0.3">
      <c r="A70" s="31" t="e" cm="1">
        <f t="array" ref="A70">_xlfn.IFS(#REF!=100,"green",#REF!&gt;50,"yellow",#REF!&gt;0,"orange",#REF!=0,"red")</f>
        <v>#REF!</v>
      </c>
      <c r="B70" s="58"/>
      <c r="C70" s="59"/>
      <c r="N70" s="31" t="s">
        <v>274</v>
      </c>
      <c r="O70" s="51" t="str">
        <f t="shared" si="3"/>
        <v>Rajasthan</v>
      </c>
      <c r="P70" s="28">
        <f t="shared" si="4"/>
        <v>48.861242175397912</v>
      </c>
      <c r="Q70" s="45" t="str">
        <f t="shared" si="5"/>
        <v>|||||||||||||||||||||||||||||||||||||||||||||||||||||||||||||||||||||||||||||||||||||||||||||||||</v>
      </c>
      <c r="R70" s="30"/>
      <c r="S70" s="30"/>
      <c r="T70" s="30"/>
      <c r="U70" s="30"/>
      <c r="V70" s="30"/>
      <c r="W70" s="30"/>
      <c r="X70" s="30"/>
      <c r="Y70" s="30"/>
      <c r="Z70" s="30"/>
      <c r="AA70" s="30"/>
      <c r="AC70" s="30"/>
      <c r="AD70" s="30"/>
      <c r="AE70" s="30"/>
    </row>
    <row r="71" spans="1:31" s="31" customFormat="1" x14ac:dyDescent="0.3">
      <c r="A71" s="31" t="e" cm="1">
        <f t="array" ref="A71">_xlfn.IFS(#REF!=100,"green",#REF!&gt;50,"yellow",#REF!&gt;0,"orange",#REF!=0,"red")</f>
        <v>#REF!</v>
      </c>
      <c r="B71" s="58"/>
      <c r="C71" s="59"/>
      <c r="N71" s="31" t="s">
        <v>274</v>
      </c>
      <c r="O71" s="51" t="str">
        <f t="shared" si="3"/>
        <v>Sikkim</v>
      </c>
      <c r="P71" s="28">
        <f t="shared" si="4"/>
        <v>98.653336355708348</v>
      </c>
      <c r="Q71" s="45" t="str">
        <f t="shared" si="5"/>
        <v>|||||||||||||||||||||||||||||||||||||||||||||||||||||||||||||||||||||||||||||||||||||||||||||||||||||||||||||||||||||||||||||||||||||||||||||||||||||||||||||||||||||||||||||||||||||||||||||||||||||</v>
      </c>
      <c r="R71" s="30"/>
      <c r="S71" s="30"/>
      <c r="T71" s="30"/>
      <c r="U71" s="30"/>
      <c r="V71" s="30"/>
      <c r="W71" s="30"/>
      <c r="X71" s="30"/>
      <c r="Y71" s="30"/>
      <c r="Z71" s="30"/>
      <c r="AA71" s="30"/>
      <c r="AC71" s="30"/>
      <c r="AD71" s="30"/>
      <c r="AE71" s="30"/>
    </row>
    <row r="72" spans="1:31" s="31" customFormat="1" x14ac:dyDescent="0.3">
      <c r="A72" s="31" t="e" cm="1">
        <f t="array" ref="A72">_xlfn.IFS(#REF!=100,"green",#REF!&gt;50,"yellow",#REF!&gt;0,"orange",#REF!=0,"red")</f>
        <v>#REF!</v>
      </c>
      <c r="B72" s="22"/>
      <c r="C72" s="42"/>
      <c r="N72" s="31" t="s">
        <v>274</v>
      </c>
      <c r="O72" s="51" t="str">
        <f t="shared" si="3"/>
        <v>Tamil Nadu</v>
      </c>
      <c r="P72" s="28">
        <f t="shared" si="4"/>
        <v>66.572654608768758</v>
      </c>
      <c r="Q72" s="45" t="str">
        <f t="shared" si="5"/>
        <v>|||||||||||||||||||||||||||||||||||||||||||||||||||||||||||||||||||||||||||||||||||||||||||||||||||||||||||||||||||||||||||||||||||||</v>
      </c>
      <c r="R72" s="30"/>
      <c r="S72" s="30"/>
      <c r="T72" s="30"/>
      <c r="U72" s="30"/>
      <c r="V72" s="30"/>
      <c r="W72" s="30"/>
      <c r="X72" s="30"/>
      <c r="Y72" s="30"/>
      <c r="Z72" s="30"/>
      <c r="AA72" s="30"/>
      <c r="AC72" s="30"/>
      <c r="AD72" s="30"/>
      <c r="AE72" s="30"/>
    </row>
    <row r="73" spans="1:31" s="31" customFormat="1" x14ac:dyDescent="0.3">
      <c r="A73" s="31" t="e" cm="1">
        <f t="array" ref="A73">_xlfn.IFS(#REF!=100,"green",#REF!&gt;50,"yellow",#REF!&gt;0,"orange",#REF!=0,"red")</f>
        <v>#REF!</v>
      </c>
      <c r="B73" s="22"/>
      <c r="C73" s="42"/>
      <c r="N73" s="31" t="s">
        <v>274</v>
      </c>
      <c r="O73" s="51" t="str">
        <f t="shared" si="3"/>
        <v>Telangana</v>
      </c>
      <c r="P73" s="28">
        <f t="shared" si="4"/>
        <v>89.596529445942338</v>
      </c>
      <c r="Q73" s="45" t="str">
        <f t="shared" si="5"/>
        <v>|||||||||||||||||||||||||||||||||||||||||||||||||||||||||||||||||||||||||||||||||||||||||||||||||||||||||||||||||||||||||||||||||||||||||||||||||||||||||||||||||||||||||||||||||||</v>
      </c>
      <c r="R73" s="30"/>
      <c r="S73" s="30"/>
      <c r="T73" s="30"/>
      <c r="U73" s="30"/>
      <c r="V73" s="30"/>
      <c r="W73" s="30"/>
      <c r="X73" s="30"/>
      <c r="Y73" s="30"/>
      <c r="Z73" s="30"/>
      <c r="AA73" s="30"/>
      <c r="AC73" s="30"/>
      <c r="AD73" s="30"/>
      <c r="AE73" s="30"/>
    </row>
    <row r="74" spans="1:31" s="31" customFormat="1" x14ac:dyDescent="0.3">
      <c r="A74" s="31" t="e" cm="1">
        <f t="array" ref="A74">_xlfn.IFS(#REF!=100,"green",#REF!&gt;50,"yellow",#REF!&gt;0,"orange",#REF!=0,"red")</f>
        <v>#REF!</v>
      </c>
      <c r="B74" s="58"/>
      <c r="C74" s="62"/>
      <c r="N74" s="31" t="s">
        <v>274</v>
      </c>
      <c r="O74" s="51" t="str">
        <f t="shared" si="3"/>
        <v>Tripura</v>
      </c>
      <c r="P74" s="28">
        <f t="shared" si="4"/>
        <v>99.920319542898554</v>
      </c>
      <c r="Q74" s="45" t="str">
        <f t="shared" si="5"/>
        <v>|||||||||||||||||||||||||||||||||||||||||||||||||||||||||||||||||||||||||||||||||||||||||||||||||||||||||||||||||||||||||||||||||||||||||||||||||||||||||||||||||||||||||||||||||||||||||||||||||||||||</v>
      </c>
      <c r="R74" s="30"/>
      <c r="S74" s="30"/>
      <c r="T74" s="30"/>
      <c r="U74" s="30"/>
      <c r="V74" s="30"/>
      <c r="W74" s="30"/>
      <c r="X74" s="30"/>
      <c r="Y74" s="30"/>
      <c r="Z74" s="30"/>
      <c r="AA74" s="30"/>
      <c r="AC74" s="30"/>
      <c r="AD74" s="30"/>
      <c r="AE74" s="30"/>
    </row>
    <row r="75" spans="1:31" s="31" customFormat="1" x14ac:dyDescent="0.3">
      <c r="A75" s="31" t="e" cm="1">
        <f t="array" ref="A75">_xlfn.IFS(#REF!=100,"green",#REF!&gt;50,"yellow",#REF!&gt;0,"orange",#REF!=0,"red")</f>
        <v>#REF!</v>
      </c>
      <c r="B75" s="58"/>
      <c r="C75" s="62"/>
      <c r="N75" s="31" t="s">
        <v>274</v>
      </c>
      <c r="O75" s="51" t="str">
        <f t="shared" si="3"/>
        <v>Uttar Pradesh</v>
      </c>
      <c r="P75" s="28">
        <f t="shared" si="4"/>
        <v>45.166952787105117</v>
      </c>
      <c r="Q75" s="45" t="str">
        <f t="shared" si="5"/>
        <v>|||||||||||||||||||||||||||||||||||||||||||||||||||||||||||||||||||||||||||||||||||||||||||</v>
      </c>
      <c r="R75" s="30"/>
      <c r="S75" s="30"/>
      <c r="T75" s="30"/>
      <c r="U75" s="30"/>
      <c r="V75" s="30"/>
      <c r="W75" s="30"/>
      <c r="X75" s="30"/>
      <c r="Y75" s="30"/>
      <c r="Z75" s="30"/>
      <c r="AA75" s="30"/>
      <c r="AC75" s="30"/>
      <c r="AD75" s="30"/>
      <c r="AE75" s="30"/>
    </row>
    <row r="76" spans="1:31" s="31" customFormat="1" x14ac:dyDescent="0.3">
      <c r="A76" s="31" t="e" cm="1">
        <f t="array" ref="A76">_xlfn.IFS(#REF!=100,"green",#REF!&gt;50,"yellow",#REF!&gt;0,"orange",#REF!=0,"red")</f>
        <v>#REF!</v>
      </c>
      <c r="B76" s="22"/>
      <c r="C76" s="42"/>
      <c r="N76" s="31" t="s">
        <v>274</v>
      </c>
      <c r="O76" s="51" t="str">
        <f t="shared" si="3"/>
        <v>Uttarakhand</v>
      </c>
      <c r="P76" s="28">
        <f t="shared" si="4"/>
        <v>71.939704217849254</v>
      </c>
      <c r="Q76" s="45" t="str">
        <f t="shared" si="5"/>
        <v>|||||||||||||||||||||||||||||||||||||||||||||||||||||||||||||||||||||||||||||||||||||||||||||||||||||||||||||||||||||||||||||||||||||||||||||||</v>
      </c>
      <c r="R76" s="30"/>
      <c r="S76" s="30"/>
      <c r="T76" s="30"/>
      <c r="U76" s="30"/>
      <c r="V76" s="30"/>
      <c r="W76" s="30"/>
      <c r="X76" s="30"/>
      <c r="Y76" s="30"/>
      <c r="Z76" s="30"/>
      <c r="AA76" s="30"/>
      <c r="AC76" s="30"/>
      <c r="AD76" s="30"/>
      <c r="AE76" s="30"/>
    </row>
    <row r="77" spans="1:31" s="31" customFormat="1" x14ac:dyDescent="0.3">
      <c r="A77" s="31" t="e" cm="1">
        <f t="array" ref="A77">_xlfn.IFS(#REF!=100,"green",#REF!&gt;50,"yellow",#REF!&gt;0,"orange",#REF!=0,"red")</f>
        <v>#REF!</v>
      </c>
      <c r="B77" s="22"/>
      <c r="C77" s="42"/>
      <c r="N77" s="31" t="s">
        <v>274</v>
      </c>
      <c r="O77" s="51" t="str">
        <f t="shared" si="3"/>
        <v>West Bengal</v>
      </c>
      <c r="P77" s="28">
        <f t="shared" si="4"/>
        <v>78.481585975983464</v>
      </c>
      <c r="Q77" s="45" t="str">
        <f t="shared" si="5"/>
        <v>|||||||||||||||||||||||||||||||||||||||||||||||||||||||||||||||||||||||||||||||||||||||||||||||||||||||||||||||||||||||||||||||||||||||||||||||||||||||||||||</v>
      </c>
      <c r="R77" s="30"/>
      <c r="S77" s="30"/>
      <c r="T77" s="30"/>
      <c r="U77" s="30"/>
      <c r="V77" s="30"/>
      <c r="W77" s="30"/>
      <c r="X77" s="30"/>
      <c r="Y77" s="30"/>
      <c r="Z77" s="30"/>
      <c r="AA77" s="30"/>
      <c r="AC77" s="30"/>
      <c r="AD77" s="30"/>
      <c r="AE77" s="30"/>
    </row>
    <row r="78" spans="1:31" s="34" customFormat="1" ht="15.6" x14ac:dyDescent="0.3">
      <c r="A78" s="34" t="e" cm="1">
        <f t="array" ref="A78">_xlfn.IFS(#REF!=100,"green",#REF!&gt;50,"yellow",#REF!&gt;0,"orange",#REF!=0,"red")</f>
        <v>#REF!</v>
      </c>
      <c r="B78" s="30"/>
      <c r="C78" s="30"/>
      <c r="E78" s="60"/>
      <c r="F78" s="60"/>
      <c r="G78" s="60"/>
      <c r="H78" s="60"/>
      <c r="I78" s="60"/>
      <c r="J78" s="60"/>
      <c r="K78" s="60"/>
      <c r="L78" s="60"/>
      <c r="M78" s="60"/>
      <c r="N78" s="34" t="s">
        <v>274</v>
      </c>
      <c r="O78" s="48" t="s">
        <v>316</v>
      </c>
      <c r="P78" s="49">
        <f t="shared" si="4"/>
        <v>78.963293364938963</v>
      </c>
      <c r="Q78" s="50" t="str">
        <f t="shared" si="5"/>
        <v>|||||||||||||||||||||||||||||||||||||||||||||||||||||||||||||||||||||||||||||||||||||||||||||||||||||||||||||||||||||||||||||||||||||||||||||||||||||||||||||</v>
      </c>
      <c r="R78" s="43"/>
      <c r="S78" s="43"/>
      <c r="T78" s="43"/>
      <c r="U78" s="43"/>
      <c r="V78" s="43"/>
      <c r="W78" s="43"/>
      <c r="X78" s="43"/>
      <c r="Y78" s="43"/>
      <c r="Z78" s="43"/>
      <c r="AA78" s="43"/>
      <c r="AC78" s="43"/>
      <c r="AD78" s="43"/>
      <c r="AE78" s="43"/>
    </row>
    <row r="79" spans="1:31" s="31" customFormat="1" x14ac:dyDescent="0.3">
      <c r="O79" s="29"/>
      <c r="P79" s="30"/>
      <c r="Q79" s="29"/>
      <c r="R79" s="30"/>
      <c r="S79" s="30"/>
      <c r="T79" s="30"/>
      <c r="U79" s="30"/>
      <c r="V79" s="30"/>
      <c r="W79" s="30"/>
      <c r="X79" s="30"/>
      <c r="Y79" s="30"/>
      <c r="Z79" s="30"/>
      <c r="AA79" s="30"/>
      <c r="AC79" s="30"/>
      <c r="AD79" s="30"/>
      <c r="AE79" s="30"/>
    </row>
  </sheetData>
  <mergeCells count="11">
    <mergeCell ref="B53:C54"/>
    <mergeCell ref="B70:B71"/>
    <mergeCell ref="C70:C71"/>
    <mergeCell ref="E78:M78"/>
    <mergeCell ref="O41:Q41"/>
    <mergeCell ref="B74:B75"/>
    <mergeCell ref="C74:C75"/>
    <mergeCell ref="B57:B58"/>
    <mergeCell ref="C57:C58"/>
    <mergeCell ref="B61:B62"/>
    <mergeCell ref="C61:C62"/>
  </mergeCells>
  <phoneticPr fontId="2" type="noConversion"/>
  <conditionalFormatting sqref="P42:P78">
    <cfRule type="cellIs" dxfId="34" priority="12" operator="equal">
      <formula>"grey"</formula>
    </cfRule>
    <cfRule type="cellIs" dxfId="33" priority="13" operator="equal">
      <formula>"green"</formula>
    </cfRule>
    <cfRule type="cellIs" dxfId="32" priority="14" operator="equal">
      <formula>"yellow"</formula>
    </cfRule>
    <cfRule type="cellIs" dxfId="31" priority="15" operator="equal">
      <formula>"orange"</formula>
    </cfRule>
    <cfRule type="cellIs" dxfId="30" priority="16" operator="equal">
      <formula>"red"</formula>
    </cfRule>
  </conditionalFormatting>
  <conditionalFormatting sqref="Q42:Q78">
    <cfRule type="expression" dxfId="29" priority="6">
      <formula>P42 &gt; 95</formula>
    </cfRule>
    <cfRule type="expression" dxfId="28" priority="17">
      <formula>P42&gt;75</formula>
    </cfRule>
    <cfRule type="expression" dxfId="27" priority="18">
      <formula>P42 &gt;50</formula>
    </cfRule>
    <cfRule type="expression" dxfId="26" priority="19">
      <formula xml:space="preserve"> P42 &gt; 25</formula>
    </cfRule>
    <cfRule type="expression" dxfId="25" priority="20">
      <formula xml:space="preserve"> P42 &gt; -1</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4E855-7D01-479D-BB75-071FAF55C319}">
  <dimension ref="A1:DX54"/>
  <sheetViews>
    <sheetView tabSelected="1" zoomScale="70" zoomScaleNormal="70" workbookViewId="0">
      <pane xSplit="2" ySplit="4" topLeftCell="Q5" activePane="bottomRight" state="frozen"/>
      <selection pane="topRight" activeCell="C1" sqref="C1"/>
      <selection pane="bottomLeft" activeCell="A5" sqref="A5"/>
      <selection pane="bottomRight" activeCell="AG18" sqref="AG18"/>
    </sheetView>
  </sheetViews>
  <sheetFormatPr defaultRowHeight="14.4" x14ac:dyDescent="0.3"/>
  <cols>
    <col min="1" max="1" width="7.33203125" style="15" customWidth="1"/>
    <col min="2" max="2" width="37" style="15" bestFit="1" customWidth="1"/>
    <col min="3" max="3" width="11.5546875" style="15" customWidth="1"/>
    <col min="4" max="4" width="7.44140625" style="15" customWidth="1"/>
    <col min="5" max="5" width="10.77734375" style="12" bestFit="1" customWidth="1"/>
    <col min="6" max="6" width="6.6640625" style="15" bestFit="1" customWidth="1"/>
    <col min="7" max="7" width="10.77734375" style="15" bestFit="1" customWidth="1"/>
    <col min="8" max="8" width="6.6640625" style="15" bestFit="1" customWidth="1"/>
    <col min="9" max="9" width="10.77734375" style="15" bestFit="1" customWidth="1"/>
    <col min="10" max="10" width="7.44140625" style="15" bestFit="1" customWidth="1"/>
    <col min="11" max="11" width="10.77734375" style="15" bestFit="1" customWidth="1"/>
    <col min="12" max="12" width="7.44140625" style="15" bestFit="1" customWidth="1"/>
    <col min="13" max="13" width="10.77734375" style="15" bestFit="1" customWidth="1"/>
    <col min="14" max="14" width="7.44140625" style="15" bestFit="1" customWidth="1"/>
    <col min="15" max="15" width="10.77734375" style="15" bestFit="1" customWidth="1"/>
    <col min="16" max="16" width="7.44140625" style="15" bestFit="1" customWidth="1"/>
    <col min="17" max="17" width="10.77734375" style="15" bestFit="1" customWidth="1"/>
    <col min="18" max="18" width="7.44140625" style="15" bestFit="1" customWidth="1"/>
    <col min="19" max="19" width="10.77734375" style="15" bestFit="1" customWidth="1"/>
    <col min="20" max="20" width="7.44140625" style="15" bestFit="1" customWidth="1"/>
    <col min="21" max="21" width="10.77734375" style="15" bestFit="1" customWidth="1"/>
    <col min="22" max="22" width="7.44140625" style="15" bestFit="1" customWidth="1"/>
    <col min="23" max="23" width="10.77734375" style="15" bestFit="1" customWidth="1"/>
    <col min="24" max="24" width="7.44140625" style="15" bestFit="1" customWidth="1"/>
    <col min="25" max="25" width="10.77734375" style="15" bestFit="1" customWidth="1"/>
    <col min="26" max="26" width="7.44140625" style="15" bestFit="1" customWidth="1"/>
    <col min="27" max="27" width="10.77734375" style="15" bestFit="1" customWidth="1"/>
    <col min="28" max="28" width="7.44140625" style="15" bestFit="1" customWidth="1"/>
    <col min="29" max="29" width="10.77734375" style="15" bestFit="1" customWidth="1"/>
    <col min="30" max="30" width="7.44140625" style="15" bestFit="1" customWidth="1"/>
    <col min="31" max="31" width="10.77734375" style="15" bestFit="1" customWidth="1"/>
    <col min="32" max="32" width="7.44140625" style="15" bestFit="1" customWidth="1"/>
    <col min="33" max="33" width="10.77734375" style="15" bestFit="1" customWidth="1"/>
    <col min="34" max="34" width="7.44140625" style="15" bestFit="1" customWidth="1"/>
    <col min="35" max="35" width="10.77734375" style="15" bestFit="1" customWidth="1"/>
    <col min="36" max="36" width="7.44140625" style="15" bestFit="1" customWidth="1"/>
    <col min="37" max="37" width="10.77734375" style="15" bestFit="1" customWidth="1"/>
    <col min="38" max="38" width="7.44140625" style="15" bestFit="1" customWidth="1"/>
    <col min="39" max="39" width="10.77734375" style="15" bestFit="1" customWidth="1"/>
    <col min="40" max="40" width="7.44140625" style="15" bestFit="1" customWidth="1"/>
    <col min="41" max="41" width="10.77734375" style="15" bestFit="1" customWidth="1"/>
    <col min="42" max="42" width="7.44140625" style="15" bestFit="1" customWidth="1"/>
    <col min="43" max="43" width="10.77734375" style="15" bestFit="1" customWidth="1"/>
    <col min="44" max="44" width="7.44140625" style="15" bestFit="1" customWidth="1"/>
    <col min="45" max="45" width="10.77734375" style="15" bestFit="1" customWidth="1"/>
    <col min="46" max="46" width="7.44140625" style="15" bestFit="1" customWidth="1"/>
    <col min="47" max="47" width="10.77734375" style="15" bestFit="1" customWidth="1"/>
    <col min="48" max="48" width="7.44140625" style="15" bestFit="1" customWidth="1"/>
    <col min="49" max="49" width="10.77734375" style="15" bestFit="1" customWidth="1"/>
    <col min="50" max="50" width="7.44140625" style="15" bestFit="1" customWidth="1"/>
    <col min="51" max="51" width="10.77734375" style="15" bestFit="1" customWidth="1"/>
    <col min="52" max="52" width="7.44140625" style="15" bestFit="1" customWidth="1"/>
    <col min="53" max="53" width="10.77734375" style="15" bestFit="1" customWidth="1"/>
    <col min="54" max="54" width="7.44140625" style="15" bestFit="1" customWidth="1"/>
    <col min="55" max="55" width="10.77734375" style="15" bestFit="1" customWidth="1"/>
    <col min="56" max="56" width="7.44140625" style="15" bestFit="1" customWidth="1"/>
    <col min="57" max="57" width="10.77734375" style="15" bestFit="1" customWidth="1"/>
    <col min="58" max="58" width="7.44140625" style="15" bestFit="1" customWidth="1"/>
    <col min="59" max="59" width="10.77734375" style="15" bestFit="1" customWidth="1"/>
    <col min="60" max="60" width="7.44140625" style="15" bestFit="1" customWidth="1"/>
    <col min="61" max="61" width="10.77734375" style="15" bestFit="1" customWidth="1"/>
    <col min="62" max="62" width="7.44140625" style="15" bestFit="1" customWidth="1"/>
    <col min="63" max="63" width="10.77734375" style="15" bestFit="1" customWidth="1"/>
    <col min="64" max="64" width="7.44140625" style="15" bestFit="1" customWidth="1"/>
    <col min="65" max="65" width="10.77734375" style="15" bestFit="1" customWidth="1"/>
    <col min="66" max="66" width="7.44140625" style="15" bestFit="1" customWidth="1"/>
    <col min="67" max="67" width="10.77734375" style="15" bestFit="1" customWidth="1"/>
    <col min="68" max="68" width="7.44140625" style="15" bestFit="1" customWidth="1"/>
    <col min="69" max="69" width="10.77734375" style="15" bestFit="1" customWidth="1"/>
    <col min="70" max="70" width="7.44140625" style="15" bestFit="1" customWidth="1"/>
    <col min="71" max="71" width="10.77734375" style="15" bestFit="1" customWidth="1"/>
    <col min="72" max="72" width="7.44140625" style="15" bestFit="1" customWidth="1"/>
    <col min="73" max="73" width="10.77734375" style="15" bestFit="1" customWidth="1"/>
    <col min="74" max="74" width="7.44140625" style="15" bestFit="1" customWidth="1"/>
    <col min="75" max="75" width="10.77734375" style="15" bestFit="1" customWidth="1"/>
    <col min="76" max="76" width="7.44140625" style="15" bestFit="1" customWidth="1"/>
    <col min="77" max="77" width="10.77734375" style="15" bestFit="1" customWidth="1"/>
    <col min="78" max="78" width="7.44140625" style="15" bestFit="1" customWidth="1"/>
    <col min="79" max="79" width="10.77734375" style="15" bestFit="1" customWidth="1"/>
    <col min="80" max="80" width="7.44140625" style="15" bestFit="1" customWidth="1"/>
    <col min="81" max="81" width="10.77734375" style="15" bestFit="1" customWidth="1"/>
    <col min="82" max="82" width="7.44140625" style="15" bestFit="1" customWidth="1"/>
    <col min="83" max="83" width="10.77734375" style="15" bestFit="1" customWidth="1"/>
    <col min="84" max="84" width="7.44140625" style="15" bestFit="1" customWidth="1"/>
    <col min="85" max="85" width="10.77734375" style="15" bestFit="1" customWidth="1"/>
    <col min="86" max="86" width="7.44140625" style="15" bestFit="1" customWidth="1"/>
    <col min="87" max="87" width="10.77734375" style="15" bestFit="1" customWidth="1"/>
    <col min="88" max="88" width="7.44140625" style="15" bestFit="1" customWidth="1"/>
    <col min="89" max="89" width="10.77734375" style="15" bestFit="1" customWidth="1"/>
    <col min="90" max="90" width="7.44140625" style="15" bestFit="1" customWidth="1"/>
    <col min="91" max="91" width="10.77734375" style="15" bestFit="1" customWidth="1"/>
    <col min="92" max="92" width="7.44140625" style="15" bestFit="1" customWidth="1"/>
    <col min="93" max="93" width="10.77734375" style="15" bestFit="1" customWidth="1"/>
    <col min="94" max="94" width="7.44140625" style="15" bestFit="1" customWidth="1"/>
    <col min="95" max="95" width="10.77734375" style="15" bestFit="1" customWidth="1"/>
    <col min="96" max="96" width="7.44140625" style="15" bestFit="1" customWidth="1"/>
    <col min="97" max="97" width="10.77734375" style="15" bestFit="1" customWidth="1"/>
    <col min="98" max="98" width="7.44140625" style="15" bestFit="1" customWidth="1"/>
    <col min="99" max="99" width="10.77734375" style="15" bestFit="1" customWidth="1"/>
    <col min="100" max="100" width="8.44140625" style="15" bestFit="1" customWidth="1"/>
    <col min="101" max="101" width="10.77734375" style="15" bestFit="1" customWidth="1"/>
    <col min="102" max="102" width="8.44140625" style="15" bestFit="1" customWidth="1"/>
    <col min="103" max="103" width="10.77734375" style="15" bestFit="1" customWidth="1"/>
    <col min="104" max="104" width="8.44140625" style="15" bestFit="1" customWidth="1"/>
    <col min="105" max="105" width="10.77734375" style="15" bestFit="1" customWidth="1"/>
    <col min="106" max="106" width="8.44140625" style="15" bestFit="1" customWidth="1"/>
    <col min="107" max="107" width="10.77734375" style="15" bestFit="1" customWidth="1"/>
    <col min="108" max="108" width="8.44140625" style="15" bestFit="1" customWidth="1"/>
    <col min="109" max="109" width="10.77734375" style="15" bestFit="1" customWidth="1"/>
    <col min="110" max="110" width="8.44140625" style="15" bestFit="1" customWidth="1"/>
    <col min="111" max="111" width="10.77734375" style="15" bestFit="1" customWidth="1"/>
    <col min="112" max="112" width="8.44140625" style="15" bestFit="1" customWidth="1"/>
    <col min="113" max="113" width="10.77734375" style="15" bestFit="1" customWidth="1"/>
    <col min="114" max="114" width="8.44140625" style="15" bestFit="1" customWidth="1"/>
    <col min="115" max="115" width="10.77734375" style="15" bestFit="1" customWidth="1"/>
    <col min="116" max="116" width="8.44140625" style="15" bestFit="1" customWidth="1"/>
    <col min="117" max="117" width="10.77734375" style="15" bestFit="1" customWidth="1"/>
    <col min="118" max="118" width="8.44140625" style="15" bestFit="1" customWidth="1"/>
    <col min="119" max="119" width="10.77734375" style="15" bestFit="1" customWidth="1"/>
    <col min="120" max="120" width="8.44140625" style="15" bestFit="1" customWidth="1"/>
    <col min="121" max="121" width="10.77734375" style="15" bestFit="1" customWidth="1"/>
    <col min="122" max="122" width="8.44140625" style="15" bestFit="1" customWidth="1"/>
    <col min="123" max="123" width="7" style="15" bestFit="1" customWidth="1"/>
    <col min="124" max="16384" width="8.88671875" style="15"/>
  </cols>
  <sheetData>
    <row r="1" spans="1:128" s="19" customFormat="1" ht="14.4" customHeight="1" x14ac:dyDescent="0.3">
      <c r="A1" s="66" t="s">
        <v>295</v>
      </c>
      <c r="B1" s="68"/>
      <c r="C1" s="68"/>
      <c r="D1" s="67"/>
      <c r="E1" s="71">
        <v>1</v>
      </c>
      <c r="F1" s="71"/>
      <c r="G1" s="71"/>
      <c r="H1" s="71"/>
      <c r="I1" s="71"/>
      <c r="J1" s="71"/>
      <c r="K1" s="71"/>
      <c r="L1" s="71"/>
      <c r="M1" s="71"/>
      <c r="N1" s="71"/>
      <c r="O1" s="71"/>
      <c r="P1" s="71"/>
      <c r="Q1" s="71"/>
      <c r="R1" s="71"/>
      <c r="S1" s="71"/>
      <c r="T1" s="71"/>
      <c r="U1" s="71"/>
      <c r="V1" s="71"/>
      <c r="W1" s="71"/>
      <c r="X1" s="71"/>
      <c r="Y1" s="71"/>
      <c r="Z1" s="71"/>
      <c r="AA1" s="71">
        <v>2</v>
      </c>
      <c r="AB1" s="71"/>
      <c r="AC1" s="71"/>
      <c r="AD1" s="71"/>
      <c r="AE1" s="71"/>
      <c r="AF1" s="71"/>
      <c r="AG1" s="71"/>
      <c r="AH1" s="71"/>
      <c r="AI1" s="71">
        <v>3</v>
      </c>
      <c r="AJ1" s="71"/>
      <c r="AK1" s="71"/>
      <c r="AL1" s="71"/>
      <c r="AM1" s="71"/>
      <c r="AN1" s="71"/>
      <c r="AO1" s="71"/>
      <c r="AP1" s="71"/>
      <c r="AQ1" s="71"/>
      <c r="AR1" s="71"/>
      <c r="AS1" s="71"/>
      <c r="AT1" s="71"/>
      <c r="AU1" s="71"/>
      <c r="AV1" s="71"/>
      <c r="AW1" s="71"/>
      <c r="AX1" s="71"/>
      <c r="AY1" s="66">
        <v>4</v>
      </c>
      <c r="AZ1" s="68"/>
      <c r="BA1" s="68"/>
      <c r="BB1" s="68"/>
      <c r="BC1" s="68"/>
      <c r="BD1" s="68"/>
      <c r="BE1" s="68"/>
      <c r="BF1" s="68"/>
      <c r="BG1" s="68"/>
      <c r="BH1" s="68"/>
      <c r="BI1" s="68"/>
      <c r="BJ1" s="68"/>
      <c r="BK1" s="68"/>
      <c r="BL1" s="67"/>
      <c r="BM1" s="66">
        <v>5</v>
      </c>
      <c r="BN1" s="68"/>
      <c r="BO1" s="68"/>
      <c r="BP1" s="68"/>
      <c r="BQ1" s="68"/>
      <c r="BR1" s="67"/>
      <c r="BS1" s="66">
        <v>6</v>
      </c>
      <c r="BT1" s="68"/>
      <c r="BU1" s="68"/>
      <c r="BV1" s="68"/>
      <c r="BW1" s="68"/>
      <c r="BX1" s="68"/>
      <c r="BY1" s="68"/>
      <c r="BZ1" s="68"/>
      <c r="CA1" s="68"/>
      <c r="CB1" s="68"/>
      <c r="CC1" s="68"/>
      <c r="CD1" s="68"/>
      <c r="CE1" s="68"/>
      <c r="CF1" s="68"/>
      <c r="CG1" s="68"/>
      <c r="CH1" s="68"/>
      <c r="CI1" s="68"/>
      <c r="CJ1" s="68"/>
      <c r="CK1" s="68"/>
      <c r="CL1" s="68"/>
      <c r="CM1" s="68"/>
      <c r="CN1" s="68"/>
      <c r="CO1" s="68"/>
      <c r="CP1" s="68"/>
      <c r="CQ1" s="68"/>
      <c r="CR1" s="67"/>
      <c r="CS1" s="66">
        <v>7</v>
      </c>
      <c r="CT1" s="68"/>
      <c r="CU1" s="68"/>
      <c r="CV1" s="68"/>
      <c r="CW1" s="68"/>
      <c r="CX1" s="68"/>
      <c r="CY1" s="68"/>
      <c r="CZ1" s="67"/>
      <c r="DA1" s="66">
        <v>8</v>
      </c>
      <c r="DB1" s="68"/>
      <c r="DC1" s="68"/>
      <c r="DD1" s="68"/>
      <c r="DE1" s="68"/>
      <c r="DF1" s="68"/>
      <c r="DG1" s="68"/>
      <c r="DH1" s="68"/>
      <c r="DI1" s="68"/>
      <c r="DJ1" s="68"/>
      <c r="DK1" s="68"/>
      <c r="DL1" s="68"/>
      <c r="DM1" s="68"/>
      <c r="DN1" s="68"/>
      <c r="DO1" s="68"/>
      <c r="DP1" s="68"/>
      <c r="DQ1" s="68"/>
      <c r="DR1" s="68"/>
    </row>
    <row r="2" spans="1:128" s="19" customFormat="1" ht="57.6" customHeight="1" x14ac:dyDescent="0.3">
      <c r="A2" s="69" t="s">
        <v>275</v>
      </c>
      <c r="B2" s="69" t="s">
        <v>279</v>
      </c>
      <c r="C2" s="69" t="s">
        <v>277</v>
      </c>
      <c r="D2" s="69" t="s">
        <v>276</v>
      </c>
      <c r="E2" s="71" t="s">
        <v>197</v>
      </c>
      <c r="F2" s="71"/>
      <c r="G2" s="71" t="s">
        <v>219</v>
      </c>
      <c r="H2" s="71"/>
      <c r="I2" s="71" t="s">
        <v>199</v>
      </c>
      <c r="J2" s="71"/>
      <c r="K2" s="71" t="s">
        <v>198</v>
      </c>
      <c r="L2" s="71"/>
      <c r="M2" s="71" t="s">
        <v>213</v>
      </c>
      <c r="N2" s="71"/>
      <c r="O2" s="71" t="s">
        <v>200</v>
      </c>
      <c r="P2" s="71"/>
      <c r="Q2" s="71" t="s">
        <v>195</v>
      </c>
      <c r="R2" s="71"/>
      <c r="S2" s="71" t="s">
        <v>196</v>
      </c>
      <c r="T2" s="71"/>
      <c r="U2" s="71" t="s">
        <v>190</v>
      </c>
      <c r="V2" s="71"/>
      <c r="W2" s="71" t="s">
        <v>212</v>
      </c>
      <c r="X2" s="71"/>
      <c r="Y2" s="71" t="s">
        <v>280</v>
      </c>
      <c r="Z2" s="71"/>
      <c r="AA2" s="71" t="s">
        <v>256</v>
      </c>
      <c r="AB2" s="71"/>
      <c r="AC2" s="71" t="s">
        <v>258</v>
      </c>
      <c r="AD2" s="71"/>
      <c r="AE2" s="71" t="s">
        <v>257</v>
      </c>
      <c r="AF2" s="71"/>
      <c r="AG2" s="71" t="s">
        <v>281</v>
      </c>
      <c r="AH2" s="71"/>
      <c r="AI2" s="71" t="s">
        <v>210</v>
      </c>
      <c r="AJ2" s="71"/>
      <c r="AK2" s="71" t="s">
        <v>209</v>
      </c>
      <c r="AL2" s="71"/>
      <c r="AM2" s="71" t="s">
        <v>253</v>
      </c>
      <c r="AN2" s="71"/>
      <c r="AO2" s="71" t="s">
        <v>251</v>
      </c>
      <c r="AP2" s="71"/>
      <c r="AQ2" s="71" t="s">
        <v>249</v>
      </c>
      <c r="AR2" s="71"/>
      <c r="AS2" s="71" t="s">
        <v>234</v>
      </c>
      <c r="AT2" s="71"/>
      <c r="AU2" s="71" t="s">
        <v>252</v>
      </c>
      <c r="AV2" s="71"/>
      <c r="AW2" s="71" t="s">
        <v>282</v>
      </c>
      <c r="AX2" s="71"/>
      <c r="AY2" s="66" t="s">
        <v>263</v>
      </c>
      <c r="AZ2" s="67"/>
      <c r="BA2" s="66" t="s">
        <v>261</v>
      </c>
      <c r="BB2" s="67"/>
      <c r="BC2" s="66" t="s">
        <v>262</v>
      </c>
      <c r="BD2" s="67"/>
      <c r="BE2" s="66" t="s">
        <v>254</v>
      </c>
      <c r="BF2" s="67"/>
      <c r="BG2" s="66" t="s">
        <v>255</v>
      </c>
      <c r="BH2" s="67"/>
      <c r="BI2" s="66" t="s">
        <v>208</v>
      </c>
      <c r="BJ2" s="67"/>
      <c r="BK2" s="71" t="s">
        <v>283</v>
      </c>
      <c r="BL2" s="71"/>
      <c r="BM2" s="66" t="s">
        <v>239</v>
      </c>
      <c r="BN2" s="67"/>
      <c r="BO2" s="66" t="s">
        <v>240</v>
      </c>
      <c r="BP2" s="67"/>
      <c r="BQ2" s="71" t="s">
        <v>283</v>
      </c>
      <c r="BR2" s="71"/>
      <c r="BS2" s="66" t="s">
        <v>223</v>
      </c>
      <c r="BT2" s="67"/>
      <c r="BU2" s="66" t="s">
        <v>221</v>
      </c>
      <c r="BV2" s="67"/>
      <c r="BW2" s="66" t="s">
        <v>230</v>
      </c>
      <c r="BX2" s="67"/>
      <c r="BY2" s="66" t="s">
        <v>228</v>
      </c>
      <c r="BZ2" s="67"/>
      <c r="CA2" s="66" t="s">
        <v>225</v>
      </c>
      <c r="CB2" s="67"/>
      <c r="CC2" s="66" t="s">
        <v>224</v>
      </c>
      <c r="CD2" s="67"/>
      <c r="CE2" s="66" t="s">
        <v>227</v>
      </c>
      <c r="CF2" s="67"/>
      <c r="CG2" s="66" t="s">
        <v>222</v>
      </c>
      <c r="CH2" s="67"/>
      <c r="CI2" s="66" t="s">
        <v>231</v>
      </c>
      <c r="CJ2" s="67"/>
      <c r="CK2" s="66" t="s">
        <v>229</v>
      </c>
      <c r="CL2" s="67"/>
      <c r="CM2" s="66" t="s">
        <v>211</v>
      </c>
      <c r="CN2" s="67"/>
      <c r="CO2" s="66" t="s">
        <v>220</v>
      </c>
      <c r="CP2" s="67"/>
      <c r="CQ2" s="66" t="s">
        <v>284</v>
      </c>
      <c r="CR2" s="67"/>
      <c r="CS2" s="66" t="s">
        <v>259</v>
      </c>
      <c r="CT2" s="67"/>
      <c r="CU2" s="66" t="s">
        <v>226</v>
      </c>
      <c r="CV2" s="67"/>
      <c r="CW2" s="66" t="s">
        <v>260</v>
      </c>
      <c r="CX2" s="67"/>
      <c r="CY2" s="66" t="s">
        <v>285</v>
      </c>
      <c r="CZ2" s="67"/>
      <c r="DA2" s="66" t="s">
        <v>265</v>
      </c>
      <c r="DB2" s="67"/>
      <c r="DC2" s="66" t="s">
        <v>232</v>
      </c>
      <c r="DD2" s="67"/>
      <c r="DE2" s="66" t="s">
        <v>218</v>
      </c>
      <c r="DF2" s="67"/>
      <c r="DG2" s="66" t="s">
        <v>264</v>
      </c>
      <c r="DH2" s="67"/>
      <c r="DI2" s="66" t="s">
        <v>214</v>
      </c>
      <c r="DJ2" s="67"/>
      <c r="DK2" s="66" t="s">
        <v>217</v>
      </c>
      <c r="DL2" s="67"/>
      <c r="DM2" s="66" t="s">
        <v>216</v>
      </c>
      <c r="DN2" s="67"/>
      <c r="DO2" s="66" t="s">
        <v>215</v>
      </c>
      <c r="DP2" s="67"/>
      <c r="DQ2" s="66" t="s">
        <v>286</v>
      </c>
      <c r="DR2" s="68"/>
    </row>
    <row r="3" spans="1:128" s="19" customFormat="1" x14ac:dyDescent="0.3">
      <c r="A3" s="70"/>
      <c r="B3" s="70"/>
      <c r="C3" s="70"/>
      <c r="D3" s="70"/>
      <c r="E3" s="20" t="s">
        <v>278</v>
      </c>
      <c r="F3" s="20" t="s">
        <v>194</v>
      </c>
      <c r="G3" s="20" t="s">
        <v>278</v>
      </c>
      <c r="H3" s="20" t="s">
        <v>194</v>
      </c>
      <c r="I3" s="20" t="s">
        <v>278</v>
      </c>
      <c r="J3" s="20" t="s">
        <v>194</v>
      </c>
      <c r="K3" s="20" t="s">
        <v>278</v>
      </c>
      <c r="L3" s="20" t="s">
        <v>194</v>
      </c>
      <c r="M3" s="20" t="s">
        <v>278</v>
      </c>
      <c r="N3" s="20" t="s">
        <v>194</v>
      </c>
      <c r="O3" s="20" t="s">
        <v>278</v>
      </c>
      <c r="P3" s="20" t="s">
        <v>194</v>
      </c>
      <c r="Q3" s="20" t="s">
        <v>278</v>
      </c>
      <c r="R3" s="20" t="s">
        <v>194</v>
      </c>
      <c r="S3" s="20" t="s">
        <v>278</v>
      </c>
      <c r="T3" s="20" t="s">
        <v>194</v>
      </c>
      <c r="U3" s="20" t="s">
        <v>278</v>
      </c>
      <c r="V3" s="20" t="s">
        <v>194</v>
      </c>
      <c r="W3" s="20" t="s">
        <v>278</v>
      </c>
      <c r="X3" s="20" t="s">
        <v>194</v>
      </c>
      <c r="Y3" s="20" t="s">
        <v>278</v>
      </c>
      <c r="Z3" s="20" t="s">
        <v>194</v>
      </c>
      <c r="AA3" s="20" t="s">
        <v>278</v>
      </c>
      <c r="AB3" s="20" t="s">
        <v>194</v>
      </c>
      <c r="AC3" s="20" t="s">
        <v>278</v>
      </c>
      <c r="AD3" s="20" t="s">
        <v>194</v>
      </c>
      <c r="AE3" s="20" t="s">
        <v>278</v>
      </c>
      <c r="AF3" s="20" t="s">
        <v>194</v>
      </c>
      <c r="AG3" s="20" t="s">
        <v>278</v>
      </c>
      <c r="AH3" s="20" t="s">
        <v>194</v>
      </c>
      <c r="AI3" s="20" t="s">
        <v>278</v>
      </c>
      <c r="AJ3" s="20" t="s">
        <v>194</v>
      </c>
      <c r="AK3" s="20" t="s">
        <v>278</v>
      </c>
      <c r="AL3" s="20" t="s">
        <v>194</v>
      </c>
      <c r="AM3" s="20" t="s">
        <v>278</v>
      </c>
      <c r="AN3" s="20" t="s">
        <v>194</v>
      </c>
      <c r="AO3" s="20" t="s">
        <v>278</v>
      </c>
      <c r="AP3" s="20" t="s">
        <v>194</v>
      </c>
      <c r="AQ3" s="20" t="s">
        <v>278</v>
      </c>
      <c r="AR3" s="20" t="s">
        <v>194</v>
      </c>
      <c r="AS3" s="20" t="s">
        <v>278</v>
      </c>
      <c r="AT3" s="20" t="s">
        <v>194</v>
      </c>
      <c r="AU3" s="20" t="s">
        <v>278</v>
      </c>
      <c r="AV3" s="20" t="s">
        <v>194</v>
      </c>
      <c r="AW3" s="20" t="s">
        <v>278</v>
      </c>
      <c r="AX3" s="20" t="s">
        <v>194</v>
      </c>
      <c r="AY3" s="20" t="s">
        <v>278</v>
      </c>
      <c r="AZ3" s="20" t="s">
        <v>194</v>
      </c>
      <c r="BA3" s="20" t="s">
        <v>278</v>
      </c>
      <c r="BB3" s="20" t="s">
        <v>194</v>
      </c>
      <c r="BC3" s="20" t="s">
        <v>278</v>
      </c>
      <c r="BD3" s="20" t="s">
        <v>194</v>
      </c>
      <c r="BE3" s="20" t="s">
        <v>278</v>
      </c>
      <c r="BF3" s="20" t="s">
        <v>194</v>
      </c>
      <c r="BG3" s="20" t="s">
        <v>278</v>
      </c>
      <c r="BH3" s="20" t="s">
        <v>194</v>
      </c>
      <c r="BI3" s="20" t="s">
        <v>278</v>
      </c>
      <c r="BJ3" s="20" t="s">
        <v>194</v>
      </c>
      <c r="BK3" s="20" t="s">
        <v>278</v>
      </c>
      <c r="BL3" s="20" t="s">
        <v>194</v>
      </c>
      <c r="BM3" s="20" t="s">
        <v>278</v>
      </c>
      <c r="BN3" s="20" t="s">
        <v>194</v>
      </c>
      <c r="BO3" s="20" t="s">
        <v>278</v>
      </c>
      <c r="BP3" s="20" t="s">
        <v>194</v>
      </c>
      <c r="BQ3" s="20" t="s">
        <v>278</v>
      </c>
      <c r="BR3" s="20" t="s">
        <v>194</v>
      </c>
      <c r="BS3" s="20" t="s">
        <v>278</v>
      </c>
      <c r="BT3" s="20" t="s">
        <v>194</v>
      </c>
      <c r="BU3" s="20" t="s">
        <v>278</v>
      </c>
      <c r="BV3" s="20" t="s">
        <v>194</v>
      </c>
      <c r="BW3" s="20" t="s">
        <v>278</v>
      </c>
      <c r="BX3" s="20" t="s">
        <v>194</v>
      </c>
      <c r="BY3" s="20" t="s">
        <v>278</v>
      </c>
      <c r="BZ3" s="20" t="s">
        <v>194</v>
      </c>
      <c r="CA3" s="20" t="s">
        <v>278</v>
      </c>
      <c r="CB3" s="20" t="s">
        <v>194</v>
      </c>
      <c r="CC3" s="20" t="s">
        <v>278</v>
      </c>
      <c r="CD3" s="20" t="s">
        <v>194</v>
      </c>
      <c r="CE3" s="20" t="s">
        <v>278</v>
      </c>
      <c r="CF3" s="20" t="s">
        <v>194</v>
      </c>
      <c r="CG3" s="20" t="s">
        <v>278</v>
      </c>
      <c r="CH3" s="20" t="s">
        <v>194</v>
      </c>
      <c r="CI3" s="20" t="s">
        <v>278</v>
      </c>
      <c r="CJ3" s="20" t="s">
        <v>194</v>
      </c>
      <c r="CK3" s="20" t="s">
        <v>278</v>
      </c>
      <c r="CL3" s="20" t="s">
        <v>194</v>
      </c>
      <c r="CM3" s="20" t="s">
        <v>278</v>
      </c>
      <c r="CN3" s="20" t="s">
        <v>194</v>
      </c>
      <c r="CO3" s="20" t="s">
        <v>278</v>
      </c>
      <c r="CP3" s="20" t="s">
        <v>194</v>
      </c>
      <c r="CQ3" s="20" t="s">
        <v>278</v>
      </c>
      <c r="CR3" s="20" t="s">
        <v>194</v>
      </c>
      <c r="CS3" s="20" t="s">
        <v>278</v>
      </c>
      <c r="CT3" s="20" t="s">
        <v>194</v>
      </c>
      <c r="CU3" s="20" t="s">
        <v>278</v>
      </c>
      <c r="CV3" s="20" t="s">
        <v>194</v>
      </c>
      <c r="CW3" s="20" t="s">
        <v>278</v>
      </c>
      <c r="CX3" s="20" t="s">
        <v>194</v>
      </c>
      <c r="CY3" s="20" t="s">
        <v>278</v>
      </c>
      <c r="CZ3" s="20" t="s">
        <v>194</v>
      </c>
      <c r="DA3" s="20" t="s">
        <v>278</v>
      </c>
      <c r="DB3" s="20" t="s">
        <v>194</v>
      </c>
      <c r="DC3" s="20" t="s">
        <v>278</v>
      </c>
      <c r="DD3" s="20" t="s">
        <v>194</v>
      </c>
      <c r="DE3" s="20" t="s">
        <v>278</v>
      </c>
      <c r="DF3" s="20" t="s">
        <v>194</v>
      </c>
      <c r="DG3" s="20" t="s">
        <v>278</v>
      </c>
      <c r="DH3" s="20" t="s">
        <v>194</v>
      </c>
      <c r="DI3" s="20" t="s">
        <v>278</v>
      </c>
      <c r="DJ3" s="20" t="s">
        <v>194</v>
      </c>
      <c r="DK3" s="20" t="s">
        <v>278</v>
      </c>
      <c r="DL3" s="20" t="s">
        <v>194</v>
      </c>
      <c r="DM3" s="20" t="s">
        <v>278</v>
      </c>
      <c r="DN3" s="20" t="s">
        <v>194</v>
      </c>
      <c r="DO3" s="20" t="s">
        <v>278</v>
      </c>
      <c r="DP3" s="20" t="s">
        <v>194</v>
      </c>
      <c r="DQ3" s="20" t="s">
        <v>278</v>
      </c>
      <c r="DR3" s="20" t="s">
        <v>194</v>
      </c>
    </row>
    <row r="4" spans="1:128" s="19" customFormat="1" x14ac:dyDescent="0.3">
      <c r="A4" s="20">
        <v>1</v>
      </c>
      <c r="B4" s="20">
        <v>2</v>
      </c>
      <c r="C4" s="20">
        <v>3</v>
      </c>
      <c r="D4" s="20">
        <v>4</v>
      </c>
      <c r="E4" s="20">
        <v>5</v>
      </c>
      <c r="F4" s="20">
        <v>6</v>
      </c>
      <c r="G4" s="20">
        <v>7</v>
      </c>
      <c r="H4" s="20">
        <v>8</v>
      </c>
      <c r="I4" s="20">
        <v>9</v>
      </c>
      <c r="J4" s="20">
        <v>10</v>
      </c>
      <c r="K4" s="20">
        <v>11</v>
      </c>
      <c r="L4" s="20">
        <v>12</v>
      </c>
      <c r="M4" s="20">
        <v>13</v>
      </c>
      <c r="N4" s="20">
        <v>14</v>
      </c>
      <c r="O4" s="20">
        <v>15</v>
      </c>
      <c r="P4" s="20">
        <v>16</v>
      </c>
      <c r="Q4" s="20">
        <v>17</v>
      </c>
      <c r="R4" s="20">
        <v>18</v>
      </c>
      <c r="S4" s="20">
        <v>19</v>
      </c>
      <c r="T4" s="20">
        <v>20</v>
      </c>
      <c r="U4" s="20">
        <v>21</v>
      </c>
      <c r="V4" s="20">
        <v>22</v>
      </c>
      <c r="W4" s="20">
        <v>23</v>
      </c>
      <c r="X4" s="20">
        <v>24</v>
      </c>
      <c r="Y4" s="20">
        <v>25</v>
      </c>
      <c r="Z4" s="20">
        <v>26</v>
      </c>
      <c r="AA4" s="20">
        <v>27</v>
      </c>
      <c r="AB4" s="20">
        <v>28</v>
      </c>
      <c r="AC4" s="20">
        <v>29</v>
      </c>
      <c r="AD4" s="20">
        <v>30</v>
      </c>
      <c r="AE4" s="20">
        <v>31</v>
      </c>
      <c r="AF4" s="20">
        <v>32</v>
      </c>
      <c r="AG4" s="20">
        <v>33</v>
      </c>
      <c r="AH4" s="20">
        <v>34</v>
      </c>
      <c r="AI4" s="20">
        <v>35</v>
      </c>
      <c r="AJ4" s="20">
        <v>36</v>
      </c>
      <c r="AK4" s="20">
        <v>37</v>
      </c>
      <c r="AL4" s="20">
        <v>38</v>
      </c>
      <c r="AM4" s="20">
        <v>39</v>
      </c>
      <c r="AN4" s="20">
        <v>40</v>
      </c>
      <c r="AO4" s="20">
        <v>41</v>
      </c>
      <c r="AP4" s="20">
        <v>42</v>
      </c>
      <c r="AQ4" s="20">
        <v>43</v>
      </c>
      <c r="AR4" s="20">
        <v>44</v>
      </c>
      <c r="AS4" s="20">
        <v>45</v>
      </c>
      <c r="AT4" s="20">
        <v>46</v>
      </c>
      <c r="AU4" s="20">
        <v>47</v>
      </c>
      <c r="AV4" s="20">
        <v>48</v>
      </c>
      <c r="AW4" s="20">
        <v>49</v>
      </c>
      <c r="AX4" s="20">
        <v>50</v>
      </c>
      <c r="AY4" s="20">
        <v>51</v>
      </c>
      <c r="AZ4" s="20">
        <v>52</v>
      </c>
      <c r="BA4" s="20">
        <v>53</v>
      </c>
      <c r="BB4" s="20">
        <v>54</v>
      </c>
      <c r="BC4" s="20">
        <v>55</v>
      </c>
      <c r="BD4" s="20">
        <v>56</v>
      </c>
      <c r="BE4" s="20">
        <v>57</v>
      </c>
      <c r="BF4" s="20">
        <v>58</v>
      </c>
      <c r="BG4" s="20">
        <v>59</v>
      </c>
      <c r="BH4" s="20">
        <v>60</v>
      </c>
      <c r="BI4" s="20">
        <v>61</v>
      </c>
      <c r="BJ4" s="20">
        <v>62</v>
      </c>
      <c r="BK4" s="20">
        <v>63</v>
      </c>
      <c r="BL4" s="20">
        <v>64</v>
      </c>
      <c r="BM4" s="20">
        <v>65</v>
      </c>
      <c r="BN4" s="20">
        <v>66</v>
      </c>
      <c r="BO4" s="20">
        <v>67</v>
      </c>
      <c r="BP4" s="20">
        <v>68</v>
      </c>
      <c r="BQ4" s="20">
        <v>69</v>
      </c>
      <c r="BR4" s="20">
        <v>70</v>
      </c>
      <c r="BS4" s="20">
        <v>71</v>
      </c>
      <c r="BT4" s="20">
        <v>72</v>
      </c>
      <c r="BU4" s="20">
        <v>73</v>
      </c>
      <c r="BV4" s="20">
        <v>74</v>
      </c>
      <c r="BW4" s="20">
        <v>75</v>
      </c>
      <c r="BX4" s="20">
        <v>76</v>
      </c>
      <c r="BY4" s="20">
        <v>77</v>
      </c>
      <c r="BZ4" s="20">
        <v>78</v>
      </c>
      <c r="CA4" s="20">
        <v>79</v>
      </c>
      <c r="CB4" s="20">
        <v>80</v>
      </c>
      <c r="CC4" s="20">
        <v>81</v>
      </c>
      <c r="CD4" s="20">
        <v>82</v>
      </c>
      <c r="CE4" s="20">
        <v>83</v>
      </c>
      <c r="CF4" s="20">
        <v>84</v>
      </c>
      <c r="CG4" s="20">
        <v>85</v>
      </c>
      <c r="CH4" s="20">
        <v>86</v>
      </c>
      <c r="CI4" s="20">
        <v>87</v>
      </c>
      <c r="CJ4" s="20">
        <v>88</v>
      </c>
      <c r="CK4" s="20">
        <v>89</v>
      </c>
      <c r="CL4" s="20">
        <v>90</v>
      </c>
      <c r="CM4" s="20">
        <v>91</v>
      </c>
      <c r="CN4" s="20">
        <v>92</v>
      </c>
      <c r="CO4" s="20">
        <v>93</v>
      </c>
      <c r="CP4" s="20">
        <v>94</v>
      </c>
      <c r="CQ4" s="20">
        <v>95</v>
      </c>
      <c r="CR4" s="20">
        <v>96</v>
      </c>
      <c r="CS4" s="20">
        <v>97</v>
      </c>
      <c r="CT4" s="20">
        <v>98</v>
      </c>
      <c r="CU4" s="20">
        <v>99</v>
      </c>
      <c r="CV4" s="20">
        <v>100</v>
      </c>
      <c r="CW4" s="20">
        <v>101</v>
      </c>
      <c r="CX4" s="20">
        <v>102</v>
      </c>
      <c r="CY4" s="20">
        <v>103</v>
      </c>
      <c r="CZ4" s="20">
        <v>104</v>
      </c>
      <c r="DA4" s="20">
        <v>105</v>
      </c>
      <c r="DB4" s="20">
        <v>106</v>
      </c>
      <c r="DC4" s="20">
        <v>107</v>
      </c>
      <c r="DD4" s="20">
        <v>108</v>
      </c>
      <c r="DE4" s="20">
        <v>109</v>
      </c>
      <c r="DF4" s="20">
        <v>110</v>
      </c>
      <c r="DG4" s="20">
        <v>111</v>
      </c>
      <c r="DH4" s="20">
        <v>112</v>
      </c>
      <c r="DI4" s="20">
        <v>113</v>
      </c>
      <c r="DJ4" s="20">
        <v>114</v>
      </c>
      <c r="DK4" s="20">
        <v>115</v>
      </c>
      <c r="DL4" s="20">
        <v>116</v>
      </c>
      <c r="DM4" s="20">
        <v>117</v>
      </c>
      <c r="DN4" s="20">
        <v>118</v>
      </c>
      <c r="DO4" s="20">
        <v>119</v>
      </c>
      <c r="DP4" s="20">
        <v>120</v>
      </c>
      <c r="DQ4" s="20">
        <v>121</v>
      </c>
      <c r="DR4" s="21">
        <v>122</v>
      </c>
    </row>
    <row r="5" spans="1:128" x14ac:dyDescent="0.3">
      <c r="A5" s="15">
        <v>35</v>
      </c>
      <c r="B5" s="13" t="s">
        <v>34</v>
      </c>
      <c r="C5" s="8">
        <v>85.62284158111612</v>
      </c>
      <c r="D5" s="12" t="str" cm="1">
        <f t="array" ref="D5">_xlfn.IFS(C5=100,"green",C5&gt;50,"yellow",C5&gt;0,"orange",C5=0,"red")</f>
        <v>yellow</v>
      </c>
      <c r="E5" s="12">
        <v>36.496431490874592</v>
      </c>
      <c r="F5" s="12" t="str" cm="1">
        <f t="array" ref="F5">_xlfn.IFS(E5=100,"green",E5&gt;50,"yellow",E5&gt;0,"orange",E5=0,"red")</f>
        <v>orange</v>
      </c>
      <c r="G5" s="12">
        <v>100</v>
      </c>
      <c r="H5" s="12" t="str" cm="1">
        <f t="array" ref="H5">_xlfn.IFS(G5=100,"green",G5&gt;50,"yellow",G5&gt;0,"orange",G5=0,"red")</f>
        <v>green</v>
      </c>
      <c r="I5" s="12">
        <v>40.28878192628946</v>
      </c>
      <c r="J5" s="12" t="str" cm="1">
        <f t="array" ref="J5">_xlfn.IFS(I5=100,"green",I5&gt;50,"yellow",I5&gt;0,"orange",I5=0,"red")</f>
        <v>orange</v>
      </c>
      <c r="K5" s="12">
        <v>90.468545169564649</v>
      </c>
      <c r="L5" s="12" t="str" cm="1">
        <f t="array" ref="L5">_xlfn.IFS(K5=100,"green",K5&gt;50,"yellow",K5&gt;0,"orange",K5=0,"red")</f>
        <v>yellow</v>
      </c>
      <c r="M5" s="12">
        <v>75.492462767978409</v>
      </c>
      <c r="N5" s="12" t="str" cm="1">
        <f t="array" ref="N5">_xlfn.IFS(M5=100,"green",M5&gt;50,"yellow",M5&gt;0,"orange",M5=0,"red")</f>
        <v>yellow</v>
      </c>
      <c r="O5" s="12">
        <v>100</v>
      </c>
      <c r="P5" s="12" t="str" cm="1">
        <f t="array" ref="P5">_xlfn.IFS(O5=100,"green",O5&gt;50,"yellow",O5&gt;0,"orange",O5=0,"red")</f>
        <v>green</v>
      </c>
      <c r="Q5" s="12">
        <v>17.309137098438686</v>
      </c>
      <c r="R5" s="12" t="str" cm="1">
        <f t="array" ref="R5">_xlfn.IFS(Q5=100,"green",Q5&gt;50,"yellow",Q5&gt;0,"orange",Q5=0,"red")</f>
        <v>orange</v>
      </c>
      <c r="S5" s="12">
        <v>73.754915146437583</v>
      </c>
      <c r="T5" s="12" t="str" cm="1">
        <f t="array" ref="T5">_xlfn.IFS(S5=100,"green",S5&gt;50,"yellow",S5&gt;0,"orange",S5=0,"red")</f>
        <v>yellow</v>
      </c>
      <c r="U5" s="12">
        <v>69.218843499577901</v>
      </c>
      <c r="V5" s="12" t="str" cm="1">
        <f t="array" ref="V5">_xlfn.IFS(U5=100,"green",U5&gt;50,"yellow",U5&gt;0,"orange",U5=0,"red")</f>
        <v>yellow</v>
      </c>
      <c r="W5" s="12">
        <v>66.200850165992193</v>
      </c>
      <c r="X5" s="12" t="str" cm="1">
        <f t="array" ref="X5">_xlfn.IFS(W5=100,"green",W5&gt;50,"yellow",W5&gt;0,"orange",W5=0,"red")</f>
        <v>yellow</v>
      </c>
      <c r="Y5" s="12">
        <v>66.922996726515336</v>
      </c>
      <c r="Z5" s="12" t="str" cm="1">
        <f t="array" ref="Z5">_xlfn.IFS(Y5=100,"green",Y5&gt;50,"yellow",Y5&gt;0,"orange",Y5=0,"red")</f>
        <v>yellow</v>
      </c>
      <c r="AA5" s="12">
        <v>98.827274802004681</v>
      </c>
      <c r="AB5" s="12" t="str" cm="1">
        <f t="array" ref="AB5">_xlfn.IFS(AA5=100,"green",AA5&gt;50,"yellow",AA5&gt;0,"orange",AA5=0,"red")</f>
        <v>yellow</v>
      </c>
      <c r="AC5" s="12">
        <v>0</v>
      </c>
      <c r="AD5" s="12" t="str" cm="1">
        <f t="array" ref="AD5">_xlfn.IFS(AC5=100,"green",AC5&gt;50,"yellow",AC5&gt;0,"orange",AC5=0,"red")</f>
        <v>red</v>
      </c>
      <c r="AE5" s="12">
        <v>100</v>
      </c>
      <c r="AF5" s="12" t="str" cm="1">
        <f t="array" ref="AF5">_xlfn.IFS(AE5=100,"green",AE5&gt;50,"yellow",AE5&gt;0,"orange",AE5=0,"red")</f>
        <v>green</v>
      </c>
      <c r="AG5" s="12">
        <v>49.706818700501174</v>
      </c>
      <c r="AH5" s="12" t="str" cm="1">
        <f t="array" ref="AH5">_xlfn.IFS(AG5=100,"green",AG5&gt;50,"yellow",AG5&gt;0,"orange",AG5=0,"red")</f>
        <v>orange</v>
      </c>
      <c r="AI5" s="12">
        <v>64.576393762975144</v>
      </c>
      <c r="AJ5" s="12" t="str" cm="1">
        <f t="array" ref="AJ5">_xlfn.IFS(AI5=100,"green",AI5&gt;50,"yellow",AI5&gt;0,"orange",AI5=0,"red")</f>
        <v>yellow</v>
      </c>
      <c r="AK5" s="12">
        <v>46.811834730250311</v>
      </c>
      <c r="AL5" s="12" t="str" cm="1">
        <f t="array" ref="AL5">_xlfn.IFS(AK5=100,"green",AK5&gt;50,"yellow",AK5&gt;0,"orange",AK5=0,"red")</f>
        <v>orange</v>
      </c>
      <c r="AM5" s="12">
        <v>100</v>
      </c>
      <c r="AN5" s="12" t="str" cm="1">
        <f t="array" ref="AN5">_xlfn.IFS(AM5=100,"green",AM5&gt;50,"yellow",AM5&gt;0,"orange",AM5=0,"red")</f>
        <v>green</v>
      </c>
      <c r="AO5" s="12">
        <v>100</v>
      </c>
      <c r="AP5" s="12" t="str" cm="1">
        <f t="array" ref="AP5">_xlfn.IFS(AO5=100,"green",AO5&gt;50,"yellow",AO5&gt;0,"orange",AO5=0,"red")</f>
        <v>green</v>
      </c>
      <c r="AQ5" s="12">
        <v>100</v>
      </c>
      <c r="AR5" s="12" t="str" cm="1">
        <f t="array" ref="AR5">_xlfn.IFS(AQ5=100,"green",AQ5&gt;50,"yellow",AQ5&gt;0,"orange",AQ5=0,"red")</f>
        <v>green</v>
      </c>
      <c r="AS5" s="12">
        <v>96.520571660401018</v>
      </c>
      <c r="AT5" s="12" t="str" cm="1">
        <f t="array" ref="AT5">_xlfn.IFS(AS5=100,"green",AS5&gt;50,"yellow",AS5&gt;0,"orange",AS5=0,"red")</f>
        <v>yellow</v>
      </c>
      <c r="AU5" s="12">
        <v>0</v>
      </c>
      <c r="AV5" s="12" t="str" cm="1">
        <f t="array" ref="AV5">_xlfn.IFS(AU5=100,"green",AU5&gt;50,"yellow",AU5&gt;0,"orange",AU5=0,"red")</f>
        <v>red</v>
      </c>
      <c r="AW5" s="12">
        <v>72.558400021946639</v>
      </c>
      <c r="AX5" s="12" t="str" cm="1">
        <f t="array" ref="AX5">_xlfn.IFS(AW5=100,"green",AW5&gt;50,"yellow",AW5&gt;0,"orange",AW5=0,"red")</f>
        <v>yellow</v>
      </c>
      <c r="AY5" s="12">
        <v>100</v>
      </c>
      <c r="AZ5" s="12" t="str" cm="1">
        <f t="array" ref="AZ5">_xlfn.IFS(AY5=100,"green",AY5&gt;50,"yellow",AY5&gt;0,"orange",AY5=0,"red")</f>
        <v>green</v>
      </c>
      <c r="BA5" s="12">
        <v>100</v>
      </c>
      <c r="BB5" s="12" t="str" cm="1">
        <f t="array" ref="BB5">_xlfn.IFS(BA5=100,"green",BA5&gt;50,"yellow",BA5&gt;0,"orange",BA5=0,"red")</f>
        <v>green</v>
      </c>
      <c r="BC5" s="12">
        <v>100</v>
      </c>
      <c r="BD5" s="12" t="str" cm="1">
        <f t="array" ref="BD5">_xlfn.IFS(BC5=100,"green",BC5&gt;50,"yellow",BC5&gt;0,"orange",BC5=0,"red")</f>
        <v>green</v>
      </c>
      <c r="BE5" s="12">
        <v>100</v>
      </c>
      <c r="BF5" s="12" t="str" cm="1">
        <f t="array" ref="BF5">_xlfn.IFS(BE5=100,"green",BE5&gt;50,"yellow",BE5&gt;0,"orange",BE5=0,"red")</f>
        <v>green</v>
      </c>
      <c r="BG5" s="12">
        <v>100</v>
      </c>
      <c r="BH5" s="12" t="str" cm="1">
        <f t="array" ref="BH5">_xlfn.IFS(BG5=100,"green",BG5&gt;50,"yellow",BG5&gt;0,"orange",BG5=0,"red")</f>
        <v>green</v>
      </c>
      <c r="BI5" s="12">
        <v>64.115819662346141</v>
      </c>
      <c r="BJ5" s="12" t="str" cm="1">
        <f t="array" ref="BJ5">_xlfn.IFS(BI5=100,"green",BI5&gt;50,"yellow",BI5&gt;0,"orange",BI5=0,"red")</f>
        <v>yellow</v>
      </c>
      <c r="BK5" s="12">
        <v>94.019303277057688</v>
      </c>
      <c r="BL5" s="12" t="str" cm="1">
        <f t="array" ref="BL5">_xlfn.IFS(BK5=100,"green",BK5&gt;50,"yellow",BK5&gt;0,"orange",BK5=0,"red")</f>
        <v>yellow</v>
      </c>
      <c r="BM5" s="12">
        <v>57.788215947756086</v>
      </c>
      <c r="BN5" s="12" t="str" cm="1">
        <f t="array" ref="BN5">_xlfn.IFS(BM5=100,"green",BM5&gt;50,"yellow",BM5&gt;0,"orange",BM5=0,"red")</f>
        <v>yellow</v>
      </c>
      <c r="BO5" s="12">
        <v>83.220756258341694</v>
      </c>
      <c r="BP5" s="12" t="str" cm="1">
        <f t="array" ref="BP5">_xlfn.IFS(BO5=100,"green",BO5&gt;50,"yellow",BO5&gt;0,"orange",BO5=0,"red")</f>
        <v>yellow</v>
      </c>
      <c r="BQ5" s="12">
        <v>70.50448610304889</v>
      </c>
      <c r="BR5" s="12" t="str" cm="1">
        <f t="array" ref="BR5">_xlfn.IFS(BQ5=100,"green",BQ5&gt;50,"yellow",BQ5&gt;0,"orange",BQ5=0,"red")</f>
        <v>yellow</v>
      </c>
      <c r="BS5" s="12">
        <v>100</v>
      </c>
      <c r="BT5" s="12" t="str" cm="1">
        <f t="array" ref="BT5">_xlfn.IFS(BS5=100,"green",BS5&gt;50,"yellow",BS5&gt;0,"orange",BS5=0,"red")</f>
        <v>green</v>
      </c>
      <c r="BU5" s="12">
        <v>85.66633888806075</v>
      </c>
      <c r="BV5" s="12" t="str" cm="1">
        <f t="array" ref="BV5">_xlfn.IFS(BU5=100,"green",BU5&gt;50,"yellow",BU5&gt;0,"orange",BU5=0,"red")</f>
        <v>yellow</v>
      </c>
      <c r="BW5" s="12">
        <v>80.666670343683023</v>
      </c>
      <c r="BX5" s="12" t="str" cm="1">
        <f t="array" ref="BX5">_xlfn.IFS(BW5=100,"green",BW5&gt;50,"yellow",BW5&gt;0,"orange",BW5=0,"red")</f>
        <v>yellow</v>
      </c>
      <c r="BY5" s="12">
        <v>100</v>
      </c>
      <c r="BZ5" s="12" t="str" cm="1">
        <f t="array" ref="BZ5">_xlfn.IFS(BY5=100,"green",BY5&gt;50,"yellow",BY5&gt;0,"orange",BY5=0,"red")</f>
        <v>green</v>
      </c>
      <c r="CA5" s="12">
        <v>100</v>
      </c>
      <c r="CB5" s="12" t="str" cm="1">
        <f t="array" ref="CB5">_xlfn.IFS(CA5=100,"green",CA5&gt;50,"yellow",CA5&gt;0,"orange",CA5=0,"red")</f>
        <v>green</v>
      </c>
      <c r="CC5" s="12">
        <v>100</v>
      </c>
      <c r="CD5" s="12" t="str" cm="1">
        <f t="array" ref="CD5">_xlfn.IFS(CC5=100,"green",CC5&gt;50,"yellow",CC5&gt;0,"orange",CC5=0,"red")</f>
        <v>green</v>
      </c>
      <c r="CE5" s="12">
        <v>100</v>
      </c>
      <c r="CF5" s="12" t="str" cm="1">
        <f t="array" ref="CF5">_xlfn.IFS(CE5=100,"green",CE5&gt;50,"yellow",CE5&gt;0,"orange",CE5=0,"red")</f>
        <v>green</v>
      </c>
      <c r="CG5" s="12">
        <v>93.445813722106791</v>
      </c>
      <c r="CH5" s="12" t="str" cm="1">
        <f t="array" ref="CH5">_xlfn.IFS(CG5=100,"green",CG5&gt;50,"yellow",CG5&gt;0,"orange",CG5=0,"red")</f>
        <v>yellow</v>
      </c>
      <c r="CI5" s="12">
        <v>92.508274757302061</v>
      </c>
      <c r="CJ5" s="12" t="str" cm="1">
        <f t="array" ref="CJ5">_xlfn.IFS(CI5=100,"green",CI5&gt;50,"yellow",CI5&gt;0,"orange",CI5=0,"red")</f>
        <v>yellow</v>
      </c>
      <c r="CK5" s="12">
        <v>84.684049707667555</v>
      </c>
      <c r="CL5" s="12" t="str" cm="1">
        <f t="array" ref="CL5">_xlfn.IFS(CK5=100,"green",CK5&gt;50,"yellow",CK5&gt;0,"orange",CK5=0,"red")</f>
        <v>yellow</v>
      </c>
      <c r="CM5" s="12">
        <v>81.78508948499109</v>
      </c>
      <c r="CN5" s="12" t="str" cm="1">
        <f t="array" ref="CN5">_xlfn.IFS(CM5=100,"green",CM5&gt;50,"yellow",CM5&gt;0,"orange",CM5=0,"red")</f>
        <v>yellow</v>
      </c>
      <c r="CO5" s="12">
        <v>100</v>
      </c>
      <c r="CP5" s="12" t="str" cm="1">
        <f t="array" ref="CP5">_xlfn.IFS(CO5=100,"green",CO5&gt;50,"yellow",CO5&gt;0,"orange",CO5=0,"red")</f>
        <v>green</v>
      </c>
      <c r="CQ5" s="12">
        <v>93.229686408650934</v>
      </c>
      <c r="CR5" s="12" t="str" cm="1">
        <f t="array" ref="CR5">_xlfn.IFS(CQ5=100,"green",CQ5&gt;50,"yellow",CQ5&gt;0,"orange",CQ5=0,"red")</f>
        <v>yellow</v>
      </c>
      <c r="CS5" s="12">
        <v>100</v>
      </c>
      <c r="CT5" s="12" t="str" cm="1">
        <f t="array" ref="CT5">_xlfn.IFS(CS5=100,"green",CS5&gt;50,"yellow",CS5&gt;0,"orange",CS5=0,"red")</f>
        <v>green</v>
      </c>
      <c r="CU5" s="12">
        <v>87.298525600963927</v>
      </c>
      <c r="CV5" s="12" t="str" cm="1">
        <f t="array" ref="CV5">_xlfn.IFS(CU5=100,"green",CU5&gt;50,"yellow",CU5&gt;0,"orange",CU5=0,"red")</f>
        <v>yellow</v>
      </c>
      <c r="CW5" s="12">
        <v>100</v>
      </c>
      <c r="CX5" s="12" t="str" cm="1">
        <f t="array" ref="CX5">_xlfn.IFS(CW5=100,"green",CW5&gt;50,"yellow",CW5&gt;0,"orange",CW5=0,"red")</f>
        <v>green</v>
      </c>
      <c r="CY5" s="12">
        <v>95.7661752003213</v>
      </c>
      <c r="CZ5" s="12" t="str" cm="1">
        <f t="array" ref="CZ5">_xlfn.IFS(CY5=100,"green",CY5&gt;50,"yellow",CY5&gt;0,"orange",CY5=0,"red")</f>
        <v>yellow</v>
      </c>
      <c r="DA5" s="12">
        <v>100</v>
      </c>
      <c r="DB5" s="12" t="str" cm="1">
        <f t="array" ref="DB5">_xlfn.IFS(DA5=100,"green",DA5&gt;50,"yellow",DA5&gt;0,"orange",DA5=0,"red")</f>
        <v>green</v>
      </c>
      <c r="DC5" s="12">
        <v>98.868189193371762</v>
      </c>
      <c r="DD5" s="12" t="str" cm="1">
        <f t="array" ref="DD5">_xlfn.IFS(DC5=100,"green",DC5&gt;50,"yellow",DC5&gt;0,"orange",DC5=0,"red")</f>
        <v>yellow</v>
      </c>
      <c r="DE5" s="12">
        <v>100</v>
      </c>
      <c r="DF5" s="12" t="str" cm="1">
        <f t="array" ref="DF5">_xlfn.IFS(DE5=100,"green",DE5&gt;50,"yellow",DE5&gt;0,"orange",DE5=0,"red")</f>
        <v>green</v>
      </c>
      <c r="DG5" s="12">
        <v>100</v>
      </c>
      <c r="DH5" s="12" t="str" cm="1">
        <f t="array" ref="DH5">_xlfn.IFS(DG5=100,"green",DG5&gt;50,"yellow",DG5&gt;0,"orange",DG5=0,"red")</f>
        <v>green</v>
      </c>
      <c r="DI5" s="12">
        <v>100</v>
      </c>
      <c r="DJ5" s="12" t="str" cm="1">
        <f t="array" ref="DJ5">_xlfn.IFS(DI5=100,"green",DI5&gt;50,"yellow",DI5&gt;0,"orange",DI5=0,"red")</f>
        <v>green</v>
      </c>
      <c r="DK5" s="12">
        <v>100</v>
      </c>
      <c r="DL5" s="12" t="str" cm="1">
        <f t="array" ref="DL5">_xlfn.IFS(DK5=100,"green",DK5&gt;50,"yellow",DK5&gt;0,"orange",DK5=0,"red")</f>
        <v>green</v>
      </c>
      <c r="DM5" s="12">
        <v>83.096585245537398</v>
      </c>
      <c r="DN5" s="12" t="str" cm="1">
        <f t="array" ref="DN5">_xlfn.IFS(DM5=100,"green",DM5&gt;50,"yellow",DM5&gt;0,"orange",DM5=0,"red")</f>
        <v>yellow</v>
      </c>
      <c r="DO5" s="12">
        <v>100</v>
      </c>
      <c r="DP5" s="12" t="str" cm="1">
        <f t="array" ref="DP5">_xlfn.IFS(DO5=100,"green",DO5&gt;50,"yellow",DO5&gt;0,"orange",DO5=0,"red")</f>
        <v>green</v>
      </c>
      <c r="DQ5" s="12">
        <v>97.745596804863652</v>
      </c>
      <c r="DR5" s="12" t="str" cm="1">
        <f t="array" ref="DR5">_xlfn.IFS(DQ5=100,"green",DQ5&gt;50,"yellow",DQ5&gt;0,"orange",DQ5=0,"red")</f>
        <v>yellow</v>
      </c>
      <c r="DS5" s="14"/>
      <c r="DT5" s="14"/>
      <c r="DU5" s="14"/>
      <c r="DV5" s="14"/>
      <c r="DW5" s="14"/>
      <c r="DX5" s="14"/>
    </row>
    <row r="6" spans="1:128" s="14" customFormat="1" x14ac:dyDescent="0.3">
      <c r="A6" s="15">
        <v>37</v>
      </c>
      <c r="B6" s="13" t="s">
        <v>33</v>
      </c>
      <c r="C6" s="8">
        <v>75.054366246125824</v>
      </c>
      <c r="D6" s="12" t="str" cm="1">
        <f t="array" ref="D6">_xlfn.IFS(C6=100,"green",C6&gt;50,"yellow",C6&gt;0,"orange",C6=0,"red")</f>
        <v>yellow</v>
      </c>
      <c r="E6" s="12">
        <v>48.062513944302495</v>
      </c>
      <c r="F6" s="12" t="str" cm="1">
        <f t="array" ref="F6">_xlfn.IFS(E6=100,"green",E6&gt;50,"yellow",E6&gt;0,"orange",E6=0,"red")</f>
        <v>orange</v>
      </c>
      <c r="G6" s="12">
        <v>27.718410780664588</v>
      </c>
      <c r="H6" s="12" t="str" cm="1">
        <f t="array" ref="H6">_xlfn.IFS(G6=100,"green",G6&gt;50,"yellow",G6&gt;0,"orange",G6=0,"red")</f>
        <v>orange</v>
      </c>
      <c r="I6" s="12">
        <v>99.954162398142316</v>
      </c>
      <c r="J6" s="12" t="str" cm="1">
        <f t="array" ref="J6">_xlfn.IFS(I6=100,"green",I6&gt;50,"yellow",I6&gt;0,"orange",I6=0,"red")</f>
        <v>yellow</v>
      </c>
      <c r="K6" s="12">
        <v>81.3063912503209</v>
      </c>
      <c r="L6" s="12" t="str" cm="1">
        <f t="array" ref="L6">_xlfn.IFS(K6=100,"green",K6&gt;50,"yellow",K6&gt;0,"orange",K6=0,"red")</f>
        <v>yellow</v>
      </c>
      <c r="M6" s="12">
        <v>66.136009501926708</v>
      </c>
      <c r="N6" s="12" t="str" cm="1">
        <f t="array" ref="N6">_xlfn.IFS(M6=100,"green",M6&gt;50,"yellow",M6&gt;0,"orange",M6=0,"red")</f>
        <v>yellow</v>
      </c>
      <c r="O6" s="12">
        <v>49.865074263225807</v>
      </c>
      <c r="P6" s="12" t="str" cm="1">
        <f t="array" ref="P6">_xlfn.IFS(O6=100,"green",O6&gt;50,"yellow",O6&gt;0,"orange",O6=0,"red")</f>
        <v>orange</v>
      </c>
      <c r="Q6" s="12">
        <v>73.470400270410622</v>
      </c>
      <c r="R6" s="12" t="str" cm="1">
        <f t="array" ref="R6">_xlfn.IFS(Q6=100,"green",Q6&gt;50,"yellow",Q6&gt;0,"orange",Q6=0,"red")</f>
        <v>yellow</v>
      </c>
      <c r="S6" s="12">
        <v>35.944437795511661</v>
      </c>
      <c r="T6" s="12" t="str" cm="1">
        <f t="array" ref="T6">_xlfn.IFS(S6=100,"green",S6&gt;50,"yellow",S6&gt;0,"orange",S6=0,"red")</f>
        <v>orange</v>
      </c>
      <c r="U6" s="12">
        <v>68.417935125388595</v>
      </c>
      <c r="V6" s="12" t="str" cm="1">
        <f t="array" ref="V6">_xlfn.IFS(U6=100,"green",U6&gt;50,"yellow",U6&gt;0,"orange",U6=0,"red")</f>
        <v>yellow</v>
      </c>
      <c r="W6" s="12">
        <v>92.340822322003305</v>
      </c>
      <c r="X6" s="12" t="str" cm="1">
        <f t="array" ref="X6">_xlfn.IFS(W6=100,"green",W6&gt;50,"yellow",W6&gt;0,"orange",W6=0,"red")</f>
        <v>yellow</v>
      </c>
      <c r="Y6" s="12">
        <v>64.321615765189705</v>
      </c>
      <c r="Z6" s="12" t="str" cm="1">
        <f t="array" ref="Z6">_xlfn.IFS(Y6=100,"green",Y6&gt;50,"yellow",Y6&gt;0,"orange",Y6=0,"red")</f>
        <v>yellow</v>
      </c>
      <c r="AA6" s="12">
        <v>99.693187143281605</v>
      </c>
      <c r="AB6" s="12" t="str" cm="1">
        <f t="array" ref="AB6">_xlfn.IFS(AA6=100,"green",AA6&gt;50,"yellow",AA6&gt;0,"orange",AA6=0,"red")</f>
        <v>yellow</v>
      </c>
      <c r="AC6" s="12">
        <v>76.458988251160193</v>
      </c>
      <c r="AD6" s="12" t="str" cm="1">
        <f t="array" ref="AD6">_xlfn.IFS(AC6=100,"green",AC6&gt;50,"yellow",AC6&gt;0,"orange",AC6=0,"red")</f>
        <v>yellow</v>
      </c>
      <c r="AE6" s="12">
        <v>99.11166808907609</v>
      </c>
      <c r="AF6" s="12" t="str" cm="1">
        <f t="array" ref="AF6">_xlfn.IFS(AE6=100,"green",AE6&gt;50,"yellow",AE6&gt;0,"orange",AE6=0,"red")</f>
        <v>yellow</v>
      </c>
      <c r="AG6" s="12">
        <v>68.815960870879479</v>
      </c>
      <c r="AH6" s="12" t="str" cm="1">
        <f t="array" ref="AH6">_xlfn.IFS(AG6=100,"green",AG6&gt;50,"yellow",AG6&gt;0,"orange",AG6=0,"red")</f>
        <v>yellow</v>
      </c>
      <c r="AI6" s="12">
        <v>43.066648776231162</v>
      </c>
      <c r="AJ6" s="12" t="str" cm="1">
        <f t="array" ref="AJ6">_xlfn.IFS(AI6=100,"green",AI6&gt;50,"yellow",AI6&gt;0,"orange",AI6=0,"red")</f>
        <v>orange</v>
      </c>
      <c r="AK6" s="12">
        <v>22.683125718801982</v>
      </c>
      <c r="AL6" s="12" t="str" cm="1">
        <f t="array" ref="AL6">_xlfn.IFS(AK6=100,"green",AK6&gt;50,"yellow",AK6&gt;0,"orange",AK6=0,"red")</f>
        <v>orange</v>
      </c>
      <c r="AM6" s="12">
        <v>94.001326967953176</v>
      </c>
      <c r="AN6" s="12" t="str" cm="1">
        <f t="array" ref="AN6">_xlfn.IFS(AM6=100,"green",AM6&gt;50,"yellow",AM6&gt;0,"orange",AM6=0,"red")</f>
        <v>yellow</v>
      </c>
      <c r="AO6" s="12">
        <v>100</v>
      </c>
      <c r="AP6" s="12" t="str" cm="1">
        <f t="array" ref="AP6">_xlfn.IFS(AO6=100,"green",AO6&gt;50,"yellow",AO6&gt;0,"orange",AO6=0,"red")</f>
        <v>green</v>
      </c>
      <c r="AQ6" s="12">
        <v>84.450981911078856</v>
      </c>
      <c r="AR6" s="12" t="str" cm="1">
        <f t="array" ref="AR6">_xlfn.IFS(AQ6=100,"green",AQ6&gt;50,"yellow",AQ6&gt;0,"orange",AQ6=0,"red")</f>
        <v>yellow</v>
      </c>
      <c r="AS6" s="12">
        <v>15.91248821596008</v>
      </c>
      <c r="AT6" s="12" t="str" cm="1">
        <f t="array" ref="AT6">_xlfn.IFS(AS6=100,"green",AS6&gt;50,"yellow",AS6&gt;0,"orange",AS6=0,"red")</f>
        <v>orange</v>
      </c>
      <c r="AU6" s="12">
        <v>78.890998736947566</v>
      </c>
      <c r="AV6" s="12" t="str" cm="1">
        <f t="array" ref="AV6">_xlfn.IFS(AU6=100,"green",AU6&gt;50,"yellow",AU6&gt;0,"orange",AU6=0,"red")</f>
        <v>yellow</v>
      </c>
      <c r="AW6" s="12">
        <v>62.715081475281828</v>
      </c>
      <c r="AX6" s="12" t="str" cm="1">
        <f t="array" ref="AX6">_xlfn.IFS(AW6=100,"green",AW6&gt;50,"yellow",AW6&gt;0,"orange",AW6=0,"red")</f>
        <v>yellow</v>
      </c>
      <c r="AY6" s="12">
        <v>73.476609228748231</v>
      </c>
      <c r="AZ6" s="12" t="str" cm="1">
        <f t="array" ref="AZ6">_xlfn.IFS(AY6=100,"green",AY6&gt;50,"yellow",AY6&gt;0,"orange",AY6=0,"red")</f>
        <v>yellow</v>
      </c>
      <c r="BA6" s="12">
        <v>77.450630892201048</v>
      </c>
      <c r="BB6" s="12" t="str" cm="1">
        <f t="array" ref="BB6">_xlfn.IFS(BA6=100,"green",BA6&gt;50,"yellow",BA6&gt;0,"orange",BA6=0,"red")</f>
        <v>yellow</v>
      </c>
      <c r="BC6" s="12">
        <v>29.62795410414148</v>
      </c>
      <c r="BD6" s="12" t="str" cm="1">
        <f t="array" ref="BD6">_xlfn.IFS(BC6=100,"green",BC6&gt;50,"yellow",BC6&gt;0,"orange",BC6=0,"red")</f>
        <v>orange</v>
      </c>
      <c r="BE6" s="12">
        <v>85.158400766993324</v>
      </c>
      <c r="BF6" s="12" t="str" cm="1">
        <f t="array" ref="BF6">_xlfn.IFS(BE6=100,"green",BE6&gt;50,"yellow",BE6&gt;0,"orange",BE6=0,"red")</f>
        <v>yellow</v>
      </c>
      <c r="BG6" s="12">
        <v>93.609992722398417</v>
      </c>
      <c r="BH6" s="12" t="str" cm="1">
        <f t="array" ref="BH6">_xlfn.IFS(BG6=100,"green",BG6&gt;50,"yellow",BG6&gt;0,"orange",BG6=0,"red")</f>
        <v>yellow</v>
      </c>
      <c r="BI6" s="12">
        <v>0</v>
      </c>
      <c r="BJ6" s="12" t="str" cm="1">
        <f t="array" ref="BJ6">_xlfn.IFS(BI6=100,"green",BI6&gt;50,"yellow",BI6&gt;0,"orange",BI6=0,"red")</f>
        <v>red</v>
      </c>
      <c r="BK6" s="12">
        <v>59.887264619080419</v>
      </c>
      <c r="BL6" s="12" t="str" cm="1">
        <f t="array" ref="BL6">_xlfn.IFS(BK6=100,"green",BK6&gt;50,"yellow",BK6&gt;0,"orange",BK6=0,"red")</f>
        <v>yellow</v>
      </c>
      <c r="BM6" s="12">
        <v>64.275366793000472</v>
      </c>
      <c r="BN6" s="12" t="str" cm="1">
        <f t="array" ref="BN6">_xlfn.IFS(BM6=100,"green",BM6&gt;50,"yellow",BM6&gt;0,"orange",BM6=0,"red")</f>
        <v>yellow</v>
      </c>
      <c r="BO6" s="12">
        <v>89.091564388275941</v>
      </c>
      <c r="BP6" s="12" t="str" cm="1">
        <f t="array" ref="BP6">_xlfn.IFS(BO6=100,"green",BO6&gt;50,"yellow",BO6&gt;0,"orange",BO6=0,"red")</f>
        <v>yellow</v>
      </c>
      <c r="BQ6" s="12">
        <v>76.683465590638207</v>
      </c>
      <c r="BR6" s="12" t="str" cm="1">
        <f t="array" ref="BR6">_xlfn.IFS(BQ6=100,"green",BQ6&gt;50,"yellow",BQ6&gt;0,"orange",BQ6=0,"red")</f>
        <v>yellow</v>
      </c>
      <c r="BS6" s="12">
        <v>92.586652896714099</v>
      </c>
      <c r="BT6" s="12" t="str" cm="1">
        <f t="array" ref="BT6">_xlfn.IFS(BS6=100,"green",BS6&gt;50,"yellow",BS6&gt;0,"orange",BS6=0,"red")</f>
        <v>yellow</v>
      </c>
      <c r="BU6" s="12">
        <v>85.451759113841845</v>
      </c>
      <c r="BV6" s="12" t="str" cm="1">
        <f t="array" ref="BV6">_xlfn.IFS(BU6=100,"green",BU6&gt;50,"yellow",BU6&gt;0,"orange",BU6=0,"red")</f>
        <v>yellow</v>
      </c>
      <c r="BW6" s="12">
        <v>64.432161481850258</v>
      </c>
      <c r="BX6" s="12" t="str" cm="1">
        <f t="array" ref="BX6">_xlfn.IFS(BW6=100,"green",BW6&gt;50,"yellow",BW6&gt;0,"orange",BW6=0,"red")</f>
        <v>yellow</v>
      </c>
      <c r="BY6" s="12">
        <v>82.811283273378763</v>
      </c>
      <c r="BZ6" s="12" t="str" cm="1">
        <f t="array" ref="BZ6">_xlfn.IFS(BY6=100,"green",BY6&gt;50,"yellow",BY6&gt;0,"orange",BY6=0,"red")</f>
        <v>yellow</v>
      </c>
      <c r="CA6" s="12">
        <v>13.918768621129244</v>
      </c>
      <c r="CB6" s="12" t="str" cm="1">
        <f t="array" ref="CB6">_xlfn.IFS(CA6=100,"green",CA6&gt;50,"yellow",CA6&gt;0,"orange",CA6=0,"red")</f>
        <v>orange</v>
      </c>
      <c r="CC6" s="12">
        <v>83.683435469955398</v>
      </c>
      <c r="CD6" s="12" t="str" cm="1">
        <f t="array" ref="CD6">_xlfn.IFS(CC6=100,"green",CC6&gt;50,"yellow",CC6&gt;0,"orange",CC6=0,"red")</f>
        <v>yellow</v>
      </c>
      <c r="CE6" s="12">
        <v>99.526014890454277</v>
      </c>
      <c r="CF6" s="12" t="str" cm="1">
        <f t="array" ref="CF6">_xlfn.IFS(CE6=100,"green",CE6&gt;50,"yellow",CE6&gt;0,"orange",CE6=0,"red")</f>
        <v>yellow</v>
      </c>
      <c r="CG6" s="12">
        <v>76.750742018804516</v>
      </c>
      <c r="CH6" s="12" t="str" cm="1">
        <f t="array" ref="CH6">_xlfn.IFS(CG6=100,"green",CG6&gt;50,"yellow",CG6&gt;0,"orange",CG6=0,"red")</f>
        <v>yellow</v>
      </c>
      <c r="CI6" s="12">
        <v>84.010671365079816</v>
      </c>
      <c r="CJ6" s="12" t="str" cm="1">
        <f t="array" ref="CJ6">_xlfn.IFS(CI6=100,"green",CI6&gt;50,"yellow",CI6&gt;0,"orange",CI6=0,"red")</f>
        <v>yellow</v>
      </c>
      <c r="CK6" s="12">
        <v>77.222410232303602</v>
      </c>
      <c r="CL6" s="12" t="str" cm="1">
        <f t="array" ref="CL6">_xlfn.IFS(CK6=100,"green",CK6&gt;50,"yellow",CK6&gt;0,"orange",CK6=0,"red")</f>
        <v>yellow</v>
      </c>
      <c r="CM6" s="12">
        <v>94.451099477788219</v>
      </c>
      <c r="CN6" s="12" t="str" cm="1">
        <f t="array" ref="CN6">_xlfn.IFS(CM6=100,"green",CM6&gt;50,"yellow",CM6&gt;0,"orange",CM6=0,"red")</f>
        <v>yellow</v>
      </c>
      <c r="CO6" s="12">
        <v>92.264225710795742</v>
      </c>
      <c r="CP6" s="12" t="str" cm="1">
        <f t="array" ref="CP6">_xlfn.IFS(CO6=100,"green",CO6&gt;50,"yellow",CO6&gt;0,"orange",CO6=0,"red")</f>
        <v>yellow</v>
      </c>
      <c r="CQ6" s="12">
        <v>78.925768712674639</v>
      </c>
      <c r="CR6" s="12" t="str" cm="1">
        <f t="array" ref="CR6">_xlfn.IFS(CQ6=100,"green",CQ6&gt;50,"yellow",CQ6&gt;0,"orange",CQ6=0,"red")</f>
        <v>yellow</v>
      </c>
      <c r="CS6" s="12">
        <v>100</v>
      </c>
      <c r="CT6" s="12" t="str" cm="1">
        <f t="array" ref="CT6">_xlfn.IFS(CS6=100,"green",CS6&gt;50,"yellow",CS6&gt;0,"orange",CS6=0,"red")</f>
        <v>green</v>
      </c>
      <c r="CU6" s="12">
        <v>56.053067365416545</v>
      </c>
      <c r="CV6" s="12" t="str" cm="1">
        <f t="array" ref="CV6">_xlfn.IFS(CU6=100,"green",CU6&gt;50,"yellow",CU6&gt;0,"orange",CU6=0,"red")</f>
        <v>yellow</v>
      </c>
      <c r="CW6" s="12">
        <v>99.014758964049079</v>
      </c>
      <c r="CX6" s="12" t="str" cm="1">
        <f t="array" ref="CX6">_xlfn.IFS(CW6=100,"green",CW6&gt;50,"yellow",CW6&gt;0,"orange",CW6=0,"red")</f>
        <v>yellow</v>
      </c>
      <c r="CY6" s="12">
        <v>85.022608776488539</v>
      </c>
      <c r="CZ6" s="12" t="str" cm="1">
        <f t="array" ref="CZ6">_xlfn.IFS(CY6=100,"green",CY6&gt;50,"yellow",CY6&gt;0,"orange",CY6=0,"red")</f>
        <v>yellow</v>
      </c>
      <c r="DA6" s="12">
        <v>100</v>
      </c>
      <c r="DB6" s="12" t="str" cm="1">
        <f t="array" ref="DB6">_xlfn.IFS(DA6=100,"green",DA6&gt;50,"yellow",DA6&gt;0,"orange",DA6=0,"red")</f>
        <v>green</v>
      </c>
      <c r="DC6" s="12">
        <v>94.232819311300602</v>
      </c>
      <c r="DD6" s="12" t="str" cm="1">
        <f t="array" ref="DD6">_xlfn.IFS(DC6=100,"green",DC6&gt;50,"yellow",DC6&gt;0,"orange",DC6=0,"red")</f>
        <v>yellow</v>
      </c>
      <c r="DE6" s="12">
        <v>84.608201282295312</v>
      </c>
      <c r="DF6" s="12" t="str" cm="1">
        <f t="array" ref="DF6">_xlfn.IFS(DE6=100,"green",DE6&gt;50,"yellow",DE6&gt;0,"orange",DE6=0,"red")</f>
        <v>yellow</v>
      </c>
      <c r="DG6" s="12">
        <v>98.803594381956756</v>
      </c>
      <c r="DH6" s="12" t="str" cm="1">
        <f t="array" ref="DH6">_xlfn.IFS(DG6=100,"green",DG6&gt;50,"yellow",DG6&gt;0,"orange",DG6=0,"red")</f>
        <v>yellow</v>
      </c>
      <c r="DI6" s="12">
        <v>87.800078073604908</v>
      </c>
      <c r="DJ6" s="12" t="str" cm="1">
        <f t="array" ref="DJ6">_xlfn.IFS(DI6=100,"green",DI6&gt;50,"yellow",DI6&gt;0,"orange",DI6=0,"red")</f>
        <v>yellow</v>
      </c>
      <c r="DK6" s="12">
        <v>75.591829543629004</v>
      </c>
      <c r="DL6" s="12" t="str" cm="1">
        <f t="array" ref="DL6">_xlfn.IFS(DK6=100,"green",DK6&gt;50,"yellow",DK6&gt;0,"orange",DK6=0,"red")</f>
        <v>yellow</v>
      </c>
      <c r="DM6" s="12">
        <v>93.725758664043241</v>
      </c>
      <c r="DN6" s="12" t="str" cm="1">
        <f t="array" ref="DN6">_xlfn.IFS(DM6=100,"green",DM6&gt;50,"yellow",DM6&gt;0,"orange",DM6=0,"red")</f>
        <v>yellow</v>
      </c>
      <c r="DO6" s="12">
        <v>96.841538109551777</v>
      </c>
      <c r="DP6" s="12" t="str" cm="1">
        <f t="array" ref="DP6">_xlfn.IFS(DO6=100,"green",DO6&gt;50,"yellow",DO6&gt;0,"orange",DO6=0,"red")</f>
        <v>yellow</v>
      </c>
      <c r="DQ6" s="12">
        <v>91.450477420797711</v>
      </c>
      <c r="DR6" s="12" t="str" cm="1">
        <f t="array" ref="DR6">_xlfn.IFS(DQ6=100,"green",DQ6&gt;50,"yellow",DQ6&gt;0,"orange",DQ6=0,"red")</f>
        <v>yellow</v>
      </c>
      <c r="DS6" s="15"/>
      <c r="DT6" s="15"/>
      <c r="DU6" s="15"/>
      <c r="DV6" s="15"/>
      <c r="DW6" s="15"/>
      <c r="DX6" s="15"/>
    </row>
    <row r="7" spans="1:128" x14ac:dyDescent="0.3">
      <c r="A7" s="15">
        <v>12</v>
      </c>
      <c r="B7" s="13" t="s">
        <v>32</v>
      </c>
      <c r="C7" s="8">
        <v>83.489433947883938</v>
      </c>
      <c r="D7" s="12" t="str" cm="1">
        <f t="array" ref="D7">_xlfn.IFS(C7=100,"green",C7&gt;50,"yellow",C7&gt;0,"orange",C7=0,"red")</f>
        <v>yellow</v>
      </c>
      <c r="E7" s="12">
        <v>89.652515107374271</v>
      </c>
      <c r="F7" s="12" t="str" cm="1">
        <f t="array" ref="F7">_xlfn.IFS(E7=100,"green",E7&gt;50,"yellow",E7&gt;0,"orange",E7=0,"red")</f>
        <v>yellow</v>
      </c>
      <c r="G7" s="12">
        <v>100</v>
      </c>
      <c r="H7" s="12" t="str" cm="1">
        <f t="array" ref="H7">_xlfn.IFS(G7=100,"green",G7&gt;50,"yellow",G7&gt;0,"orange",G7=0,"red")</f>
        <v>green</v>
      </c>
      <c r="I7" s="12">
        <v>100</v>
      </c>
      <c r="J7" s="12" t="str" cm="1">
        <f t="array" ref="J7">_xlfn.IFS(I7=100,"green",I7&gt;50,"yellow",I7&gt;0,"orange",I7=0,"red")</f>
        <v>green</v>
      </c>
      <c r="K7" s="12">
        <v>92.237267562173457</v>
      </c>
      <c r="L7" s="12" t="str" cm="1">
        <f t="array" ref="L7">_xlfn.IFS(K7=100,"green",K7&gt;50,"yellow",K7&gt;0,"orange",K7=0,"red")</f>
        <v>yellow</v>
      </c>
      <c r="M7" s="12">
        <v>79.778302308258759</v>
      </c>
      <c r="N7" s="12" t="str" cm="1">
        <f t="array" ref="N7">_xlfn.IFS(M7=100,"green",M7&gt;50,"yellow",M7&gt;0,"orange",M7=0,"red")</f>
        <v>yellow</v>
      </c>
      <c r="O7" s="12">
        <v>100</v>
      </c>
      <c r="P7" s="12" t="str" cm="1">
        <f t="array" ref="P7">_xlfn.IFS(O7=100,"green",O7&gt;50,"yellow",O7&gt;0,"orange",O7=0,"red")</f>
        <v>green</v>
      </c>
      <c r="Q7" s="12">
        <v>85.510988216702259</v>
      </c>
      <c r="R7" s="12" t="str" cm="1">
        <f t="array" ref="R7">_xlfn.IFS(Q7=100,"green",Q7&gt;50,"yellow",Q7&gt;0,"orange",Q7=0,"red")</f>
        <v>yellow</v>
      </c>
      <c r="S7" s="12">
        <v>71.909443823472955</v>
      </c>
      <c r="T7" s="12" t="str" cm="1">
        <f t="array" ref="T7">_xlfn.IFS(S7=100,"green",S7&gt;50,"yellow",S7&gt;0,"orange",S7=0,"red")</f>
        <v>yellow</v>
      </c>
      <c r="U7" s="12">
        <v>2.462882756140365</v>
      </c>
      <c r="V7" s="12" t="str" cm="1">
        <f t="array" ref="V7">_xlfn.IFS(U7=100,"green",U7&gt;50,"yellow",U7&gt;0,"orange",U7=0,"red")</f>
        <v>orange</v>
      </c>
      <c r="W7" s="12">
        <v>36.012647845080465</v>
      </c>
      <c r="X7" s="12" t="str" cm="1">
        <f t="array" ref="X7">_xlfn.IFS(W7=100,"green",W7&gt;50,"yellow",W7&gt;0,"orange",W7=0,"red")</f>
        <v>orange</v>
      </c>
      <c r="Y7" s="12">
        <v>75.756404761920251</v>
      </c>
      <c r="Z7" s="12" t="str" cm="1">
        <f t="array" ref="Z7">_xlfn.IFS(Y7=100,"green",Y7&gt;50,"yellow",Y7&gt;0,"orange",Y7=0,"red")</f>
        <v>yellow</v>
      </c>
      <c r="AA7" s="12">
        <v>96.083450796963689</v>
      </c>
      <c r="AB7" s="12" t="str" cm="1">
        <f t="array" ref="AB7">_xlfn.IFS(AA7=100,"green",AA7&gt;50,"yellow",AA7&gt;0,"orange",AA7=0,"red")</f>
        <v>yellow</v>
      </c>
      <c r="AC7" s="12">
        <v>100</v>
      </c>
      <c r="AD7" s="12" t="str" cm="1">
        <f t="array" ref="AD7">_xlfn.IFS(AC7=100,"green",AC7&gt;50,"yellow",AC7&gt;0,"orange",AC7=0,"red")</f>
        <v>green</v>
      </c>
      <c r="AE7" s="12">
        <v>100</v>
      </c>
      <c r="AF7" s="12" t="str" cm="1">
        <f t="array" ref="AF7">_xlfn.IFS(AE7=100,"green",AE7&gt;50,"yellow",AE7&gt;0,"orange",AE7=0,"red")</f>
        <v>green</v>
      </c>
      <c r="AG7" s="12">
        <v>74.020862699240922</v>
      </c>
      <c r="AH7" s="12" t="str" cm="1">
        <f t="array" ref="AH7">_xlfn.IFS(AG7=100,"green",AG7&gt;50,"yellow",AG7&gt;0,"orange",AG7=0,"red")</f>
        <v>yellow</v>
      </c>
      <c r="AI7" s="12">
        <v>67.07060661384061</v>
      </c>
      <c r="AJ7" s="12" t="str" cm="1">
        <f t="array" ref="AJ7">_xlfn.IFS(AI7=100,"green",AI7&gt;50,"yellow",AI7&gt;0,"orange",AI7=0,"red")</f>
        <v>yellow</v>
      </c>
      <c r="AK7" s="12">
        <v>71.679820743851309</v>
      </c>
      <c r="AL7" s="12" t="str" cm="1">
        <f t="array" ref="AL7">_xlfn.IFS(AK7=100,"green",AK7&gt;50,"yellow",AK7&gt;0,"orange",AK7=0,"red")</f>
        <v>yellow</v>
      </c>
      <c r="AM7" s="12">
        <v>57.015100410253226</v>
      </c>
      <c r="AN7" s="12" t="str" cm="1">
        <f t="array" ref="AN7">_xlfn.IFS(AM7=100,"green",AM7&gt;50,"yellow",AM7&gt;0,"orange",AM7=0,"red")</f>
        <v>yellow</v>
      </c>
      <c r="AO7" s="12">
        <v>77.169029431655702</v>
      </c>
      <c r="AP7" s="12" t="str" cm="1">
        <f t="array" ref="AP7">_xlfn.IFS(AO7=100,"green",AO7&gt;50,"yellow",AO7&gt;0,"orange",AO7=0,"red")</f>
        <v>yellow</v>
      </c>
      <c r="AQ7" s="12">
        <v>100</v>
      </c>
      <c r="AR7" s="12" t="str" cm="1">
        <f t="array" ref="AR7">_xlfn.IFS(AQ7=100,"green",AQ7&gt;50,"yellow",AQ7&gt;0,"orange",AQ7=0,"red")</f>
        <v>green</v>
      </c>
      <c r="AS7" s="12">
        <v>82.269717137662496</v>
      </c>
      <c r="AT7" s="12" t="str" cm="1">
        <f t="array" ref="AT7">_xlfn.IFS(AS7=100,"green",AS7&gt;50,"yellow",AS7&gt;0,"orange",AS7=0,"red")</f>
        <v>yellow</v>
      </c>
      <c r="AU7" s="12">
        <v>83.9566609900033</v>
      </c>
      <c r="AV7" s="12" t="str" cm="1">
        <f t="array" ref="AV7">_xlfn.IFS(AU7=100,"green",AU7&gt;50,"yellow",AU7&gt;0,"orange",AU7=0,"red")</f>
        <v>yellow</v>
      </c>
      <c r="AW7" s="12">
        <v>77.022990761038088</v>
      </c>
      <c r="AX7" s="12" t="str" cm="1">
        <f t="array" ref="AX7">_xlfn.IFS(AW7=100,"green",AW7&gt;50,"yellow",AW7&gt;0,"orange",AW7=0,"red")</f>
        <v>yellow</v>
      </c>
      <c r="AY7" s="12">
        <v>100</v>
      </c>
      <c r="AZ7" s="12" t="str" cm="1">
        <f t="array" ref="AZ7">_xlfn.IFS(AY7=100,"green",AY7&gt;50,"yellow",AY7&gt;0,"orange",AY7=0,"red")</f>
        <v>green</v>
      </c>
      <c r="BA7" s="12">
        <v>100</v>
      </c>
      <c r="BB7" s="12" t="str" cm="1">
        <f t="array" ref="BB7">_xlfn.IFS(BA7=100,"green",BA7&gt;50,"yellow",BA7&gt;0,"orange",BA7=0,"red")</f>
        <v>green</v>
      </c>
      <c r="BC7" s="12">
        <v>100</v>
      </c>
      <c r="BD7" s="12" t="str" cm="1">
        <f t="array" ref="BD7">_xlfn.IFS(BC7=100,"green",BC7&gt;50,"yellow",BC7&gt;0,"orange",BC7=0,"red")</f>
        <v>green</v>
      </c>
      <c r="BE7" s="12">
        <v>100</v>
      </c>
      <c r="BF7" s="12" t="str" cm="1">
        <f t="array" ref="BF7">_xlfn.IFS(BE7=100,"green",BE7&gt;50,"yellow",BE7&gt;0,"orange",BE7=0,"red")</f>
        <v>green</v>
      </c>
      <c r="BG7" s="12">
        <v>100</v>
      </c>
      <c r="BH7" s="12" t="str" cm="1">
        <f t="array" ref="BH7">_xlfn.IFS(BG7=100,"green",BG7&gt;50,"yellow",BG7&gt;0,"orange",BG7=0,"red")</f>
        <v>green</v>
      </c>
      <c r="BI7" s="12">
        <v>95.065198107327291</v>
      </c>
      <c r="BJ7" s="12" t="str" cm="1">
        <f t="array" ref="BJ7">_xlfn.IFS(BI7=100,"green",BI7&gt;50,"yellow",BI7&gt;0,"orange",BI7=0,"red")</f>
        <v>yellow</v>
      </c>
      <c r="BK7" s="12">
        <v>99.177533017887882</v>
      </c>
      <c r="BL7" s="12" t="str" cm="1">
        <f t="array" ref="BL7">_xlfn.IFS(BK7=100,"green",BK7&gt;50,"yellow",BK7&gt;0,"orange",BK7=0,"red")</f>
        <v>yellow</v>
      </c>
      <c r="BM7" s="12">
        <v>97.726651240176992</v>
      </c>
      <c r="BN7" s="12" t="str" cm="1">
        <f t="array" ref="BN7">_xlfn.IFS(BM7=100,"green",BM7&gt;50,"yellow",BM7&gt;0,"orange",BM7=0,"red")</f>
        <v>yellow</v>
      </c>
      <c r="BO7" s="12">
        <v>96.428522905039415</v>
      </c>
      <c r="BP7" s="12" t="str" cm="1">
        <f t="array" ref="BP7">_xlfn.IFS(BO7=100,"green",BO7&gt;50,"yellow",BO7&gt;0,"orange",BO7=0,"red")</f>
        <v>yellow</v>
      </c>
      <c r="BQ7" s="12">
        <v>97.077587072608196</v>
      </c>
      <c r="BR7" s="12" t="str" cm="1">
        <f t="array" ref="BR7">_xlfn.IFS(BQ7=100,"green",BQ7&gt;50,"yellow",BQ7&gt;0,"orange",BQ7=0,"red")</f>
        <v>yellow</v>
      </c>
      <c r="BS7" s="12">
        <v>100</v>
      </c>
      <c r="BT7" s="12" t="str" cm="1">
        <f t="array" ref="BT7">_xlfn.IFS(BS7=100,"green",BS7&gt;50,"yellow",BS7&gt;0,"orange",BS7=0,"red")</f>
        <v>green</v>
      </c>
      <c r="BU7" s="12">
        <v>76.759944339261097</v>
      </c>
      <c r="BV7" s="12" t="str" cm="1">
        <f t="array" ref="BV7">_xlfn.IFS(BU7=100,"green",BU7&gt;50,"yellow",BU7&gt;0,"orange",BU7=0,"red")</f>
        <v>yellow</v>
      </c>
      <c r="BW7" s="12">
        <v>81.027412019641247</v>
      </c>
      <c r="BX7" s="12" t="str" cm="1">
        <f t="array" ref="BX7">_xlfn.IFS(BW7=100,"green",BW7&gt;50,"yellow",BW7&gt;0,"orange",BW7=0,"red")</f>
        <v>yellow</v>
      </c>
      <c r="BY7" s="12">
        <v>48.679256602306452</v>
      </c>
      <c r="BZ7" s="12" t="str" cm="1">
        <f t="array" ref="BZ7">_xlfn.IFS(BY7=100,"green",BY7&gt;50,"yellow",BY7&gt;0,"orange",BY7=0,"red")</f>
        <v>orange</v>
      </c>
      <c r="CA7" s="12">
        <v>100</v>
      </c>
      <c r="CB7" s="12" t="str" cm="1">
        <f t="array" ref="CB7">_xlfn.IFS(CA7=100,"green",CA7&gt;50,"yellow",CA7&gt;0,"orange",CA7=0,"red")</f>
        <v>green</v>
      </c>
      <c r="CC7" s="12">
        <v>87.820815324720712</v>
      </c>
      <c r="CD7" s="12" t="str" cm="1">
        <f t="array" ref="CD7">_xlfn.IFS(CC7=100,"green",CC7&gt;50,"yellow",CC7&gt;0,"orange",CC7=0,"red")</f>
        <v>yellow</v>
      </c>
      <c r="CE7" s="12">
        <v>100</v>
      </c>
      <c r="CF7" s="12" t="str" cm="1">
        <f t="array" ref="CF7">_xlfn.IFS(CE7=100,"green",CE7&gt;50,"yellow",CE7&gt;0,"orange",CE7=0,"red")</f>
        <v>green</v>
      </c>
      <c r="CG7" s="12">
        <v>6.5486937173469579</v>
      </c>
      <c r="CH7" s="12" t="str" cm="1">
        <f t="array" ref="CH7">_xlfn.IFS(CG7=100,"green",CG7&gt;50,"yellow",CG7&gt;0,"orange",CG7=0,"red")</f>
        <v>orange</v>
      </c>
      <c r="CI7" s="12">
        <v>17.6703495240134</v>
      </c>
      <c r="CJ7" s="12" t="str" cm="1">
        <f t="array" ref="CJ7">_xlfn.IFS(CI7=100,"green",CI7&gt;50,"yellow",CI7&gt;0,"orange",CI7=0,"red")</f>
        <v>orange</v>
      </c>
      <c r="CK7" s="12">
        <v>89.289148016428612</v>
      </c>
      <c r="CL7" s="12" t="str" cm="1">
        <f t="array" ref="CL7">_xlfn.IFS(CK7=100,"green",CK7&gt;50,"yellow",CK7&gt;0,"orange",CK7=0,"red")</f>
        <v>yellow</v>
      </c>
      <c r="CM7" s="12">
        <v>75.10859518967132</v>
      </c>
      <c r="CN7" s="12" t="str" cm="1">
        <f t="array" ref="CN7">_xlfn.IFS(CM7=100,"green",CM7&gt;50,"yellow",CM7&gt;0,"orange",CM7=0,"red")</f>
        <v>yellow</v>
      </c>
      <c r="CO7" s="12">
        <v>83.474839178193733</v>
      </c>
      <c r="CP7" s="12" t="str" cm="1">
        <f t="array" ref="CP7">_xlfn.IFS(CO7=100,"green",CO7&gt;50,"yellow",CO7&gt;0,"orange",CO7=0,"red")</f>
        <v>yellow</v>
      </c>
      <c r="CQ7" s="12">
        <v>72.19825449263196</v>
      </c>
      <c r="CR7" s="12" t="str" cm="1">
        <f t="array" ref="CR7">_xlfn.IFS(CQ7=100,"green",CQ7&gt;50,"yellow",CQ7&gt;0,"orange",CQ7=0,"red")</f>
        <v>yellow</v>
      </c>
      <c r="CS7" s="12">
        <v>100</v>
      </c>
      <c r="CT7" s="12" t="str" cm="1">
        <f t="array" ref="CT7">_xlfn.IFS(CS7=100,"green",CS7&gt;50,"yellow",CS7&gt;0,"orange",CS7=0,"red")</f>
        <v>green</v>
      </c>
      <c r="CU7" s="12">
        <v>59.967825623254512</v>
      </c>
      <c r="CV7" s="12" t="str" cm="1">
        <f t="array" ref="CV7">_xlfn.IFS(CU7=100,"green",CU7&gt;50,"yellow",CU7&gt;0,"orange",CU7=0,"red")</f>
        <v>yellow</v>
      </c>
      <c r="CW7" s="12">
        <v>100</v>
      </c>
      <c r="CX7" s="12" t="str" cm="1">
        <f t="array" ref="CX7">_xlfn.IFS(CW7=100,"green",CW7&gt;50,"yellow",CW7&gt;0,"orange",CW7=0,"red")</f>
        <v>green</v>
      </c>
      <c r="CY7" s="12">
        <v>86.655941874418161</v>
      </c>
      <c r="CZ7" s="12" t="str" cm="1">
        <f t="array" ref="CZ7">_xlfn.IFS(CY7=100,"green",CY7&gt;50,"yellow",CY7&gt;0,"orange",CY7=0,"red")</f>
        <v>yellow</v>
      </c>
      <c r="DA7" s="12">
        <v>100</v>
      </c>
      <c r="DB7" s="12" t="str" cm="1">
        <f t="array" ref="DB7">_xlfn.IFS(DA7=100,"green",DA7&gt;50,"yellow",DA7&gt;0,"orange",DA7=0,"red")</f>
        <v>green</v>
      </c>
      <c r="DC7" s="12">
        <v>98.592575877182682</v>
      </c>
      <c r="DD7" s="12" t="str" cm="1">
        <f t="array" ref="DD7">_xlfn.IFS(DC7=100,"green",DC7&gt;50,"yellow",DC7&gt;0,"orange",DC7=0,"red")</f>
        <v>yellow</v>
      </c>
      <c r="DE7" s="12">
        <v>100</v>
      </c>
      <c r="DF7" s="12" t="str" cm="1">
        <f t="array" ref="DF7">_xlfn.IFS(DE7=100,"green",DE7&gt;50,"yellow",DE7&gt;0,"orange",DE7=0,"red")</f>
        <v>green</v>
      </c>
      <c r="DG7" s="12">
        <v>100</v>
      </c>
      <c r="DH7" s="12" t="str" cm="1">
        <f t="array" ref="DH7">_xlfn.IFS(DG7=100,"green",DG7&gt;50,"yellow",DG7&gt;0,"orange",DG7=0,"red")</f>
        <v>green</v>
      </c>
      <c r="DI7" s="12">
        <v>100</v>
      </c>
      <c r="DJ7" s="12" t="str" cm="1">
        <f t="array" ref="DJ7">_xlfn.IFS(DI7=100,"green",DI7&gt;50,"yellow",DI7&gt;0,"orange",DI7=0,"red")</f>
        <v>green</v>
      </c>
      <c r="DK7" s="12">
        <v>67.880849952845139</v>
      </c>
      <c r="DL7" s="12" t="str" cm="1">
        <f t="array" ref="DL7">_xlfn.IFS(DK7=100,"green",DK7&gt;50,"yellow",DK7&gt;0,"orange",DK7=0,"red")</f>
        <v>yellow</v>
      </c>
      <c r="DM7" s="12">
        <v>91.720210853560189</v>
      </c>
      <c r="DN7" s="12" t="str" cm="1">
        <f t="array" ref="DN7">_xlfn.IFS(DM7=100,"green",DM7&gt;50,"yellow",DM7&gt;0,"orange",DM7=0,"red")</f>
        <v>yellow</v>
      </c>
      <c r="DO7" s="12">
        <v>99.224907533752443</v>
      </c>
      <c r="DP7" s="12" t="str" cm="1">
        <f t="array" ref="DP7">_xlfn.IFS(DO7=100,"green",DO7&gt;50,"yellow",DO7&gt;0,"orange",DO7=0,"red")</f>
        <v>yellow</v>
      </c>
      <c r="DQ7" s="12">
        <v>94.677318027167559</v>
      </c>
      <c r="DR7" s="12" t="str" cm="1">
        <f t="array" ref="DR7">_xlfn.IFS(DQ7=100,"green",DQ7&gt;50,"yellow",DQ7&gt;0,"orange",DQ7=0,"red")</f>
        <v>yellow</v>
      </c>
    </row>
    <row r="8" spans="1:128" x14ac:dyDescent="0.3">
      <c r="A8" s="15">
        <v>18</v>
      </c>
      <c r="B8" s="13" t="s">
        <v>31</v>
      </c>
      <c r="C8" s="8">
        <v>75.913225889261952</v>
      </c>
      <c r="D8" s="12" t="str" cm="1">
        <f t="array" ref="D8">_xlfn.IFS(C8=100,"green",C8&gt;50,"yellow",C8&gt;0,"orange",C8=0,"red")</f>
        <v>yellow</v>
      </c>
      <c r="E8" s="12">
        <v>76.089393493614494</v>
      </c>
      <c r="F8" s="12" t="str" cm="1">
        <f t="array" ref="F8">_xlfn.IFS(E8=100,"green",E8&gt;50,"yellow",E8&gt;0,"orange",E8=0,"red")</f>
        <v>yellow</v>
      </c>
      <c r="G8" s="12">
        <v>100</v>
      </c>
      <c r="H8" s="12" t="str" cm="1">
        <f t="array" ref="H8">_xlfn.IFS(G8=100,"green",G8&gt;50,"yellow",G8&gt;0,"orange",G8=0,"red")</f>
        <v>green</v>
      </c>
      <c r="I8" s="12">
        <v>99.78152986101864</v>
      </c>
      <c r="J8" s="12" t="str" cm="1">
        <f t="array" ref="J8">_xlfn.IFS(I8=100,"green",I8&gt;50,"yellow",I8&gt;0,"orange",I8=0,"red")</f>
        <v>yellow</v>
      </c>
      <c r="K8" s="12">
        <v>88.078958559517588</v>
      </c>
      <c r="L8" s="12" t="str" cm="1">
        <f t="array" ref="L8">_xlfn.IFS(K8=100,"green",K8&gt;50,"yellow",K8&gt;0,"orange",K8=0,"red")</f>
        <v>yellow</v>
      </c>
      <c r="M8" s="12">
        <v>24.380275310191298</v>
      </c>
      <c r="N8" s="12" t="str" cm="1">
        <f t="array" ref="N8">_xlfn.IFS(M8=100,"green",M8&gt;50,"yellow",M8&gt;0,"orange",M8=0,"red")</f>
        <v>orange</v>
      </c>
      <c r="O8" s="12">
        <v>98.249436288298654</v>
      </c>
      <c r="P8" s="12" t="str" cm="1">
        <f t="array" ref="P8">_xlfn.IFS(O8=100,"green",O8&gt;50,"yellow",O8&gt;0,"orange",O8=0,"red")</f>
        <v>yellow</v>
      </c>
      <c r="Q8" s="12">
        <v>81.132483492135975</v>
      </c>
      <c r="R8" s="12" t="str" cm="1">
        <f t="array" ref="R8">_xlfn.IFS(Q8=100,"green",Q8&gt;50,"yellow",Q8&gt;0,"orange",Q8=0,"red")</f>
        <v>yellow</v>
      </c>
      <c r="S8" s="12">
        <v>68.724167988317376</v>
      </c>
      <c r="T8" s="12" t="str" cm="1">
        <f t="array" ref="T8">_xlfn.IFS(S8=100,"green",S8&gt;50,"yellow",S8&gt;0,"orange",S8=0,"red")</f>
        <v>yellow</v>
      </c>
      <c r="U8" s="12">
        <v>20.960675667050889</v>
      </c>
      <c r="V8" s="12" t="str" cm="1">
        <f t="array" ref="V8">_xlfn.IFS(U8=100,"green",U8&gt;50,"yellow",U8&gt;0,"orange",U8=0,"red")</f>
        <v>orange</v>
      </c>
      <c r="W8" s="12">
        <v>60.512075956626369</v>
      </c>
      <c r="X8" s="12" t="str" cm="1">
        <f t="array" ref="X8">_xlfn.IFS(W8=100,"green",W8&gt;50,"yellow",W8&gt;0,"orange",W8=0,"red")</f>
        <v>yellow</v>
      </c>
      <c r="Y8" s="12">
        <v>71.79089966167713</v>
      </c>
      <c r="Z8" s="12" t="str" cm="1">
        <f t="array" ref="Z8">_xlfn.IFS(Y8=100,"green",Y8&gt;50,"yellow",Y8&gt;0,"orange",Y8=0,"red")</f>
        <v>yellow</v>
      </c>
      <c r="AA8" s="12">
        <v>97.356768037615183</v>
      </c>
      <c r="AB8" s="12" t="str" cm="1">
        <f t="array" ref="AB8">_xlfn.IFS(AA8=100,"green",AA8&gt;50,"yellow",AA8&gt;0,"orange",AA8=0,"red")</f>
        <v>yellow</v>
      </c>
      <c r="AC8" s="12">
        <v>100</v>
      </c>
      <c r="AD8" s="12" t="str" cm="1">
        <f t="array" ref="AD8">_xlfn.IFS(AC8=100,"green",AC8&gt;50,"yellow",AC8&gt;0,"orange",AC8=0,"red")</f>
        <v>green</v>
      </c>
      <c r="AE8" s="12">
        <v>94.072473614540613</v>
      </c>
      <c r="AF8" s="12" t="str" cm="1">
        <f t="array" ref="AF8">_xlfn.IFS(AE8=100,"green",AE8&gt;50,"yellow",AE8&gt;0,"orange",AE8=0,"red")</f>
        <v>yellow</v>
      </c>
      <c r="AG8" s="12">
        <v>72.857310413038945</v>
      </c>
      <c r="AH8" s="12" t="str" cm="1">
        <f t="array" ref="AH8">_xlfn.IFS(AG8=100,"green",AG8&gt;50,"yellow",AG8&gt;0,"orange",AG8=0,"red")</f>
        <v>yellow</v>
      </c>
      <c r="AI8" s="12">
        <v>65.199157858001698</v>
      </c>
      <c r="AJ8" s="12" t="str" cm="1">
        <f t="array" ref="AJ8">_xlfn.IFS(AI8=100,"green",AI8&gt;50,"yellow",AI8&gt;0,"orange",AI8=0,"red")</f>
        <v>yellow</v>
      </c>
      <c r="AK8" s="12">
        <v>61.109483588015699</v>
      </c>
      <c r="AL8" s="12" t="str" cm="1">
        <f t="array" ref="AL8">_xlfn.IFS(AK8=100,"green",AK8&gt;50,"yellow",AK8&gt;0,"orange",AK8=0,"red")</f>
        <v>yellow</v>
      </c>
      <c r="AM8" s="12">
        <v>45.359920191854464</v>
      </c>
      <c r="AN8" s="12" t="str" cm="1">
        <f t="array" ref="AN8">_xlfn.IFS(AM8=100,"green",AM8&gt;50,"yellow",AM8&gt;0,"orange",AM8=0,"red")</f>
        <v>orange</v>
      </c>
      <c r="AO8" s="12">
        <v>100</v>
      </c>
      <c r="AP8" s="12" t="str" cm="1">
        <f t="array" ref="AP8">_xlfn.IFS(AO8=100,"green",AO8&gt;50,"yellow",AO8&gt;0,"orange",AO8=0,"red")</f>
        <v>green</v>
      </c>
      <c r="AQ8" s="12">
        <v>77.452180426553014</v>
      </c>
      <c r="AR8" s="12" t="str" cm="1">
        <f t="array" ref="AR8">_xlfn.IFS(AQ8=100,"green",AQ8&gt;50,"yellow",AQ8&gt;0,"orange",AQ8=0,"red")</f>
        <v>yellow</v>
      </c>
      <c r="AS8" s="12">
        <v>47.910375342599522</v>
      </c>
      <c r="AT8" s="12" t="str" cm="1">
        <f t="array" ref="AT8">_xlfn.IFS(AS8=100,"green",AS8&gt;50,"yellow",AS8&gt;0,"orange",AS8=0,"red")</f>
        <v>orange</v>
      </c>
      <c r="AU8" s="12">
        <v>72.508106870801541</v>
      </c>
      <c r="AV8" s="12" t="str" cm="1">
        <f t="array" ref="AV8">_xlfn.IFS(AU8=100,"green",AU8&gt;50,"yellow",AU8&gt;0,"orange",AU8=0,"red")</f>
        <v>yellow</v>
      </c>
      <c r="AW8" s="12">
        <v>67.077032039689428</v>
      </c>
      <c r="AX8" s="12" t="str" cm="1">
        <f t="array" ref="AX8">_xlfn.IFS(AW8=100,"green",AW8&gt;50,"yellow",AW8&gt;0,"orange",AW8=0,"red")</f>
        <v>yellow</v>
      </c>
      <c r="AY8" s="12">
        <v>71.907736912668042</v>
      </c>
      <c r="AZ8" s="12" t="str" cm="1">
        <f t="array" ref="AZ8">_xlfn.IFS(AY8=100,"green",AY8&gt;50,"yellow",AY8&gt;0,"orange",AY8=0,"red")</f>
        <v>yellow</v>
      </c>
      <c r="BA8" s="12">
        <v>91.570643771052389</v>
      </c>
      <c r="BB8" s="12" t="str" cm="1">
        <f t="array" ref="BB8">_xlfn.IFS(BA8=100,"green",BA8&gt;50,"yellow",BA8&gt;0,"orange",BA8=0,"red")</f>
        <v>yellow</v>
      </c>
      <c r="BC8" s="12">
        <v>62.732705551301628</v>
      </c>
      <c r="BD8" s="12" t="str" cm="1">
        <f t="array" ref="BD8">_xlfn.IFS(BC8=100,"green",BC8&gt;50,"yellow",BC8&gt;0,"orange",BC8=0,"red")</f>
        <v>yellow</v>
      </c>
      <c r="BE8" s="12">
        <v>98.113661497267046</v>
      </c>
      <c r="BF8" s="12" t="str" cm="1">
        <f t="array" ref="BF8">_xlfn.IFS(BE8=100,"green",BE8&gt;50,"yellow",BE8&gt;0,"orange",BE8=0,"red")</f>
        <v>yellow</v>
      </c>
      <c r="BG8" s="12">
        <v>97.61130134546238</v>
      </c>
      <c r="BH8" s="12" t="str" cm="1">
        <f t="array" ref="BH8">_xlfn.IFS(BG8=100,"green",BG8&gt;50,"yellow",BG8&gt;0,"orange",BG8=0,"red")</f>
        <v>yellow</v>
      </c>
      <c r="BI8" s="12">
        <v>67.614571333525021</v>
      </c>
      <c r="BJ8" s="12" t="str" cm="1">
        <f t="array" ref="BJ8">_xlfn.IFS(BI8=100,"green",BI8&gt;50,"yellow",BI8&gt;0,"orange",BI8=0,"red")</f>
        <v>yellow</v>
      </c>
      <c r="BK8" s="12">
        <v>81.591770068546083</v>
      </c>
      <c r="BL8" s="12" t="str" cm="1">
        <f t="array" ref="BL8">_xlfn.IFS(BK8=100,"green",BK8&gt;50,"yellow",BK8&gt;0,"orange",BK8=0,"red")</f>
        <v>yellow</v>
      </c>
      <c r="BM8" s="12">
        <v>88.510062939306238</v>
      </c>
      <c r="BN8" s="12" t="str" cm="1">
        <f t="array" ref="BN8">_xlfn.IFS(BM8=100,"green",BM8&gt;50,"yellow",BM8&gt;0,"orange",BM8=0,"red")</f>
        <v>yellow</v>
      </c>
      <c r="BO8" s="12">
        <v>85.39277646735782</v>
      </c>
      <c r="BP8" s="12" t="str" cm="1">
        <f t="array" ref="BP8">_xlfn.IFS(BO8=100,"green",BO8&gt;50,"yellow",BO8&gt;0,"orange",BO8=0,"red")</f>
        <v>yellow</v>
      </c>
      <c r="BQ8" s="12">
        <v>86.951419703332022</v>
      </c>
      <c r="BR8" s="12" t="str" cm="1">
        <f t="array" ref="BR8">_xlfn.IFS(BQ8=100,"green",BQ8&gt;50,"yellow",BQ8&gt;0,"orange",BQ8=0,"red")</f>
        <v>yellow</v>
      </c>
      <c r="BS8" s="12">
        <v>73.079369960631837</v>
      </c>
      <c r="BT8" s="12" t="str" cm="1">
        <f t="array" ref="BT8">_xlfn.IFS(BS8=100,"green",BS8&gt;50,"yellow",BS8&gt;0,"orange",BS8=0,"red")</f>
        <v>yellow</v>
      </c>
      <c r="BU8" s="12">
        <v>81.529357802151225</v>
      </c>
      <c r="BV8" s="12" t="str" cm="1">
        <f t="array" ref="BV8">_xlfn.IFS(BU8=100,"green",BU8&gt;50,"yellow",BU8&gt;0,"orange",BU8=0,"red")</f>
        <v>yellow</v>
      </c>
      <c r="BW8" s="12">
        <v>74.52884786886618</v>
      </c>
      <c r="BX8" s="12" t="str" cm="1">
        <f t="array" ref="BX8">_xlfn.IFS(BW8=100,"green",BW8&gt;50,"yellow",BW8&gt;0,"orange",BW8=0,"red")</f>
        <v>yellow</v>
      </c>
      <c r="BY8" s="12">
        <v>18.075527951140195</v>
      </c>
      <c r="BZ8" s="12" t="str" cm="1">
        <f t="array" ref="BZ8">_xlfn.IFS(BY8=100,"green",BY8&gt;50,"yellow",BY8&gt;0,"orange",BY8=0,"red")</f>
        <v>orange</v>
      </c>
      <c r="CA8" s="12">
        <v>94.636883479606198</v>
      </c>
      <c r="CB8" s="12" t="str" cm="1">
        <f t="array" ref="CB8">_xlfn.IFS(CA8=100,"green",CA8&gt;50,"yellow",CA8&gt;0,"orange",CA8=0,"red")</f>
        <v>yellow</v>
      </c>
      <c r="CC8" s="12">
        <v>57.335808600987093</v>
      </c>
      <c r="CD8" s="12" t="str" cm="1">
        <f t="array" ref="CD8">_xlfn.IFS(CC8=100,"green",CC8&gt;50,"yellow",CC8&gt;0,"orange",CC8=0,"red")</f>
        <v>yellow</v>
      </c>
      <c r="CE8" s="12">
        <v>84.845223718900669</v>
      </c>
      <c r="CF8" s="12" t="str" cm="1">
        <f t="array" ref="CF8">_xlfn.IFS(CE8=100,"green",CE8&gt;50,"yellow",CE8&gt;0,"orange",CE8=0,"red")</f>
        <v>yellow</v>
      </c>
      <c r="CG8" s="12">
        <v>44.72601844349736</v>
      </c>
      <c r="CH8" s="12" t="str" cm="1">
        <f t="array" ref="CH8">_xlfn.IFS(CG8=100,"green",CG8&gt;50,"yellow",CG8&gt;0,"orange",CG8=0,"red")</f>
        <v>orange</v>
      </c>
      <c r="CI8" s="12">
        <v>49.042599667911787</v>
      </c>
      <c r="CJ8" s="12" t="str" cm="1">
        <f t="array" ref="CJ8">_xlfn.IFS(CI8=100,"green",CI8&gt;50,"yellow",CI8&gt;0,"orange",CI8=0,"red")</f>
        <v>orange</v>
      </c>
      <c r="CK8" s="12">
        <v>82.238472914922838</v>
      </c>
      <c r="CL8" s="12" t="str" cm="1">
        <f t="array" ref="CL8">_xlfn.IFS(CK8=100,"green",CK8&gt;50,"yellow",CK8&gt;0,"orange",CK8=0,"red")</f>
        <v>yellow</v>
      </c>
      <c r="CM8" s="12">
        <v>18.026378892645482</v>
      </c>
      <c r="CN8" s="12" t="str" cm="1">
        <f t="array" ref="CN8">_xlfn.IFS(CM8=100,"green",CM8&gt;50,"yellow",CM8&gt;0,"orange",CM8=0,"red")</f>
        <v>orange</v>
      </c>
      <c r="CO8" s="12">
        <v>89.433962013745642</v>
      </c>
      <c r="CP8" s="12" t="str" cm="1">
        <f t="array" ref="CP8">_xlfn.IFS(CO8=100,"green",CO8&gt;50,"yellow",CO8&gt;0,"orange",CO8=0,"red")</f>
        <v>yellow</v>
      </c>
      <c r="CQ8" s="12">
        <v>63.958204276250541</v>
      </c>
      <c r="CR8" s="12" t="str" cm="1">
        <f t="array" ref="CR8">_xlfn.IFS(CQ8=100,"green",CQ8&gt;50,"yellow",CQ8&gt;0,"orange",CQ8=0,"red")</f>
        <v>yellow</v>
      </c>
      <c r="CS8" s="12">
        <v>91.671690794239524</v>
      </c>
      <c r="CT8" s="12" t="str" cm="1">
        <f t="array" ref="CT8">_xlfn.IFS(CS8=100,"green",CS8&gt;50,"yellow",CS8&gt;0,"orange",CS8=0,"red")</f>
        <v>yellow</v>
      </c>
      <c r="CU8" s="12">
        <v>17.517841253625495</v>
      </c>
      <c r="CV8" s="12" t="str" cm="1">
        <f t="array" ref="CV8">_xlfn.IFS(CU8=100,"green",CU8&gt;50,"yellow",CU8&gt;0,"orange",CU8=0,"red")</f>
        <v>orange</v>
      </c>
      <c r="CW8" s="12">
        <v>100</v>
      </c>
      <c r="CX8" s="12" t="str" cm="1">
        <f t="array" ref="CX8">_xlfn.IFS(CW8=100,"green",CW8&gt;50,"yellow",CW8&gt;0,"orange",CW8=0,"red")</f>
        <v>green</v>
      </c>
      <c r="CY8" s="12">
        <v>69.72984401595501</v>
      </c>
      <c r="CZ8" s="12" t="str" cm="1">
        <f t="array" ref="CZ8">_xlfn.IFS(CY8=100,"green",CY8&gt;50,"yellow",CY8&gt;0,"orange",CY8=0,"red")</f>
        <v>yellow</v>
      </c>
      <c r="DA8" s="12">
        <v>100</v>
      </c>
      <c r="DB8" s="12" t="str" cm="1">
        <f t="array" ref="DB8">_xlfn.IFS(DA8=100,"green",DA8&gt;50,"yellow",DA8&gt;0,"orange",DA8=0,"red")</f>
        <v>green</v>
      </c>
      <c r="DC8" s="12">
        <v>99.914638038619543</v>
      </c>
      <c r="DD8" s="12" t="str" cm="1">
        <f t="array" ref="DD8">_xlfn.IFS(DC8=100,"green",DC8&gt;50,"yellow",DC8&gt;0,"orange",DC8=0,"red")</f>
        <v>yellow</v>
      </c>
      <c r="DE8" s="12">
        <v>87.773326305803295</v>
      </c>
      <c r="DF8" s="12" t="str" cm="1">
        <f t="array" ref="DF8">_xlfn.IFS(DE8=100,"green",DE8&gt;50,"yellow",DE8&gt;0,"orange",DE8=0,"red")</f>
        <v>yellow</v>
      </c>
      <c r="DG8" s="12">
        <v>100</v>
      </c>
      <c r="DH8" s="12" t="str" cm="1">
        <f t="array" ref="DH8">_xlfn.IFS(DG8=100,"green",DG8&gt;50,"yellow",DG8&gt;0,"orange",DG8=0,"red")</f>
        <v>green</v>
      </c>
      <c r="DI8" s="12">
        <v>93.539223183095572</v>
      </c>
      <c r="DJ8" s="12" t="str" cm="1">
        <f t="array" ref="DJ8">_xlfn.IFS(DI8=100,"green",DI8&gt;50,"yellow",DI8&gt;0,"orange",DI8=0,"red")</f>
        <v>yellow</v>
      </c>
      <c r="DK8" s="12">
        <v>84.377248486080163</v>
      </c>
      <c r="DL8" s="12" t="str" cm="1">
        <f t="array" ref="DL8">_xlfn.IFS(DK8=100,"green",DK8&gt;50,"yellow",DK8&gt;0,"orange",DK8=0,"red")</f>
        <v>yellow</v>
      </c>
      <c r="DM8" s="12">
        <v>92.359127444372405</v>
      </c>
      <c r="DN8" s="12" t="str" cm="1">
        <f t="array" ref="DN8">_xlfn.IFS(DM8=100,"green",DM8&gt;50,"yellow",DM8&gt;0,"orange",DM8=0,"red")</f>
        <v>yellow</v>
      </c>
      <c r="DO8" s="12">
        <v>93.950988706132989</v>
      </c>
      <c r="DP8" s="12" t="str" cm="1">
        <f t="array" ref="DP8">_xlfn.IFS(DO8=100,"green",DO8&gt;50,"yellow",DO8&gt;0,"orange",DO8=0,"red")</f>
        <v>yellow</v>
      </c>
      <c r="DQ8" s="12">
        <v>93.989319020513008</v>
      </c>
      <c r="DR8" s="12" t="str" cm="1">
        <f t="array" ref="DR8">_xlfn.IFS(DQ8=100,"green",DQ8&gt;50,"yellow",DQ8&gt;0,"orange",DQ8=0,"red")</f>
        <v>yellow</v>
      </c>
    </row>
    <row r="9" spans="1:128" x14ac:dyDescent="0.3">
      <c r="A9" s="15">
        <v>10</v>
      </c>
      <c r="B9" s="13" t="s">
        <v>30</v>
      </c>
      <c r="C9" s="8">
        <v>85.638747145419444</v>
      </c>
      <c r="D9" s="12" t="str" cm="1">
        <f t="array" ref="D9">_xlfn.IFS(C9=100,"green",C9&gt;50,"yellow",C9&gt;0,"orange",C9=0,"red")</f>
        <v>yellow</v>
      </c>
      <c r="E9" s="12">
        <v>99.366937321852035</v>
      </c>
      <c r="F9" s="12" t="str" cm="1">
        <f t="array" ref="F9">_xlfn.IFS(E9=100,"green",E9&gt;50,"yellow",E9&gt;0,"orange",E9=0,"red")</f>
        <v>yellow</v>
      </c>
      <c r="G9" s="12">
        <v>100</v>
      </c>
      <c r="H9" s="12" t="str" cm="1">
        <f t="array" ref="H9">_xlfn.IFS(G9=100,"green",G9&gt;50,"yellow",G9&gt;0,"orange",G9=0,"red")</f>
        <v>green</v>
      </c>
      <c r="I9" s="12">
        <v>87.818836032079545</v>
      </c>
      <c r="J9" s="12" t="str" cm="1">
        <f t="array" ref="J9">_xlfn.IFS(I9=100,"green",I9&gt;50,"yellow",I9&gt;0,"orange",I9=0,"red")</f>
        <v>yellow</v>
      </c>
      <c r="K9" s="12">
        <v>41.120358400431911</v>
      </c>
      <c r="L9" s="12" t="str" cm="1">
        <f t="array" ref="L9">_xlfn.IFS(K9=100,"green",K9&gt;50,"yellow",K9&gt;0,"orange",K9=0,"red")</f>
        <v>orange</v>
      </c>
      <c r="M9" s="12">
        <v>98.476833946598489</v>
      </c>
      <c r="N9" s="12" t="str" cm="1">
        <f t="array" ref="N9">_xlfn.IFS(M9=100,"green",M9&gt;50,"yellow",M9&gt;0,"orange",M9=0,"red")</f>
        <v>yellow</v>
      </c>
      <c r="O9" s="12">
        <v>99.868809710572876</v>
      </c>
      <c r="P9" s="12" t="str" cm="1">
        <f t="array" ref="P9">_xlfn.IFS(O9=100,"green",O9&gt;50,"yellow",O9&gt;0,"orange",O9=0,"red")</f>
        <v>yellow</v>
      </c>
      <c r="Q9" s="12">
        <v>89.527293785745456</v>
      </c>
      <c r="R9" s="12" t="str" cm="1">
        <f t="array" ref="R9">_xlfn.IFS(Q9=100,"green",Q9&gt;50,"yellow",Q9&gt;0,"orange",Q9=0,"red")</f>
        <v>yellow</v>
      </c>
      <c r="S9" s="12">
        <v>74.855729743586537</v>
      </c>
      <c r="T9" s="12" t="str" cm="1">
        <f t="array" ref="T9">_xlfn.IFS(S9=100,"green",S9&gt;50,"yellow",S9&gt;0,"orange",S9=0,"red")</f>
        <v>yellow</v>
      </c>
      <c r="U9" s="12">
        <v>39.727873708497455</v>
      </c>
      <c r="V9" s="12" t="str" cm="1">
        <f t="array" ref="V9">_xlfn.IFS(U9=100,"green",U9&gt;50,"yellow",U9&gt;0,"orange",U9=0,"red")</f>
        <v>orange</v>
      </c>
      <c r="W9" s="12">
        <v>97.929077500543585</v>
      </c>
      <c r="X9" s="12" t="str" cm="1">
        <f t="array" ref="X9">_xlfn.IFS(W9=100,"green",W9&gt;50,"yellow",W9&gt;0,"orange",W9=0,"red")</f>
        <v>yellow</v>
      </c>
      <c r="Y9" s="12">
        <v>82.869175014990788</v>
      </c>
      <c r="Z9" s="12" t="str" cm="1">
        <f t="array" ref="Z9">_xlfn.IFS(Y9=100,"green",Y9&gt;50,"yellow",Y9&gt;0,"orange",Y9=0,"red")</f>
        <v>yellow</v>
      </c>
      <c r="AA9" s="12">
        <v>82.605132010184676</v>
      </c>
      <c r="AB9" s="12" t="str" cm="1">
        <f t="array" ref="AB9">_xlfn.IFS(AA9=100,"green",AA9&gt;50,"yellow",AA9&gt;0,"orange",AA9=0,"red")</f>
        <v>yellow</v>
      </c>
      <c r="AC9" s="12">
        <v>94.670014971034107</v>
      </c>
      <c r="AD9" s="12" t="str" cm="1">
        <f t="array" ref="AD9">_xlfn.IFS(AC9=100,"green",AC9&gt;50,"yellow",AC9&gt;0,"orange",AC9=0,"red")</f>
        <v>yellow</v>
      </c>
      <c r="AE9" s="12">
        <v>94.161691336130701</v>
      </c>
      <c r="AF9" s="12" t="str" cm="1">
        <f t="array" ref="AF9">_xlfn.IFS(AE9=100,"green",AE9&gt;50,"yellow",AE9&gt;0,"orange",AE9=0,"red")</f>
        <v>yellow</v>
      </c>
      <c r="AG9" s="12">
        <v>67.859209579337374</v>
      </c>
      <c r="AH9" s="12" t="str" cm="1">
        <f t="array" ref="AH9">_xlfn.IFS(AG9=100,"green",AG9&gt;50,"yellow",AG9&gt;0,"orange",AG9=0,"red")</f>
        <v>yellow</v>
      </c>
      <c r="AI9" s="12">
        <v>99.909414945876478</v>
      </c>
      <c r="AJ9" s="12" t="str" cm="1">
        <f t="array" ref="AJ9">_xlfn.IFS(AI9=100,"green",AI9&gt;50,"yellow",AI9&gt;0,"orange",AI9=0,"red")</f>
        <v>yellow</v>
      </c>
      <c r="AK9" s="12">
        <v>100</v>
      </c>
      <c r="AL9" s="12" t="str" cm="1">
        <f t="array" ref="AL9">_xlfn.IFS(AK9=100,"green",AK9&gt;50,"yellow",AK9&gt;0,"orange",AK9=0,"red")</f>
        <v>green</v>
      </c>
      <c r="AM9" s="12">
        <v>81.33522712763525</v>
      </c>
      <c r="AN9" s="12" t="str" cm="1">
        <f t="array" ref="AN9">_xlfn.IFS(AM9=100,"green",AM9&gt;50,"yellow",AM9&gt;0,"orange",AM9=0,"red")</f>
        <v>yellow</v>
      </c>
      <c r="AO9" s="12">
        <v>100</v>
      </c>
      <c r="AP9" s="12" t="str" cm="1">
        <f t="array" ref="AP9">_xlfn.IFS(AO9=100,"green",AO9&gt;50,"yellow",AO9&gt;0,"orange",AO9=0,"red")</f>
        <v>green</v>
      </c>
      <c r="AQ9" s="12">
        <v>11.038431064957893</v>
      </c>
      <c r="AR9" s="12" t="str" cm="1">
        <f t="array" ref="AR9">_xlfn.IFS(AQ9=100,"green",AQ9&gt;50,"yellow",AQ9&gt;0,"orange",AQ9=0,"red")</f>
        <v>orange</v>
      </c>
      <c r="AS9" s="12">
        <v>94.883683863726304</v>
      </c>
      <c r="AT9" s="12" t="str" cm="1">
        <f t="array" ref="AT9">_xlfn.IFS(AS9=100,"green",AS9&gt;50,"yellow",AS9&gt;0,"orange",AS9=0,"red")</f>
        <v>yellow</v>
      </c>
      <c r="AU9" s="12">
        <v>91.422120529163465</v>
      </c>
      <c r="AV9" s="12" t="str" cm="1">
        <f t="array" ref="AV9">_xlfn.IFS(AU9=100,"green",AU9&gt;50,"yellow",AU9&gt;0,"orange",AU9=0,"red")</f>
        <v>yellow</v>
      </c>
      <c r="AW9" s="12">
        <v>82.655553933051351</v>
      </c>
      <c r="AX9" s="12" t="str" cm="1">
        <f t="array" ref="AX9">_xlfn.IFS(AW9=100,"green",AW9&gt;50,"yellow",AW9&gt;0,"orange",AW9=0,"red")</f>
        <v>yellow</v>
      </c>
      <c r="AY9" s="12">
        <v>100</v>
      </c>
      <c r="AZ9" s="12" t="str" cm="1">
        <f t="array" ref="AZ9">_xlfn.IFS(AY9=100,"green",AY9&gt;50,"yellow",AY9&gt;0,"orange",AY9=0,"red")</f>
        <v>green</v>
      </c>
      <c r="BA9" s="12">
        <v>99.368289382461157</v>
      </c>
      <c r="BB9" s="12" t="str" cm="1">
        <f t="array" ref="BB9">_xlfn.IFS(BA9=100,"green",BA9&gt;50,"yellow",BA9&gt;0,"orange",BA9=0,"red")</f>
        <v>yellow</v>
      </c>
      <c r="BC9" s="12">
        <v>100</v>
      </c>
      <c r="BD9" s="12" t="str" cm="1">
        <f t="array" ref="BD9">_xlfn.IFS(BC9=100,"green",BC9&gt;50,"yellow",BC9&gt;0,"orange",BC9=0,"red")</f>
        <v>green</v>
      </c>
      <c r="BE9" s="12">
        <v>100</v>
      </c>
      <c r="BF9" s="12" t="str" cm="1">
        <f t="array" ref="BF9">_xlfn.IFS(BE9=100,"green",BE9&gt;50,"yellow",BE9&gt;0,"orange",BE9=0,"red")</f>
        <v>green</v>
      </c>
      <c r="BG9" s="12">
        <v>100</v>
      </c>
      <c r="BH9" s="12" t="str" cm="1">
        <f t="array" ref="BH9">_xlfn.IFS(BG9=100,"green",BG9&gt;50,"yellow",BG9&gt;0,"orange",BG9=0,"red")</f>
        <v>green</v>
      </c>
      <c r="BI9" s="12">
        <v>100</v>
      </c>
      <c r="BJ9" s="12" t="str" cm="1">
        <f t="array" ref="BJ9">_xlfn.IFS(BI9=100,"green",BI9&gt;50,"yellow",BI9&gt;0,"orange",BI9=0,"red")</f>
        <v>green</v>
      </c>
      <c r="BK9" s="12">
        <v>99.894714897076867</v>
      </c>
      <c r="BL9" s="12" t="str" cm="1">
        <f t="array" ref="BL9">_xlfn.IFS(BK9=100,"green",BK9&gt;50,"yellow",BK9&gt;0,"orange",BK9=0,"red")</f>
        <v>yellow</v>
      </c>
      <c r="BM9" s="12">
        <v>81.199615242136446</v>
      </c>
      <c r="BN9" s="12" t="str" cm="1">
        <f t="array" ref="BN9">_xlfn.IFS(BM9=100,"green",BM9&gt;50,"yellow",BM9&gt;0,"orange",BM9=0,"red")</f>
        <v>yellow</v>
      </c>
      <c r="BO9" s="12">
        <v>63.013929200948624</v>
      </c>
      <c r="BP9" s="12" t="str" cm="1">
        <f t="array" ref="BP9">_xlfn.IFS(BO9=100,"green",BO9&gt;50,"yellow",BO9&gt;0,"orange",BO9=0,"red")</f>
        <v>yellow</v>
      </c>
      <c r="BQ9" s="12">
        <v>72.106772221542542</v>
      </c>
      <c r="BR9" s="12" t="str" cm="1">
        <f t="array" ref="BR9">_xlfn.IFS(BQ9=100,"green",BQ9&gt;50,"yellow",BQ9&gt;0,"orange",BQ9=0,"red")</f>
        <v>yellow</v>
      </c>
      <c r="BS9" s="12">
        <v>96.469412030004193</v>
      </c>
      <c r="BT9" s="12" t="str" cm="1">
        <f t="array" ref="BT9">_xlfn.IFS(BS9=100,"green",BS9&gt;50,"yellow",BS9&gt;0,"orange",BS9=0,"red")</f>
        <v>yellow</v>
      </c>
      <c r="BU9" s="12">
        <v>94.912922254890191</v>
      </c>
      <c r="BV9" s="12" t="str" cm="1">
        <f t="array" ref="BV9">_xlfn.IFS(BU9=100,"green",BU9&gt;50,"yellow",BU9&gt;0,"orange",BU9=0,"red")</f>
        <v>yellow</v>
      </c>
      <c r="BW9" s="12">
        <v>86.798988579918429</v>
      </c>
      <c r="BX9" s="12" t="str" cm="1">
        <f t="array" ref="BX9">_xlfn.IFS(BW9=100,"green",BW9&gt;50,"yellow",BW9&gt;0,"orange",BW9=0,"red")</f>
        <v>yellow</v>
      </c>
      <c r="BY9" s="12">
        <v>94.883697973300059</v>
      </c>
      <c r="BZ9" s="12" t="str" cm="1">
        <f t="array" ref="BZ9">_xlfn.IFS(BY9=100,"green",BY9&gt;50,"yellow",BY9&gt;0,"orange",BY9=0,"red")</f>
        <v>yellow</v>
      </c>
      <c r="CA9" s="12">
        <v>87.138519025133448</v>
      </c>
      <c r="CB9" s="12" t="str" cm="1">
        <f t="array" ref="CB9">_xlfn.IFS(CA9=100,"green",CA9&gt;50,"yellow",CA9&gt;0,"orange",CA9=0,"red")</f>
        <v>yellow</v>
      </c>
      <c r="CC9" s="12">
        <v>57.908584043033727</v>
      </c>
      <c r="CD9" s="12" t="str" cm="1">
        <f t="array" ref="CD9">_xlfn.IFS(CC9=100,"green",CC9&gt;50,"yellow",CC9&gt;0,"orange",CC9=0,"red")</f>
        <v>yellow</v>
      </c>
      <c r="CE9" s="12">
        <v>79.31710209534549</v>
      </c>
      <c r="CF9" s="12" t="str" cm="1">
        <f t="array" ref="CF9">_xlfn.IFS(CE9=100,"green",CE9&gt;50,"yellow",CE9&gt;0,"orange",CE9=0,"red")</f>
        <v>yellow</v>
      </c>
      <c r="CG9" s="12">
        <v>82.486281701996433</v>
      </c>
      <c r="CH9" s="12" t="str" cm="1">
        <f t="array" ref="CH9">_xlfn.IFS(CG9=100,"green",CG9&gt;50,"yellow",CG9&gt;0,"orange",CG9=0,"red")</f>
        <v>yellow</v>
      </c>
      <c r="CI9" s="12">
        <v>27.97326407203628</v>
      </c>
      <c r="CJ9" s="12" t="str" cm="1">
        <f t="array" ref="CJ9">_xlfn.IFS(CI9=100,"green",CI9&gt;50,"yellow",CI9&gt;0,"orange",CI9=0,"red")</f>
        <v>orange</v>
      </c>
      <c r="CK9" s="12">
        <v>90.477031728788631</v>
      </c>
      <c r="CL9" s="12" t="str" cm="1">
        <f t="array" ref="CL9">_xlfn.IFS(CK9=100,"green",CK9&gt;50,"yellow",CK9&gt;0,"orange",CK9=0,"red")</f>
        <v>yellow</v>
      </c>
      <c r="CM9" s="12">
        <v>37.481979543322474</v>
      </c>
      <c r="CN9" s="12" t="str" cm="1">
        <f t="array" ref="CN9">_xlfn.IFS(CM9=100,"green",CM9&gt;50,"yellow",CM9&gt;0,"orange",CM9=0,"red")</f>
        <v>orange</v>
      </c>
      <c r="CO9" s="12">
        <v>87.117152854584646</v>
      </c>
      <c r="CP9" s="12" t="str" cm="1">
        <f t="array" ref="CP9">_xlfn.IFS(CO9=100,"green",CO9&gt;50,"yellow",CO9&gt;0,"orange",CO9=0,"red")</f>
        <v>yellow</v>
      </c>
      <c r="CQ9" s="12">
        <v>76.913744658529495</v>
      </c>
      <c r="CR9" s="12" t="str" cm="1">
        <f t="array" ref="CR9">_xlfn.IFS(CQ9=100,"green",CQ9&gt;50,"yellow",CQ9&gt;0,"orange",CQ9=0,"red")</f>
        <v>yellow</v>
      </c>
      <c r="CS9" s="12">
        <v>99.895977003689438</v>
      </c>
      <c r="CT9" s="12" t="str" cm="1">
        <f t="array" ref="CT9">_xlfn.IFS(CS9=100,"green",CS9&gt;50,"yellow",CS9&gt;0,"orange",CS9=0,"red")</f>
        <v>yellow</v>
      </c>
      <c r="CU9" s="12">
        <v>98.048152778787383</v>
      </c>
      <c r="CV9" s="12" t="str" cm="1">
        <f t="array" ref="CV9">_xlfn.IFS(CU9=100,"green",CU9&gt;50,"yellow",CU9&gt;0,"orange",CU9=0,"red")</f>
        <v>yellow</v>
      </c>
      <c r="CW9" s="12">
        <v>99.530781426984205</v>
      </c>
      <c r="CX9" s="12" t="str" cm="1">
        <f t="array" ref="CX9">_xlfn.IFS(CW9=100,"green",CW9&gt;50,"yellow",CW9&gt;0,"orange",CW9=0,"red")</f>
        <v>yellow</v>
      </c>
      <c r="CY9" s="12">
        <v>99.158303736487014</v>
      </c>
      <c r="CZ9" s="12" t="str" cm="1">
        <f t="array" ref="CZ9">_xlfn.IFS(CY9=100,"green",CY9&gt;50,"yellow",CY9&gt;0,"orange",CY9=0,"red")</f>
        <v>yellow</v>
      </c>
      <c r="DA9" s="12">
        <v>99.252373702743611</v>
      </c>
      <c r="DB9" s="12" t="str" cm="1">
        <f t="array" ref="DB9">_xlfn.IFS(DA9=100,"green",DA9&gt;50,"yellow",DA9&gt;0,"orange",DA9=0,"red")</f>
        <v>yellow</v>
      </c>
      <c r="DC9" s="12">
        <v>99.995980625579136</v>
      </c>
      <c r="DD9" s="12" t="str" cm="1">
        <f t="array" ref="DD9">_xlfn.IFS(DC9=100,"green",DC9&gt;50,"yellow",DC9&gt;0,"orange",DC9=0,"red")</f>
        <v>yellow</v>
      </c>
      <c r="DE9" s="12">
        <v>100</v>
      </c>
      <c r="DF9" s="12" t="str" cm="1">
        <f t="array" ref="DF9">_xlfn.IFS(DE9=100,"green",DE9&gt;50,"yellow",DE9&gt;0,"orange",DE9=0,"red")</f>
        <v>green</v>
      </c>
      <c r="DG9" s="12">
        <v>100</v>
      </c>
      <c r="DH9" s="12" t="str" cm="1">
        <f t="array" ref="DH9">_xlfn.IFS(DG9=100,"green",DG9&gt;50,"yellow",DG9&gt;0,"orange",DG9=0,"red")</f>
        <v>green</v>
      </c>
      <c r="DI9" s="12">
        <v>100</v>
      </c>
      <c r="DJ9" s="12" t="str" cm="1">
        <f t="array" ref="DJ9">_xlfn.IFS(DI9=100,"green",DI9&gt;50,"yellow",DI9&gt;0,"orange",DI9=0,"red")</f>
        <v>green</v>
      </c>
      <c r="DK9" s="12">
        <v>99.657538227674763</v>
      </c>
      <c r="DL9" s="12" t="str" cm="1">
        <f t="array" ref="DL9">_xlfn.IFS(DK9=100,"green",DK9&gt;50,"yellow",DK9&gt;0,"orange",DK9=0,"red")</f>
        <v>yellow</v>
      </c>
      <c r="DM9" s="12">
        <v>50.294309183993789</v>
      </c>
      <c r="DN9" s="12" t="str" cm="1">
        <f t="array" ref="DN9">_xlfn.IFS(DM9=100,"green",DM9&gt;50,"yellow",DM9&gt;0,"orange",DM9=0,"red")</f>
        <v>yellow</v>
      </c>
      <c r="DO9" s="12">
        <v>99.258198027218043</v>
      </c>
      <c r="DP9" s="12" t="str" cm="1">
        <f t="array" ref="DP9">_xlfn.IFS(DO9=100,"green",DO9&gt;50,"yellow",DO9&gt;0,"orange",DO9=0,"red")</f>
        <v>yellow</v>
      </c>
      <c r="DQ9" s="12">
        <v>93.55729997090117</v>
      </c>
      <c r="DR9" s="12" t="str" cm="1">
        <f t="array" ref="DR9">_xlfn.IFS(DQ9=100,"green",DQ9&gt;50,"yellow",DQ9&gt;0,"orange",DQ9=0,"red")</f>
        <v>yellow</v>
      </c>
    </row>
    <row r="10" spans="1:128" x14ac:dyDescent="0.3">
      <c r="A10" s="15">
        <v>4</v>
      </c>
      <c r="B10" s="13" t="s">
        <v>29</v>
      </c>
      <c r="C10" s="8">
        <v>75.000064862670271</v>
      </c>
      <c r="D10" s="12" t="str" cm="1">
        <f t="array" ref="D10">_xlfn.IFS(C10=100,"green",C10&gt;50,"yellow",C10&gt;0,"orange",C10=0,"red")</f>
        <v>yellow</v>
      </c>
      <c r="E10" s="12">
        <v>63.429310985109289</v>
      </c>
      <c r="F10" s="12" t="str" cm="1">
        <f t="array" ref="F10">_xlfn.IFS(E10=100,"green",E10&gt;50,"yellow",E10&gt;0,"orange",E10=0,"red")</f>
        <v>yellow</v>
      </c>
      <c r="G10" s="12">
        <v>97.822164570626327</v>
      </c>
      <c r="H10" s="12" t="str" cm="1">
        <f t="array" ref="H10">_xlfn.IFS(G10=100,"green",G10&gt;50,"yellow",G10&gt;0,"orange",G10=0,"red")</f>
        <v>yellow</v>
      </c>
      <c r="I10" s="12">
        <v>95.693788415233143</v>
      </c>
      <c r="J10" s="12" t="str" cm="1">
        <f t="array" ref="J10">_xlfn.IFS(I10=100,"green",I10&gt;50,"yellow",I10&gt;0,"orange",I10=0,"red")</f>
        <v>yellow</v>
      </c>
      <c r="K10" s="12">
        <v>91.359595738776648</v>
      </c>
      <c r="L10" s="12" t="str" cm="1">
        <f t="array" ref="L10">_xlfn.IFS(K10=100,"green",K10&gt;50,"yellow",K10&gt;0,"orange",K10=0,"red")</f>
        <v>yellow</v>
      </c>
      <c r="M10" s="12">
        <v>91.162913423373908</v>
      </c>
      <c r="N10" s="12" t="str" cm="1">
        <f t="array" ref="N10">_xlfn.IFS(M10=100,"green",M10&gt;50,"yellow",M10&gt;0,"orange",M10=0,"red")</f>
        <v>yellow</v>
      </c>
      <c r="O10" s="12">
        <v>87.060649735103851</v>
      </c>
      <c r="P10" s="12" t="str" cm="1">
        <f t="array" ref="P10">_xlfn.IFS(O10=100,"green",O10&gt;50,"yellow",O10&gt;0,"orange",O10=0,"red")</f>
        <v>yellow</v>
      </c>
      <c r="Q10" s="12">
        <v>40.595442514351497</v>
      </c>
      <c r="R10" s="12" t="str" cm="1">
        <f t="array" ref="R10">_xlfn.IFS(Q10=100,"green",Q10&gt;50,"yellow",Q10&gt;0,"orange",Q10=0,"red")</f>
        <v>orange</v>
      </c>
      <c r="S10" s="12">
        <v>77.858489983902501</v>
      </c>
      <c r="T10" s="12" t="str" cm="1">
        <f t="array" ref="T10">_xlfn.IFS(S10=100,"green",S10&gt;50,"yellow",S10&gt;0,"orange",S10=0,"red")</f>
        <v>yellow</v>
      </c>
      <c r="U10" s="12">
        <v>73.266366825696693</v>
      </c>
      <c r="V10" s="12" t="str" cm="1">
        <f t="array" ref="V10">_xlfn.IFS(U10=100,"green",U10&gt;50,"yellow",U10&gt;0,"orange",U10=0,"red")</f>
        <v>yellow</v>
      </c>
      <c r="W10" s="12">
        <v>7.9215093414796796</v>
      </c>
      <c r="X10" s="12" t="str" cm="1">
        <f t="array" ref="X10">_xlfn.IFS(W10=100,"green",W10&gt;50,"yellow",W10&gt;0,"orange",W10=0,"red")</f>
        <v>orange</v>
      </c>
      <c r="Y10" s="12">
        <v>72.617023153365352</v>
      </c>
      <c r="Z10" s="12" t="str" cm="1">
        <f t="array" ref="Z10">_xlfn.IFS(Y10=100,"green",Y10&gt;50,"yellow",Y10&gt;0,"orange",Y10=0,"red")</f>
        <v>yellow</v>
      </c>
      <c r="AA10" s="12">
        <v>67.942398857180734</v>
      </c>
      <c r="AB10" s="12" t="str" cm="1">
        <f t="array" ref="AB10">_xlfn.IFS(AA10=100,"green",AA10&gt;50,"yellow",AA10&gt;0,"orange",AA10=0,"red")</f>
        <v>yellow</v>
      </c>
      <c r="AC10" s="12">
        <v>100</v>
      </c>
      <c r="AD10" s="12" t="str" cm="1">
        <f t="array" ref="AD10">_xlfn.IFS(AC10=100,"green",AC10&gt;50,"yellow",AC10&gt;0,"orange",AC10=0,"red")</f>
        <v>green</v>
      </c>
      <c r="AE10" s="12">
        <v>91.654569587178656</v>
      </c>
      <c r="AF10" s="12" t="str" cm="1">
        <f t="array" ref="AF10">_xlfn.IFS(AE10=100,"green",AE10&gt;50,"yellow",AE10&gt;0,"orange",AE10=0,"red")</f>
        <v>yellow</v>
      </c>
      <c r="AG10" s="12">
        <v>64.899242111089848</v>
      </c>
      <c r="AH10" s="12" t="str" cm="1">
        <f t="array" ref="AH10">_xlfn.IFS(AG10=100,"green",AG10&gt;50,"yellow",AG10&gt;0,"orange",AG10=0,"red")</f>
        <v>yellow</v>
      </c>
      <c r="AI10" s="12">
        <v>89.164412949864186</v>
      </c>
      <c r="AJ10" s="12" t="str" cm="1">
        <f t="array" ref="AJ10">_xlfn.IFS(AI10=100,"green",AI10&gt;50,"yellow",AI10&gt;0,"orange",AI10=0,"red")</f>
        <v>yellow</v>
      </c>
      <c r="AK10" s="12">
        <v>77.69528999323677</v>
      </c>
      <c r="AL10" s="12" t="str" cm="1">
        <f t="array" ref="AL10">_xlfn.IFS(AK10=100,"green",AK10&gt;50,"yellow",AK10&gt;0,"orange",AK10=0,"red")</f>
        <v>yellow</v>
      </c>
      <c r="AM10" s="12">
        <v>62.430327566679914</v>
      </c>
      <c r="AN10" s="12" t="str" cm="1">
        <f t="array" ref="AN10">_xlfn.IFS(AM10=100,"green",AM10&gt;50,"yellow",AM10&gt;0,"orange",AM10=0,"red")</f>
        <v>yellow</v>
      </c>
      <c r="AO10" s="12">
        <v>100</v>
      </c>
      <c r="AP10" s="12" t="str" cm="1">
        <f t="array" ref="AP10">_xlfn.IFS(AO10=100,"green",AO10&gt;50,"yellow",AO10&gt;0,"orange",AO10=0,"red")</f>
        <v>green</v>
      </c>
      <c r="AQ10" s="12">
        <v>100</v>
      </c>
      <c r="AR10" s="12" t="str" cm="1">
        <f t="array" ref="AR10">_xlfn.IFS(AQ10=100,"green",AQ10&gt;50,"yellow",AQ10&gt;0,"orange",AQ10=0,"red")</f>
        <v>green</v>
      </c>
      <c r="AS10" s="12">
        <v>73.381446521208389</v>
      </c>
      <c r="AT10" s="12" t="str" cm="1">
        <f t="array" ref="AT10">_xlfn.IFS(AS10=100,"green",AS10&gt;50,"yellow",AS10&gt;0,"orange",AS10=0,"red")</f>
        <v>yellow</v>
      </c>
      <c r="AU10" s="12">
        <v>100</v>
      </c>
      <c r="AV10" s="12" t="str" cm="1">
        <f t="array" ref="AV10">_xlfn.IFS(AU10=100,"green",AU10&gt;50,"yellow",AU10&gt;0,"orange",AU10=0,"red")</f>
        <v>green</v>
      </c>
      <c r="AW10" s="12">
        <v>86.095925290141324</v>
      </c>
      <c r="AX10" s="12" t="str" cm="1">
        <f t="array" ref="AX10">_xlfn.IFS(AW10=100,"green",AW10&gt;50,"yellow",AW10&gt;0,"orange",AW10=0,"red")</f>
        <v>yellow</v>
      </c>
      <c r="AY10" s="12">
        <v>100</v>
      </c>
      <c r="AZ10" s="12" t="str" cm="1">
        <f t="array" ref="AZ10">_xlfn.IFS(AY10=100,"green",AY10&gt;50,"yellow",AY10&gt;0,"orange",AY10=0,"red")</f>
        <v>green</v>
      </c>
      <c r="BA10" s="12">
        <v>100</v>
      </c>
      <c r="BB10" s="12" t="str" cm="1">
        <f t="array" ref="BB10">_xlfn.IFS(BA10=100,"green",BA10&gt;50,"yellow",BA10&gt;0,"orange",BA10=0,"red")</f>
        <v>green</v>
      </c>
      <c r="BC10" s="12">
        <v>100</v>
      </c>
      <c r="BD10" s="12" t="str" cm="1">
        <f t="array" ref="BD10">_xlfn.IFS(BC10=100,"green",BC10&gt;50,"yellow",BC10&gt;0,"orange",BC10=0,"red")</f>
        <v>green</v>
      </c>
      <c r="BE10" s="12">
        <v>88.845652658342985</v>
      </c>
      <c r="BF10" s="12" t="str" cm="1">
        <f t="array" ref="BF10">_xlfn.IFS(BE10=100,"green",BE10&gt;50,"yellow",BE10&gt;0,"orange",BE10=0,"red")</f>
        <v>yellow</v>
      </c>
      <c r="BG10" s="12">
        <v>100</v>
      </c>
      <c r="BH10" s="12" t="str" cm="1">
        <f t="array" ref="BH10">_xlfn.IFS(BG10=100,"green",BG10&gt;50,"yellow",BG10&gt;0,"orange",BG10=0,"red")</f>
        <v>green</v>
      </c>
      <c r="BI10" s="12">
        <v>80.590974602655777</v>
      </c>
      <c r="BJ10" s="12" t="str" cm="1">
        <f t="array" ref="BJ10">_xlfn.IFS(BI10=100,"green",BI10&gt;50,"yellow",BI10&gt;0,"orange",BI10=0,"red")</f>
        <v>yellow</v>
      </c>
      <c r="BK10" s="12">
        <v>94.906104543499794</v>
      </c>
      <c r="BL10" s="12" t="str" cm="1">
        <f t="array" ref="BL10">_xlfn.IFS(BK10=100,"green",BK10&gt;50,"yellow",BK10&gt;0,"orange",BK10=0,"red")</f>
        <v>yellow</v>
      </c>
      <c r="BM10" s="12">
        <v>1.1558207655729025</v>
      </c>
      <c r="BN10" s="12" t="str" cm="1">
        <f t="array" ref="BN10">_xlfn.IFS(BM10=100,"green",BM10&gt;50,"yellow",BM10&gt;0,"orange",BM10=0,"red")</f>
        <v>orange</v>
      </c>
      <c r="BO10" s="12">
        <v>0</v>
      </c>
      <c r="BP10" s="12" t="str" cm="1">
        <f t="array" ref="BP10">_xlfn.IFS(BO10=100,"green",BO10&gt;50,"yellow",BO10&gt;0,"orange",BO10=0,"red")</f>
        <v>red</v>
      </c>
      <c r="BQ10" s="12">
        <v>0.57791038278645124</v>
      </c>
      <c r="BR10" s="12" t="str" cm="1">
        <f t="array" ref="BR10">_xlfn.IFS(BQ10=100,"green",BQ10&gt;50,"yellow",BQ10&gt;0,"orange",BQ10=0,"red")</f>
        <v>orange</v>
      </c>
      <c r="BS10" s="12">
        <v>0.50763102688590334</v>
      </c>
      <c r="BT10" s="12" t="str" cm="1">
        <f t="array" ref="BT10">_xlfn.IFS(BS10=100,"green",BS10&gt;50,"yellow",BS10&gt;0,"orange",BS10=0,"red")</f>
        <v>orange</v>
      </c>
      <c r="BU10" s="12">
        <v>85.237845994552401</v>
      </c>
      <c r="BV10" s="12" t="str" cm="1">
        <f t="array" ref="BV10">_xlfn.IFS(BU10=100,"green",BU10&gt;50,"yellow",BU10&gt;0,"orange",BU10=0,"red")</f>
        <v>yellow</v>
      </c>
      <c r="BW10" s="12">
        <v>33.807915969540893</v>
      </c>
      <c r="BX10" s="12" t="str" cm="1">
        <f t="array" ref="BX10">_xlfn.IFS(BW10=100,"green",BW10&gt;50,"yellow",BW10&gt;0,"orange",BW10=0,"red")</f>
        <v>orange</v>
      </c>
      <c r="BY10" s="12">
        <v>100</v>
      </c>
      <c r="BZ10" s="12" t="str" cm="1">
        <f t="array" ref="BZ10">_xlfn.IFS(BY10=100,"green",BY10&gt;50,"yellow",BY10&gt;0,"orange",BY10=0,"red")</f>
        <v>green</v>
      </c>
      <c r="CA10" s="12">
        <v>100</v>
      </c>
      <c r="CB10" s="12" t="str" cm="1">
        <f t="array" ref="CB10">_xlfn.IFS(CA10=100,"green",CA10&gt;50,"yellow",CA10&gt;0,"orange",CA10=0,"red")</f>
        <v>green</v>
      </c>
      <c r="CC10" s="12">
        <v>20.163595276089954</v>
      </c>
      <c r="CD10" s="12" t="str" cm="1">
        <f t="array" ref="CD10">_xlfn.IFS(CC10=100,"green",CC10&gt;50,"yellow",CC10&gt;0,"orange",CC10=0,"red")</f>
        <v>orange</v>
      </c>
      <c r="CE10" s="12">
        <v>19.292073369650211</v>
      </c>
      <c r="CF10" s="12" t="str" cm="1">
        <f t="array" ref="CF10">_xlfn.IFS(CE10=100,"green",CE10&gt;50,"yellow",CE10&gt;0,"orange",CE10=0,"red")</f>
        <v>orange</v>
      </c>
      <c r="CG10" s="12">
        <v>79.050381531728405</v>
      </c>
      <c r="CH10" s="12" t="str" cm="1">
        <f t="array" ref="CH10">_xlfn.IFS(CG10=100,"green",CG10&gt;50,"yellow",CG10&gt;0,"orange",CG10=0,"red")</f>
        <v>yellow</v>
      </c>
      <c r="CI10" s="12">
        <v>100</v>
      </c>
      <c r="CJ10" s="12" t="str" cm="1">
        <f t="array" ref="CJ10">_xlfn.IFS(CI10=100,"green",CI10&gt;50,"yellow",CI10&gt;0,"orange",CI10=0,"red")</f>
        <v>green</v>
      </c>
      <c r="CK10" s="12">
        <v>54.802344336228195</v>
      </c>
      <c r="CL10" s="12" t="str" cm="1">
        <f t="array" ref="CL10">_xlfn.IFS(CK10=100,"green",CK10&gt;50,"yellow",CK10&gt;0,"orange",CK10=0,"red")</f>
        <v>yellow</v>
      </c>
      <c r="CM10" s="12">
        <v>25.515931932862156</v>
      </c>
      <c r="CN10" s="12" t="str" cm="1">
        <f t="array" ref="CN10">_xlfn.IFS(CM10=100,"green",CM10&gt;50,"yellow",CM10&gt;0,"orange",CM10=0,"red")</f>
        <v>orange</v>
      </c>
      <c r="CO10" s="12">
        <v>56.742570140262295</v>
      </c>
      <c r="CP10" s="12" t="str" cm="1">
        <f t="array" ref="CP10">_xlfn.IFS(CO10=100,"green",CO10&gt;50,"yellow",CO10&gt;0,"orange",CO10=0,"red")</f>
        <v>yellow</v>
      </c>
      <c r="CQ10" s="12">
        <v>56.26002413148337</v>
      </c>
      <c r="CR10" s="12" t="str" cm="1">
        <f t="array" ref="CR10">_xlfn.IFS(CQ10=100,"green",CQ10&gt;50,"yellow",CQ10&gt;0,"orange",CQ10=0,"red")</f>
        <v>yellow</v>
      </c>
      <c r="CS10" s="12">
        <v>89.740170627384131</v>
      </c>
      <c r="CT10" s="12" t="str" cm="1">
        <f t="array" ref="CT10">_xlfn.IFS(CS10=100,"green",CS10&gt;50,"yellow",CS10&gt;0,"orange",CS10=0,"red")</f>
        <v>yellow</v>
      </c>
      <c r="CU10" s="12">
        <v>99.928296691091973</v>
      </c>
      <c r="CV10" s="12" t="str" cm="1">
        <f t="array" ref="CV10">_xlfn.IFS(CU10=100,"green",CU10&gt;50,"yellow",CU10&gt;0,"orange",CU10=0,"red")</f>
        <v>yellow</v>
      </c>
      <c r="CW10" s="12">
        <v>100</v>
      </c>
      <c r="CX10" s="12" t="str" cm="1">
        <f t="array" ref="CX10">_xlfn.IFS(CW10=100,"green",CW10&gt;50,"yellow",CW10&gt;0,"orange",CW10=0,"red")</f>
        <v>green</v>
      </c>
      <c r="CY10" s="12">
        <v>96.556155772825377</v>
      </c>
      <c r="CZ10" s="12" t="str" cm="1">
        <f t="array" ref="CZ10">_xlfn.IFS(CY10=100,"green",CY10&gt;50,"yellow",CY10&gt;0,"orange",CY10=0,"red")</f>
        <v>yellow</v>
      </c>
      <c r="DA10" s="12">
        <v>95.530989203503381</v>
      </c>
      <c r="DB10" s="12" t="str" cm="1">
        <f t="array" ref="DB10">_xlfn.IFS(DA10=100,"green",DA10&gt;50,"yellow",DA10&gt;0,"orange",DA10=0,"red")</f>
        <v>yellow</v>
      </c>
      <c r="DC10" s="12">
        <v>90.201690298853393</v>
      </c>
      <c r="DD10" s="12" t="str" cm="1">
        <f t="array" ref="DD10">_xlfn.IFS(DC10=100,"green",DC10&gt;50,"yellow",DC10&gt;0,"orange",DC10=0,"red")</f>
        <v>yellow</v>
      </c>
      <c r="DE10" s="12">
        <v>100</v>
      </c>
      <c r="DF10" s="12" t="str" cm="1">
        <f t="array" ref="DF10">_xlfn.IFS(DE10=100,"green",DE10&gt;50,"yellow",DE10&gt;0,"orange",DE10=0,"red")</f>
        <v>green</v>
      </c>
      <c r="DG10" s="12">
        <v>100</v>
      </c>
      <c r="DH10" s="12" t="str" cm="1">
        <f t="array" ref="DH10">_xlfn.IFS(DG10=100,"green",DG10&gt;50,"yellow",DG10&gt;0,"orange",DG10=0,"red")</f>
        <v>green</v>
      </c>
      <c r="DI10" s="12">
        <v>100</v>
      </c>
      <c r="DJ10" s="12" t="str" cm="1">
        <f t="array" ref="DJ10">_xlfn.IFS(DI10=100,"green",DI10&gt;50,"yellow",DI10&gt;0,"orange",DI10=0,"red")</f>
        <v>green</v>
      </c>
      <c r="DK10" s="12">
        <v>100</v>
      </c>
      <c r="DL10" s="12" t="str" cm="1">
        <f t="array" ref="DL10">_xlfn.IFS(DK10=100,"green",DK10&gt;50,"yellow",DK10&gt;0,"orange",DK10=0,"red")</f>
        <v>green</v>
      </c>
      <c r="DM10" s="12">
        <v>71.220518434794542</v>
      </c>
      <c r="DN10" s="12" t="str" cm="1">
        <f t="array" ref="DN10">_xlfn.IFS(DM10=100,"green",DM10&gt;50,"yellow",DM10&gt;0,"orange",DM10=0,"red")</f>
        <v>yellow</v>
      </c>
      <c r="DO10" s="12">
        <v>100</v>
      </c>
      <c r="DP10" s="12" t="str" cm="1">
        <f t="array" ref="DP10">_xlfn.IFS(DO10=100,"green",DO10&gt;50,"yellow",DO10&gt;0,"orange",DO10=0,"red")</f>
        <v>green</v>
      </c>
      <c r="DQ10" s="12">
        <v>94.619149742143918</v>
      </c>
      <c r="DR10" s="12" t="str" cm="1">
        <f t="array" ref="DR10">_xlfn.IFS(DQ10=100,"green",DQ10&gt;50,"yellow",DQ10&gt;0,"orange",DQ10=0,"red")</f>
        <v>yellow</v>
      </c>
    </row>
    <row r="11" spans="1:128" x14ac:dyDescent="0.3">
      <c r="A11" s="15">
        <v>22</v>
      </c>
      <c r="B11" s="13" t="s">
        <v>28</v>
      </c>
      <c r="C11" s="8">
        <v>82.69656698220696</v>
      </c>
      <c r="D11" s="12" t="str" cm="1">
        <f t="array" ref="D11">_xlfn.IFS(C11=100,"green",C11&gt;50,"yellow",C11&gt;0,"orange",C11=0,"red")</f>
        <v>yellow</v>
      </c>
      <c r="E11" s="12">
        <v>58.046839780350354</v>
      </c>
      <c r="F11" s="12" t="str" cm="1">
        <f t="array" ref="F11">_xlfn.IFS(E11=100,"green",E11&gt;50,"yellow",E11&gt;0,"orange",E11=0,"red")</f>
        <v>yellow</v>
      </c>
      <c r="G11" s="12">
        <v>100</v>
      </c>
      <c r="H11" s="12" t="str" cm="1">
        <f t="array" ref="H11">_xlfn.IFS(G11=100,"green",G11&gt;50,"yellow",G11&gt;0,"orange",G11=0,"red")</f>
        <v>green</v>
      </c>
      <c r="I11" s="12">
        <v>99.555201038455237</v>
      </c>
      <c r="J11" s="12" t="str" cm="1">
        <f t="array" ref="J11">_xlfn.IFS(I11=100,"green",I11&gt;50,"yellow",I11&gt;0,"orange",I11=0,"red")</f>
        <v>yellow</v>
      </c>
      <c r="K11" s="12">
        <v>83.763124742048731</v>
      </c>
      <c r="L11" s="12" t="str" cm="1">
        <f t="array" ref="L11">_xlfn.IFS(K11=100,"green",K11&gt;50,"yellow",K11&gt;0,"orange",K11=0,"red")</f>
        <v>yellow</v>
      </c>
      <c r="M11" s="12">
        <v>97.079027368728944</v>
      </c>
      <c r="N11" s="12" t="str" cm="1">
        <f t="array" ref="N11">_xlfn.IFS(M11=100,"green",M11&gt;50,"yellow",M11&gt;0,"orange",M11=0,"red")</f>
        <v>yellow</v>
      </c>
      <c r="O11" s="12">
        <v>100</v>
      </c>
      <c r="P11" s="12" t="str" cm="1">
        <f t="array" ref="P11">_xlfn.IFS(O11=100,"green",O11&gt;50,"yellow",O11&gt;0,"orange",O11=0,"red")</f>
        <v>green</v>
      </c>
      <c r="Q11" s="12">
        <v>80.087067366974082</v>
      </c>
      <c r="R11" s="12" t="str" cm="1">
        <f t="array" ref="R11">_xlfn.IFS(Q11=100,"green",Q11&gt;50,"yellow",Q11&gt;0,"orange",Q11=0,"red")</f>
        <v>yellow</v>
      </c>
      <c r="S11" s="12">
        <v>4.541069888700263</v>
      </c>
      <c r="T11" s="12" t="str" cm="1">
        <f t="array" ref="T11">_xlfn.IFS(S11=100,"green",S11&gt;50,"yellow",S11&gt;0,"orange",S11=0,"red")</f>
        <v>orange</v>
      </c>
      <c r="U11" s="12">
        <v>4.9278382863213546</v>
      </c>
      <c r="V11" s="12" t="str" cm="1">
        <f t="array" ref="V11">_xlfn.IFS(U11=100,"green",U11&gt;50,"yellow",U11&gt;0,"orange",U11=0,"red")</f>
        <v>orange</v>
      </c>
      <c r="W11" s="12">
        <v>42.480612539597452</v>
      </c>
      <c r="X11" s="12" t="str" cm="1">
        <f t="array" ref="X11">_xlfn.IFS(W11=100,"green",W11&gt;50,"yellow",W11&gt;0,"orange",W11=0,"red")</f>
        <v>orange</v>
      </c>
      <c r="Y11" s="12">
        <v>67.048078101117639</v>
      </c>
      <c r="Z11" s="12" t="str" cm="1">
        <f t="array" ref="Z11">_xlfn.IFS(Y11=100,"green",Y11&gt;50,"yellow",Y11&gt;0,"orange",Y11=0,"red")</f>
        <v>yellow</v>
      </c>
      <c r="AA11" s="12">
        <v>70.91742748785434</v>
      </c>
      <c r="AB11" s="12" t="str" cm="1">
        <f t="array" ref="AB11">_xlfn.IFS(AA11=100,"green",AA11&gt;50,"yellow",AA11&gt;0,"orange",AA11=0,"red")</f>
        <v>yellow</v>
      </c>
      <c r="AC11" s="12">
        <v>37.835097946332162</v>
      </c>
      <c r="AD11" s="12" t="str" cm="1">
        <f t="array" ref="AD11">_xlfn.IFS(AC11=100,"green",AC11&gt;50,"yellow",AC11&gt;0,"orange",AC11=0,"red")</f>
        <v>orange</v>
      </c>
      <c r="AE11" s="12">
        <v>81.725184512241754</v>
      </c>
      <c r="AF11" s="12" t="str" cm="1">
        <f t="array" ref="AF11">_xlfn.IFS(AE11=100,"green",AE11&gt;50,"yellow",AE11&gt;0,"orange",AE11=0,"red")</f>
        <v>yellow</v>
      </c>
      <c r="AG11" s="12">
        <v>47.619427486607066</v>
      </c>
      <c r="AH11" s="12" t="str" cm="1">
        <f t="array" ref="AH11">_xlfn.IFS(AG11=100,"green",AG11&gt;50,"yellow",AG11&gt;0,"orange",AG11=0,"red")</f>
        <v>orange</v>
      </c>
      <c r="AI11" s="12">
        <v>62.354443124016193</v>
      </c>
      <c r="AJ11" s="12" t="str" cm="1">
        <f t="array" ref="AJ11">_xlfn.IFS(AI11=100,"green",AI11&gt;50,"yellow",AI11&gt;0,"orange",AI11=0,"red")</f>
        <v>yellow</v>
      </c>
      <c r="AK11" s="12">
        <v>69.356717358494365</v>
      </c>
      <c r="AL11" s="12" t="str" cm="1">
        <f t="array" ref="AL11">_xlfn.IFS(AK11=100,"green",AK11&gt;50,"yellow",AK11&gt;0,"orange",AK11=0,"red")</f>
        <v>yellow</v>
      </c>
      <c r="AM11" s="12">
        <v>100</v>
      </c>
      <c r="AN11" s="12" t="str" cm="1">
        <f t="array" ref="AN11">_xlfn.IFS(AM11=100,"green",AM11&gt;50,"yellow",AM11&gt;0,"orange",AM11=0,"red")</f>
        <v>green</v>
      </c>
      <c r="AO11" s="12">
        <v>100</v>
      </c>
      <c r="AP11" s="12" t="str" cm="1">
        <f t="array" ref="AP11">_xlfn.IFS(AO11=100,"green",AO11&gt;50,"yellow",AO11&gt;0,"orange",AO11=0,"red")</f>
        <v>green</v>
      </c>
      <c r="AQ11" s="12">
        <v>99.088616657953651</v>
      </c>
      <c r="AR11" s="12" t="str" cm="1">
        <f t="array" ref="AR11">_xlfn.IFS(AQ11=100,"green",AQ11&gt;50,"yellow",AQ11&gt;0,"orange",AQ11=0,"red")</f>
        <v>yellow</v>
      </c>
      <c r="AS11" s="12">
        <v>88.134876806204048</v>
      </c>
      <c r="AT11" s="12" t="str" cm="1">
        <f t="array" ref="AT11">_xlfn.IFS(AS11=100,"green",AS11&gt;50,"yellow",AS11&gt;0,"orange",AS11=0,"red")</f>
        <v>yellow</v>
      </c>
      <c r="AU11" s="12">
        <v>51.371068771259587</v>
      </c>
      <c r="AV11" s="12" t="str" cm="1">
        <f t="array" ref="AV11">_xlfn.IFS(AU11=100,"green",AU11&gt;50,"yellow",AU11&gt;0,"orange",AU11=0,"red")</f>
        <v>yellow</v>
      </c>
      <c r="AW11" s="12">
        <v>81.47224610256113</v>
      </c>
      <c r="AX11" s="12" t="str" cm="1">
        <f t="array" ref="AX11">_xlfn.IFS(AW11=100,"green",AW11&gt;50,"yellow",AW11&gt;0,"orange",AW11=0,"red")</f>
        <v>yellow</v>
      </c>
      <c r="AY11" s="12">
        <v>100</v>
      </c>
      <c r="AZ11" s="12" t="str" cm="1">
        <f t="array" ref="AZ11">_xlfn.IFS(AY11=100,"green",AY11&gt;50,"yellow",AY11&gt;0,"orange",AY11=0,"red")</f>
        <v>green</v>
      </c>
      <c r="BA11" s="12">
        <v>100</v>
      </c>
      <c r="BB11" s="12" t="str" cm="1">
        <f t="array" ref="BB11">_xlfn.IFS(BA11=100,"green",BA11&gt;50,"yellow",BA11&gt;0,"orange",BA11=0,"red")</f>
        <v>green</v>
      </c>
      <c r="BC11" s="12">
        <v>100</v>
      </c>
      <c r="BD11" s="12" t="str" cm="1">
        <f t="array" ref="BD11">_xlfn.IFS(BC11=100,"green",BC11&gt;50,"yellow",BC11&gt;0,"orange",BC11=0,"red")</f>
        <v>green</v>
      </c>
      <c r="BE11" s="12">
        <v>99.539136243854841</v>
      </c>
      <c r="BF11" s="12" t="str" cm="1">
        <f t="array" ref="BF11">_xlfn.IFS(BE11=100,"green",BE11&gt;50,"yellow",BE11&gt;0,"orange",BE11=0,"red")</f>
        <v>yellow</v>
      </c>
      <c r="BG11" s="12">
        <v>95.623010003371007</v>
      </c>
      <c r="BH11" s="12" t="str" cm="1">
        <f t="array" ref="BH11">_xlfn.IFS(BG11=100,"green",BG11&gt;50,"yellow",BG11&gt;0,"orange",BG11=0,"red")</f>
        <v>yellow</v>
      </c>
      <c r="BI11" s="12">
        <v>70.863501256826694</v>
      </c>
      <c r="BJ11" s="12" t="str" cm="1">
        <f t="array" ref="BJ11">_xlfn.IFS(BI11=100,"green",BI11&gt;50,"yellow",BI11&gt;0,"orange",BI11=0,"red")</f>
        <v>yellow</v>
      </c>
      <c r="BK11" s="12">
        <v>94.337607917342098</v>
      </c>
      <c r="BL11" s="12" t="str" cm="1">
        <f t="array" ref="BL11">_xlfn.IFS(BK11=100,"green",BK11&gt;50,"yellow",BK11&gt;0,"orange",BK11=0,"red")</f>
        <v>yellow</v>
      </c>
      <c r="BM11" s="12">
        <v>89.420500808634216</v>
      </c>
      <c r="BN11" s="12" t="str" cm="1">
        <f t="array" ref="BN11">_xlfn.IFS(BM11=100,"green",BM11&gt;50,"yellow",BM11&gt;0,"orange",BM11=0,"red")</f>
        <v>yellow</v>
      </c>
      <c r="BO11" s="12">
        <v>82.916140655647126</v>
      </c>
      <c r="BP11" s="12" t="str" cm="1">
        <f t="array" ref="BP11">_xlfn.IFS(BO11=100,"green",BO11&gt;50,"yellow",BO11&gt;0,"orange",BO11=0,"red")</f>
        <v>yellow</v>
      </c>
      <c r="BQ11" s="12">
        <v>86.168320732140671</v>
      </c>
      <c r="BR11" s="12" t="str" cm="1">
        <f t="array" ref="BR11">_xlfn.IFS(BQ11=100,"green",BQ11&gt;50,"yellow",BQ11&gt;0,"orange",BQ11=0,"red")</f>
        <v>yellow</v>
      </c>
      <c r="BS11" s="12">
        <v>87.667832424003151</v>
      </c>
      <c r="BT11" s="12" t="str" cm="1">
        <f t="array" ref="BT11">_xlfn.IFS(BS11=100,"green",BS11&gt;50,"yellow",BS11&gt;0,"orange",BS11=0,"red")</f>
        <v>yellow</v>
      </c>
      <c r="BU11" s="12">
        <v>66.712040844566729</v>
      </c>
      <c r="BV11" s="12" t="str" cm="1">
        <f t="array" ref="BV11">_xlfn.IFS(BU11=100,"green",BU11&gt;50,"yellow",BU11&gt;0,"orange",BU11=0,"red")</f>
        <v>yellow</v>
      </c>
      <c r="BW11" s="12">
        <v>91.48285744507919</v>
      </c>
      <c r="BX11" s="12" t="str" cm="1">
        <f t="array" ref="BX11">_xlfn.IFS(BW11=100,"green",BW11&gt;50,"yellow",BW11&gt;0,"orange",BW11=0,"red")</f>
        <v>yellow</v>
      </c>
      <c r="BY11" s="12">
        <v>90.270240064370967</v>
      </c>
      <c r="BZ11" s="12" t="str" cm="1">
        <f t="array" ref="BZ11">_xlfn.IFS(BY11=100,"green",BY11&gt;50,"yellow",BY11&gt;0,"orange",BY11=0,"red")</f>
        <v>yellow</v>
      </c>
      <c r="CA11" s="12">
        <v>93.448508789244684</v>
      </c>
      <c r="CB11" s="12" t="str" cm="1">
        <f t="array" ref="CB11">_xlfn.IFS(CA11=100,"green",CA11&gt;50,"yellow",CA11&gt;0,"orange",CA11=0,"red")</f>
        <v>yellow</v>
      </c>
      <c r="CC11" s="12">
        <v>56.458509328084631</v>
      </c>
      <c r="CD11" s="12" t="str" cm="1">
        <f t="array" ref="CD11">_xlfn.IFS(CC11=100,"green",CC11&gt;50,"yellow",CC11&gt;0,"orange",CC11=0,"red")</f>
        <v>yellow</v>
      </c>
      <c r="CE11" s="12">
        <v>99.540054287376933</v>
      </c>
      <c r="CF11" s="12" t="str" cm="1">
        <f t="array" ref="CF11">_xlfn.IFS(CE11=100,"green",CE11&gt;50,"yellow",CE11&gt;0,"orange",CE11=0,"red")</f>
        <v>yellow</v>
      </c>
      <c r="CG11" s="12">
        <v>92.663085694788975</v>
      </c>
      <c r="CH11" s="12" t="str" cm="1">
        <f t="array" ref="CH11">_xlfn.IFS(CG11=100,"green",CG11&gt;50,"yellow",CG11&gt;0,"orange",CG11=0,"red")</f>
        <v>yellow</v>
      </c>
      <c r="CI11" s="12">
        <v>96.289601128484591</v>
      </c>
      <c r="CJ11" s="12" t="str" cm="1">
        <f t="array" ref="CJ11">_xlfn.IFS(CI11=100,"green",CI11&gt;50,"yellow",CI11&gt;0,"orange",CI11=0,"red")</f>
        <v>yellow</v>
      </c>
      <c r="CK11" s="12">
        <v>87.314184040646197</v>
      </c>
      <c r="CL11" s="12" t="str" cm="1">
        <f t="array" ref="CL11">_xlfn.IFS(CK11=100,"green",CK11&gt;50,"yellow",CK11&gt;0,"orange",CK11=0,"red")</f>
        <v>yellow</v>
      </c>
      <c r="CM11" s="12">
        <v>41.248207119016648</v>
      </c>
      <c r="CN11" s="12" t="str" cm="1">
        <f t="array" ref="CN11">_xlfn.IFS(CM11=100,"green",CM11&gt;50,"yellow",CM11&gt;0,"orange",CM11=0,"red")</f>
        <v>orange</v>
      </c>
      <c r="CO11" s="12">
        <v>89.290448011931971</v>
      </c>
      <c r="CP11" s="12" t="str" cm="1">
        <f t="array" ref="CP11">_xlfn.IFS(CO11=100,"green",CO11&gt;50,"yellow",CO11&gt;0,"orange",CO11=0,"red")</f>
        <v>yellow</v>
      </c>
      <c r="CQ11" s="12">
        <v>82.698797431466218</v>
      </c>
      <c r="CR11" s="12" t="str" cm="1">
        <f t="array" ref="CR11">_xlfn.IFS(CQ11=100,"green",CQ11&gt;50,"yellow",CQ11&gt;0,"orange",CQ11=0,"red")</f>
        <v>yellow</v>
      </c>
      <c r="CS11" s="12">
        <v>99.57609500966376</v>
      </c>
      <c r="CT11" s="12" t="str" cm="1">
        <f t="array" ref="CT11">_xlfn.IFS(CS11=100,"green",CS11&gt;50,"yellow",CS11&gt;0,"orange",CS11=0,"red")</f>
        <v>yellow</v>
      </c>
      <c r="CU11" s="12">
        <v>89.296128236858664</v>
      </c>
      <c r="CV11" s="12" t="str" cm="1">
        <f t="array" ref="CV11">_xlfn.IFS(CU11=100,"green",CU11&gt;50,"yellow",CU11&gt;0,"orange",CU11=0,"red")</f>
        <v>yellow</v>
      </c>
      <c r="CW11" s="12">
        <v>100</v>
      </c>
      <c r="CX11" s="12" t="str" cm="1">
        <f t="array" ref="CX11">_xlfn.IFS(CW11=100,"green",CW11&gt;50,"yellow",CW11&gt;0,"orange",CW11=0,"red")</f>
        <v>green</v>
      </c>
      <c r="CY11" s="12">
        <v>96.290741082174137</v>
      </c>
      <c r="CZ11" s="12" t="str" cm="1">
        <f t="array" ref="CZ11">_xlfn.IFS(CY11=100,"green",CY11&gt;50,"yellow",CY11&gt;0,"orange",CY11=0,"red")</f>
        <v>yellow</v>
      </c>
      <c r="DA11" s="12">
        <v>99.630708092756819</v>
      </c>
      <c r="DB11" s="12" t="str" cm="1">
        <f t="array" ref="DB11">_xlfn.IFS(DA11=100,"green",DA11&gt;50,"yellow",DA11&gt;0,"orange",DA11=0,"red")</f>
        <v>yellow</v>
      </c>
      <c r="DC11" s="12">
        <v>93.359272518729526</v>
      </c>
      <c r="DD11" s="12" t="str" cm="1">
        <f t="array" ref="DD11">_xlfn.IFS(DC11=100,"green",DC11&gt;50,"yellow",DC11&gt;0,"orange",DC11=0,"red")</f>
        <v>yellow</v>
      </c>
      <c r="DE11" s="12">
        <v>100</v>
      </c>
      <c r="DF11" s="12" t="str" cm="1">
        <f t="array" ref="DF11">_xlfn.IFS(DE11=100,"green",DE11&gt;50,"yellow",DE11&gt;0,"orange",DE11=0,"red")</f>
        <v>green</v>
      </c>
      <c r="DG11" s="12">
        <v>97.678063620586968</v>
      </c>
      <c r="DH11" s="12" t="str" cm="1">
        <f t="array" ref="DH11">_xlfn.IFS(DG11=100,"green",DG11&gt;50,"yellow",DG11&gt;0,"orange",DG11=0,"red")</f>
        <v>yellow</v>
      </c>
      <c r="DI11" s="12">
        <v>98.026906446576092</v>
      </c>
      <c r="DJ11" s="12" t="str" cm="1">
        <f t="array" ref="DJ11">_xlfn.IFS(DI11=100,"green",DI11&gt;50,"yellow",DI11&gt;0,"orange",DI11=0,"red")</f>
        <v>yellow</v>
      </c>
      <c r="DK11" s="12">
        <v>97.905039100635847</v>
      </c>
      <c r="DL11" s="12" t="str" cm="1">
        <f t="array" ref="DL11">_xlfn.IFS(DK11=100,"green",DK11&gt;50,"yellow",DK11&gt;0,"orange",DK11=0,"red")</f>
        <v>yellow</v>
      </c>
      <c r="DM11" s="12">
        <v>58.983625130190298</v>
      </c>
      <c r="DN11" s="12" t="str" cm="1">
        <f t="array" ref="DN11">_xlfn.IFS(DM11=100,"green",DM11&gt;50,"yellow",DM11&gt;0,"orange",DM11=0,"red")</f>
        <v>yellow</v>
      </c>
      <c r="DO11" s="12">
        <v>98.782433597960122</v>
      </c>
      <c r="DP11" s="12" t="str" cm="1">
        <f t="array" ref="DP11">_xlfn.IFS(DO11=100,"green",DO11&gt;50,"yellow",DO11&gt;0,"orange",DO11=0,"red")</f>
        <v>yellow</v>
      </c>
      <c r="DQ11" s="12">
        <v>93.045756063429451</v>
      </c>
      <c r="DR11" s="12" t="str" cm="1">
        <f t="array" ref="DR11">_xlfn.IFS(DQ11=100,"green",DQ11&gt;50,"yellow",DQ11&gt;0,"orange",DQ11=0,"red")</f>
        <v>yellow</v>
      </c>
    </row>
    <row r="12" spans="1:128" x14ac:dyDescent="0.3">
      <c r="A12" s="15">
        <v>25</v>
      </c>
      <c r="B12" s="13" t="s">
        <v>244</v>
      </c>
      <c r="C12" s="8">
        <v>82.594489779839932</v>
      </c>
      <c r="D12" s="12" t="str" cm="1">
        <f t="array" ref="D12">_xlfn.IFS(C12=100,"green",C12&gt;50,"yellow",C12&gt;0,"orange",C12=0,"red")</f>
        <v>yellow</v>
      </c>
      <c r="E12" s="12">
        <v>91.88582676460274</v>
      </c>
      <c r="F12" s="12" t="str" cm="1">
        <f t="array" ref="F12">_xlfn.IFS(E12=100,"green",E12&gt;50,"yellow",E12&gt;0,"orange",E12=0,"red")</f>
        <v>yellow</v>
      </c>
      <c r="G12" s="12">
        <v>96.075900185172785</v>
      </c>
      <c r="H12" s="12" t="str" cm="1">
        <f t="array" ref="H12">_xlfn.IFS(G12=100,"green",G12&gt;50,"yellow",G12&gt;0,"orange",G12=0,"red")</f>
        <v>yellow</v>
      </c>
      <c r="I12" s="12">
        <v>100</v>
      </c>
      <c r="J12" s="12" t="str" cm="1">
        <f t="array" ref="J12">_xlfn.IFS(I12=100,"green",I12&gt;50,"yellow",I12&gt;0,"orange",I12=0,"red")</f>
        <v>green</v>
      </c>
      <c r="K12" s="12">
        <v>99.014152217975649</v>
      </c>
      <c r="L12" s="12" t="str" cm="1">
        <f t="array" ref="L12">_xlfn.IFS(K12=100,"green",K12&gt;50,"yellow",K12&gt;0,"orange",K12=0,"red")</f>
        <v>yellow</v>
      </c>
      <c r="M12" s="12">
        <v>100</v>
      </c>
      <c r="N12" s="12" t="str" cm="1">
        <f t="array" ref="N12">_xlfn.IFS(M12=100,"green",M12&gt;50,"yellow",M12&gt;0,"orange",M12=0,"red")</f>
        <v>green</v>
      </c>
      <c r="O12" s="12">
        <v>100</v>
      </c>
      <c r="P12" s="12" t="str" cm="1">
        <f t="array" ref="P12">_xlfn.IFS(O12=100,"green",O12&gt;50,"yellow",O12&gt;0,"orange",O12=0,"red")</f>
        <v>green</v>
      </c>
      <c r="Q12" s="12">
        <v>82.737273513492852</v>
      </c>
      <c r="R12" s="12" t="str" cm="1">
        <f t="array" ref="R12">_xlfn.IFS(Q12=100,"green",Q12&gt;50,"yellow",Q12&gt;0,"orange",Q12=0,"red")</f>
        <v>yellow</v>
      </c>
      <c r="S12" s="12">
        <v>19.945267076244061</v>
      </c>
      <c r="T12" s="12" t="str" cm="1">
        <f t="array" ref="T12">_xlfn.IFS(S12=100,"green",S12&gt;50,"yellow",S12&gt;0,"orange",S12=0,"red")</f>
        <v>orange</v>
      </c>
      <c r="U12" s="12">
        <v>42.24180937648557</v>
      </c>
      <c r="V12" s="12" t="str" cm="1">
        <f t="array" ref="V12">_xlfn.IFS(U12=100,"green",U12&gt;50,"yellow",U12&gt;0,"orange",U12=0,"red")</f>
        <v>orange</v>
      </c>
      <c r="W12" s="12">
        <v>88.436487711920407</v>
      </c>
      <c r="X12" s="12" t="str" cm="1">
        <f t="array" ref="X12">_xlfn.IFS(W12=100,"green",W12&gt;50,"yellow",W12&gt;0,"orange",W12=0,"red")</f>
        <v>yellow</v>
      </c>
      <c r="Y12" s="12">
        <v>82.033671684589393</v>
      </c>
      <c r="Z12" s="12" t="str" cm="1">
        <f t="array" ref="Z12">_xlfn.IFS(Y12=100,"green",Y12&gt;50,"yellow",Y12&gt;0,"orange",Y12=0,"red")</f>
        <v>yellow</v>
      </c>
      <c r="AA12" s="12">
        <v>100</v>
      </c>
      <c r="AB12" s="12" t="str" cm="1">
        <f t="array" ref="AB12">_xlfn.IFS(AA12=100,"green",AA12&gt;50,"yellow",AA12&gt;0,"orange",AA12=0,"red")</f>
        <v>green</v>
      </c>
      <c r="AC12" s="12">
        <v>100</v>
      </c>
      <c r="AD12" s="12" t="str" cm="1">
        <f t="array" ref="AD12">_xlfn.IFS(AC12=100,"green",AC12&gt;50,"yellow",AC12&gt;0,"orange",AC12=0,"red")</f>
        <v>green</v>
      </c>
      <c r="AE12" s="12">
        <v>100</v>
      </c>
      <c r="AF12" s="12" t="str" cm="1">
        <f t="array" ref="AF12">_xlfn.IFS(AE12=100,"green",AE12&gt;50,"yellow",AE12&gt;0,"orange",AE12=0,"red")</f>
        <v>green</v>
      </c>
      <c r="AG12" s="12">
        <v>75</v>
      </c>
      <c r="AH12" s="12" t="str" cm="1">
        <f t="array" ref="AH12">_xlfn.IFS(AG12=100,"green",AG12&gt;50,"yellow",AG12&gt;0,"orange",AG12=0,"red")</f>
        <v>yellow</v>
      </c>
      <c r="AI12" s="12">
        <v>99.699179942402026</v>
      </c>
      <c r="AJ12" s="12" t="str" cm="1">
        <f t="array" ref="AJ12">_xlfn.IFS(AI12=100,"green",AI12&gt;50,"yellow",AI12&gt;0,"orange",AI12=0,"red")</f>
        <v>yellow</v>
      </c>
      <c r="AK12" s="12">
        <v>92.349251112923952</v>
      </c>
      <c r="AL12" s="12" t="str" cm="1">
        <f t="array" ref="AL12">_xlfn.IFS(AK12=100,"green",AK12&gt;50,"yellow",AK12&gt;0,"orange",AK12=0,"red")</f>
        <v>yellow</v>
      </c>
      <c r="AM12" s="12">
        <v>100</v>
      </c>
      <c r="AN12" s="12" t="str" cm="1">
        <f t="array" ref="AN12">_xlfn.IFS(AM12=100,"green",AM12&gt;50,"yellow",AM12&gt;0,"orange",AM12=0,"red")</f>
        <v>green</v>
      </c>
      <c r="AO12" s="12">
        <v>100</v>
      </c>
      <c r="AP12" s="12" t="str" cm="1">
        <f t="array" ref="AP12">_xlfn.IFS(AO12=100,"green",AO12&gt;50,"yellow",AO12&gt;0,"orange",AO12=0,"red")</f>
        <v>green</v>
      </c>
      <c r="AQ12" s="12">
        <v>100</v>
      </c>
      <c r="AR12" s="12" t="str" cm="1">
        <f t="array" ref="AR12">_xlfn.IFS(AQ12=100,"green",AQ12&gt;50,"yellow",AQ12&gt;0,"orange",AQ12=0,"red")</f>
        <v>green</v>
      </c>
      <c r="AS12" s="12">
        <v>95.130876150895844</v>
      </c>
      <c r="AT12" s="12" t="str" cm="1">
        <f t="array" ref="AT12">_xlfn.IFS(AS12=100,"green",AS12&gt;50,"yellow",AS12&gt;0,"orange",AS12=0,"red")</f>
        <v>yellow</v>
      </c>
      <c r="AU12" s="12">
        <v>50.663110103193212</v>
      </c>
      <c r="AV12" s="12" t="str" cm="1">
        <f t="array" ref="AV12">_xlfn.IFS(AU12=100,"green",AU12&gt;50,"yellow",AU12&gt;0,"orange",AU12=0,"red")</f>
        <v>yellow</v>
      </c>
      <c r="AW12" s="12">
        <v>91.120345329916418</v>
      </c>
      <c r="AX12" s="12" t="str" cm="1">
        <f t="array" ref="AX12">_xlfn.IFS(AW12=100,"green",AW12&gt;50,"yellow",AW12&gt;0,"orange",AW12=0,"red")</f>
        <v>yellow</v>
      </c>
      <c r="AY12" s="12">
        <v>100</v>
      </c>
      <c r="AZ12" s="12" t="str" cm="1">
        <f t="array" ref="AZ12">_xlfn.IFS(AY12=100,"green",AY12&gt;50,"yellow",AY12&gt;0,"orange",AY12=0,"red")</f>
        <v>green</v>
      </c>
      <c r="BA12" s="12">
        <v>100</v>
      </c>
      <c r="BB12" s="12" t="str" cm="1">
        <f t="array" ref="BB12">_xlfn.IFS(BA12=100,"green",BA12&gt;50,"yellow",BA12&gt;0,"orange",BA12=0,"red")</f>
        <v>green</v>
      </c>
      <c r="BC12" s="12">
        <v>100</v>
      </c>
      <c r="BD12" s="12" t="str" cm="1">
        <f t="array" ref="BD12">_xlfn.IFS(BC12=100,"green",BC12&gt;50,"yellow",BC12&gt;0,"orange",BC12=0,"red")</f>
        <v>green</v>
      </c>
      <c r="BE12" s="12">
        <v>100</v>
      </c>
      <c r="BF12" s="12" t="str" cm="1">
        <f t="array" ref="BF12">_xlfn.IFS(BE12=100,"green",BE12&gt;50,"yellow",BE12&gt;0,"orange",BE12=0,"red")</f>
        <v>green</v>
      </c>
      <c r="BG12" s="12">
        <v>0</v>
      </c>
      <c r="BH12" s="12" t="str" cm="1">
        <f t="array" ref="BH12">_xlfn.IFS(BG12=100,"green",BG12&gt;50,"yellow",BG12&gt;0,"orange",BG12=0,"red")</f>
        <v>red</v>
      </c>
      <c r="BI12" s="12">
        <v>53.370855030064511</v>
      </c>
      <c r="BJ12" s="12" t="str" cm="1">
        <f t="array" ref="BJ12">_xlfn.IFS(BI12=100,"green",BI12&gt;50,"yellow",BI12&gt;0,"orange",BI12=0,"red")</f>
        <v>yellow</v>
      </c>
      <c r="BK12" s="12">
        <v>75.56180917167741</v>
      </c>
      <c r="BL12" s="12" t="str" cm="1">
        <f t="array" ref="BL12">_xlfn.IFS(BK12=100,"green",BK12&gt;50,"yellow",BK12&gt;0,"orange",BK12=0,"red")</f>
        <v>yellow</v>
      </c>
      <c r="BM12" s="12">
        <v>76.949609404230273</v>
      </c>
      <c r="BN12" s="12" t="str" cm="1">
        <f t="array" ref="BN12">_xlfn.IFS(BM12=100,"green",BM12&gt;50,"yellow",BM12&gt;0,"orange",BM12=0,"red")</f>
        <v>yellow</v>
      </c>
      <c r="BO12" s="12">
        <v>92.384451698725215</v>
      </c>
      <c r="BP12" s="12" t="str" cm="1">
        <f t="array" ref="BP12">_xlfn.IFS(BO12=100,"green",BO12&gt;50,"yellow",BO12&gt;0,"orange",BO12=0,"red")</f>
        <v>yellow</v>
      </c>
      <c r="BQ12" s="12">
        <v>84.667030551477751</v>
      </c>
      <c r="BR12" s="12" t="str" cm="1">
        <f t="array" ref="BR12">_xlfn.IFS(BQ12=100,"green",BQ12&gt;50,"yellow",BQ12&gt;0,"orange",BQ12=0,"red")</f>
        <v>yellow</v>
      </c>
      <c r="BS12" s="12">
        <v>10.365590209817203</v>
      </c>
      <c r="BT12" s="12" t="str" cm="1">
        <f t="array" ref="BT12">_xlfn.IFS(BS12=100,"green",BS12&gt;50,"yellow",BS12&gt;0,"orange",BS12=0,"red")</f>
        <v>orange</v>
      </c>
      <c r="BU12" s="12">
        <v>41.035202375504305</v>
      </c>
      <c r="BV12" s="12" t="str" cm="1">
        <f t="array" ref="BV12">_xlfn.IFS(BU12=100,"green",BU12&gt;50,"yellow",BU12&gt;0,"orange",BU12=0,"red")</f>
        <v>orange</v>
      </c>
      <c r="BW12" s="12">
        <v>89.333248508612783</v>
      </c>
      <c r="BX12" s="12" t="str" cm="1">
        <f t="array" ref="BX12">_xlfn.IFS(BW12=100,"green",BW12&gt;50,"yellow",BW12&gt;0,"orange",BW12=0,"red")</f>
        <v>yellow</v>
      </c>
      <c r="BY12" s="12">
        <v>100</v>
      </c>
      <c r="BZ12" s="12" t="str" cm="1">
        <f t="array" ref="BZ12">_xlfn.IFS(BY12=100,"green",BY12&gt;50,"yellow",BY12&gt;0,"orange",BY12=0,"red")</f>
        <v>green</v>
      </c>
      <c r="CA12" s="12">
        <v>100</v>
      </c>
      <c r="CB12" s="12" t="str" cm="1">
        <f t="array" ref="CB12">_xlfn.IFS(CA12=100,"green",CA12&gt;50,"yellow",CA12&gt;0,"orange",CA12=0,"red")</f>
        <v>green</v>
      </c>
      <c r="CC12" s="12">
        <v>100</v>
      </c>
      <c r="CD12" s="12" t="str" cm="1">
        <f t="array" ref="CD12">_xlfn.IFS(CC12=100,"green",CC12&gt;50,"yellow",CC12&gt;0,"orange",CC12=0,"red")</f>
        <v>green</v>
      </c>
      <c r="CE12" s="12">
        <v>100</v>
      </c>
      <c r="CF12" s="12" t="str" cm="1">
        <f t="array" ref="CF12">_xlfn.IFS(CE12=100,"green",CE12&gt;50,"yellow",CE12&gt;0,"orange",CE12=0,"red")</f>
        <v>green</v>
      </c>
      <c r="CG12" s="12">
        <v>71.308329852613724</v>
      </c>
      <c r="CH12" s="12" t="str" cm="1">
        <f t="array" ref="CH12">_xlfn.IFS(CG12=100,"green",CG12&gt;50,"yellow",CG12&gt;0,"orange",CG12=0,"red")</f>
        <v>yellow</v>
      </c>
      <c r="CI12" s="12">
        <v>68.871479295484122</v>
      </c>
      <c r="CJ12" s="12" t="str" cm="1">
        <f t="array" ref="CJ12">_xlfn.IFS(CI12=100,"green",CI12&gt;50,"yellow",CI12&gt;0,"orange",CI12=0,"red")</f>
        <v>yellow</v>
      </c>
      <c r="CK12" s="12">
        <v>0</v>
      </c>
      <c r="CL12" s="12" t="str" cm="1">
        <f t="array" ref="CL12">_xlfn.IFS(CK12=100,"green",CK12&gt;50,"yellow",CK12&gt;0,"orange",CK12=0,"red")</f>
        <v>red</v>
      </c>
      <c r="CM12" s="12">
        <v>53.314184761127471</v>
      </c>
      <c r="CN12" s="12" t="str" cm="1">
        <f t="array" ref="CN12">_xlfn.IFS(CM12=100,"green",CM12&gt;50,"yellow",CM12&gt;0,"orange",CM12=0,"red")</f>
        <v>yellow</v>
      </c>
      <c r="CO12" s="12">
        <v>85.277904513190734</v>
      </c>
      <c r="CP12" s="12" t="str" cm="1">
        <f t="array" ref="CP12">_xlfn.IFS(CO12=100,"green",CO12&gt;50,"yellow",CO12&gt;0,"orange",CO12=0,"red")</f>
        <v>yellow</v>
      </c>
      <c r="CQ12" s="12">
        <v>68.292161626362528</v>
      </c>
      <c r="CR12" s="12" t="str" cm="1">
        <f t="array" ref="CR12">_xlfn.IFS(CQ12=100,"green",CQ12&gt;50,"yellow",CQ12&gt;0,"orange",CQ12=0,"red")</f>
        <v>yellow</v>
      </c>
      <c r="CS12" s="12">
        <v>100</v>
      </c>
      <c r="CT12" s="12" t="str" cm="1">
        <f t="array" ref="CT12">_xlfn.IFS(CS12=100,"green",CS12&gt;50,"yellow",CS12&gt;0,"orange",CS12=0,"red")</f>
        <v>green</v>
      </c>
      <c r="CU12" s="12">
        <v>51.43970950382878</v>
      </c>
      <c r="CV12" s="12" t="str" cm="1">
        <f t="array" ref="CV12">_xlfn.IFS(CU12=100,"green",CU12&gt;50,"yellow",CU12&gt;0,"orange",CU12=0,"red")</f>
        <v>yellow</v>
      </c>
      <c r="CW12" s="12">
        <v>100</v>
      </c>
      <c r="CX12" s="12" t="str" cm="1">
        <f t="array" ref="CX12">_xlfn.IFS(CW12=100,"green",CW12&gt;50,"yellow",CW12&gt;0,"orange",CW12=0,"red")</f>
        <v>green</v>
      </c>
      <c r="CY12" s="12">
        <v>83.813236501276265</v>
      </c>
      <c r="CZ12" s="12" t="str" cm="1">
        <f t="array" ref="CZ12">_xlfn.IFS(CY12=100,"green",CY12&gt;50,"yellow",CY12&gt;0,"orange",CY12=0,"red")</f>
        <v>yellow</v>
      </c>
      <c r="DA12" s="12">
        <v>100</v>
      </c>
      <c r="DB12" s="12" t="str" cm="1">
        <f t="array" ref="DB12">_xlfn.IFS(DA12=100,"green",DA12&gt;50,"yellow",DA12&gt;0,"orange",DA12=0,"red")</f>
        <v>green</v>
      </c>
      <c r="DC12" s="12">
        <v>99.651074161535888</v>
      </c>
      <c r="DD12" s="12" t="str" cm="1">
        <f t="array" ref="DD12">_xlfn.IFS(DC12=100,"green",DC12&gt;50,"yellow",DC12&gt;0,"orange",DC12=0,"red")</f>
        <v>yellow</v>
      </c>
      <c r="DE12" s="12">
        <v>100</v>
      </c>
      <c r="DF12" s="12" t="str" cm="1">
        <f t="array" ref="DF12">_xlfn.IFS(DE12=100,"green",DE12&gt;50,"yellow",DE12&gt;0,"orange",DE12=0,"red")</f>
        <v>green</v>
      </c>
      <c r="DG12" s="12">
        <v>100</v>
      </c>
      <c r="DH12" s="12" t="str" cm="1">
        <f t="array" ref="DH12">_xlfn.IFS(DG12=100,"green",DG12&gt;50,"yellow",DG12&gt;0,"orange",DG12=0,"red")</f>
        <v>green</v>
      </c>
      <c r="DI12" s="12">
        <v>100</v>
      </c>
      <c r="DJ12" s="12" t="str" cm="1">
        <f t="array" ref="DJ12">_xlfn.IFS(DI12=100,"green",DI12&gt;50,"yellow",DI12&gt;0,"orange",DI12=0,"red")</f>
        <v>green</v>
      </c>
      <c r="DK12" s="12">
        <v>81.066606278337474</v>
      </c>
      <c r="DL12" s="12" t="str" cm="1">
        <f t="array" ref="DL12">_xlfn.IFS(DK12=100,"green",DK12&gt;50,"yellow",DK12&gt;0,"orange",DK12=0,"red")</f>
        <v>yellow</v>
      </c>
      <c r="DM12" s="12">
        <v>79.77159902345484</v>
      </c>
      <c r="DN12" s="12" t="str" cm="1">
        <f t="array" ref="DN12">_xlfn.IFS(DM12=100,"green",DM12&gt;50,"yellow",DM12&gt;0,"orange",DM12=0,"red")</f>
        <v>yellow</v>
      </c>
      <c r="DO12" s="12">
        <v>100</v>
      </c>
      <c r="DP12" s="12" t="str" cm="1">
        <f t="array" ref="DP12">_xlfn.IFS(DO12=100,"green",DO12&gt;50,"yellow",DO12&gt;0,"orange",DO12=0,"red")</f>
        <v>green</v>
      </c>
      <c r="DQ12" s="12">
        <v>95.061159932916041</v>
      </c>
      <c r="DR12" s="12" t="str" cm="1">
        <f t="array" ref="DR12">_xlfn.IFS(DQ12=100,"green",DQ12&gt;50,"yellow",DQ12&gt;0,"orange",DQ12=0,"red")</f>
        <v>yellow</v>
      </c>
    </row>
    <row r="13" spans="1:128" x14ac:dyDescent="0.3">
      <c r="A13" s="15">
        <v>7</v>
      </c>
      <c r="B13" s="13" t="s">
        <v>27</v>
      </c>
      <c r="C13" s="8">
        <v>58.65921092576361</v>
      </c>
      <c r="D13" s="12" t="str" cm="1">
        <f t="array" ref="D13">_xlfn.IFS(C13=100,"green",C13&gt;50,"yellow",C13&gt;0,"orange",C13=0,"red")</f>
        <v>yellow</v>
      </c>
      <c r="E13" s="12">
        <v>79.087434297314331</v>
      </c>
      <c r="F13" s="12" t="str" cm="1">
        <f t="array" ref="F13">_xlfn.IFS(E13=100,"green",E13&gt;50,"yellow",E13&gt;0,"orange",E13=0,"red")</f>
        <v>yellow</v>
      </c>
      <c r="G13" s="12">
        <v>52.07817674744296</v>
      </c>
      <c r="H13" s="12" t="str" cm="1">
        <f t="array" ref="H13">_xlfn.IFS(G13=100,"green",G13&gt;50,"yellow",G13&gt;0,"orange",G13=0,"red")</f>
        <v>yellow</v>
      </c>
      <c r="I13" s="12">
        <v>8.4934260970983608</v>
      </c>
      <c r="J13" s="12" t="str" cm="1">
        <f t="array" ref="J13">_xlfn.IFS(I13=100,"green",I13&gt;50,"yellow",I13&gt;0,"orange",I13=0,"red")</f>
        <v>orange</v>
      </c>
      <c r="K13" s="12">
        <v>70.059503149831457</v>
      </c>
      <c r="L13" s="12" t="str" cm="1">
        <f t="array" ref="L13">_xlfn.IFS(K13=100,"green",K13&gt;50,"yellow",K13&gt;0,"orange",K13=0,"red")</f>
        <v>yellow</v>
      </c>
      <c r="M13" s="12">
        <v>97.777665997920764</v>
      </c>
      <c r="N13" s="12" t="str" cm="1">
        <f t="array" ref="N13">_xlfn.IFS(M13=100,"green",M13&gt;50,"yellow",M13&gt;0,"orange",M13=0,"red")</f>
        <v>yellow</v>
      </c>
      <c r="O13" s="12">
        <v>97.559527299312393</v>
      </c>
      <c r="P13" s="12" t="str" cm="1">
        <f t="array" ref="P13">_xlfn.IFS(O13=100,"green",O13&gt;50,"yellow",O13&gt;0,"orange",O13=0,"red")</f>
        <v>yellow</v>
      </c>
      <c r="Q13" s="12">
        <v>44.025902451178453</v>
      </c>
      <c r="R13" s="12" t="str" cm="1">
        <f t="array" ref="R13">_xlfn.IFS(Q13=100,"green",Q13&gt;50,"yellow",Q13&gt;0,"orange",Q13=0,"red")</f>
        <v>orange</v>
      </c>
      <c r="S13" s="12">
        <v>64.594097384570219</v>
      </c>
      <c r="T13" s="12" t="str" cm="1">
        <f t="array" ref="T13">_xlfn.IFS(S13=100,"green",S13&gt;50,"yellow",S13&gt;0,"orange",S13=0,"red")</f>
        <v>yellow</v>
      </c>
      <c r="U13" s="12">
        <v>33.156678509000017</v>
      </c>
      <c r="V13" s="12" t="str" cm="1">
        <f t="array" ref="V13">_xlfn.IFS(U13=100,"green",U13&gt;50,"yellow",U13&gt;0,"orange",U13=0,"red")</f>
        <v>orange</v>
      </c>
      <c r="W13" s="12">
        <v>10.270004180546835</v>
      </c>
      <c r="X13" s="12" t="str" cm="1">
        <f t="array" ref="X13">_xlfn.IFS(W13=100,"green",W13&gt;50,"yellow",W13&gt;0,"orange",W13=0,"red")</f>
        <v>orange</v>
      </c>
      <c r="Y13" s="12">
        <v>55.710241611421587</v>
      </c>
      <c r="Z13" s="12" t="str" cm="1">
        <f t="array" ref="Z13">_xlfn.IFS(Y13=100,"green",Y13&gt;50,"yellow",Y13&gt;0,"orange",Y13=0,"red")</f>
        <v>yellow</v>
      </c>
      <c r="AA13" s="12">
        <v>0</v>
      </c>
      <c r="AB13" s="12" t="str" cm="1">
        <f t="array" ref="AB13">_xlfn.IFS(AA13=100,"green",AA13&gt;50,"yellow",AA13&gt;0,"orange",AA13=0,"red")</f>
        <v>red</v>
      </c>
      <c r="AC13" s="12">
        <v>22.502460696943988</v>
      </c>
      <c r="AD13" s="12" t="str" cm="1">
        <f t="array" ref="AD13">_xlfn.IFS(AC13=100,"green",AC13&gt;50,"yellow",AC13&gt;0,"orange",AC13=0,"red")</f>
        <v>orange</v>
      </c>
      <c r="AE13" s="12">
        <v>98.950653385163506</v>
      </c>
      <c r="AF13" s="12" t="str" cm="1">
        <f t="array" ref="AF13">_xlfn.IFS(AE13=100,"green",AE13&gt;50,"yellow",AE13&gt;0,"orange",AE13=0,"red")</f>
        <v>yellow</v>
      </c>
      <c r="AG13" s="12">
        <v>30.363278520526872</v>
      </c>
      <c r="AH13" s="12" t="str" cm="1">
        <f t="array" ref="AH13">_xlfn.IFS(AG13=100,"green",AG13&gt;50,"yellow",AG13&gt;0,"orange",AG13=0,"red")</f>
        <v>orange</v>
      </c>
      <c r="AI13" s="12">
        <v>51.190412102790653</v>
      </c>
      <c r="AJ13" s="12" t="str" cm="1">
        <f t="array" ref="AJ13">_xlfn.IFS(AI13=100,"green",AI13&gt;50,"yellow",AI13&gt;0,"orange",AI13=0,"red")</f>
        <v>yellow</v>
      </c>
      <c r="AK13" s="12">
        <v>21.663677090613948</v>
      </c>
      <c r="AL13" s="12" t="str" cm="1">
        <f t="array" ref="AL13">_xlfn.IFS(AK13=100,"green",AK13&gt;50,"yellow",AK13&gt;0,"orange",AK13=0,"red")</f>
        <v>orange</v>
      </c>
      <c r="AM13" s="12">
        <v>57.484220735856852</v>
      </c>
      <c r="AN13" s="12" t="str" cm="1">
        <f t="array" ref="AN13">_xlfn.IFS(AM13=100,"green",AM13&gt;50,"yellow",AM13&gt;0,"orange",AM13=0,"red")</f>
        <v>yellow</v>
      </c>
      <c r="AO13" s="12">
        <v>94.354549421226224</v>
      </c>
      <c r="AP13" s="12" t="str" cm="1">
        <f t="array" ref="AP13">_xlfn.IFS(AO13=100,"green",AO13&gt;50,"yellow",AO13&gt;0,"orange",AO13=0,"red")</f>
        <v>yellow</v>
      </c>
      <c r="AQ13" s="12">
        <v>97.226405796103805</v>
      </c>
      <c r="AR13" s="12" t="str" cm="1">
        <f t="array" ref="AR13">_xlfn.IFS(AQ13=100,"green",AQ13&gt;50,"yellow",AQ13&gt;0,"orange",AQ13=0,"red")</f>
        <v>yellow</v>
      </c>
      <c r="AS13" s="12">
        <v>0</v>
      </c>
      <c r="AT13" s="12" t="str" cm="1">
        <f t="array" ref="AT13">_xlfn.IFS(AS13=100,"green",AS13&gt;50,"yellow",AS13&gt;0,"orange",AS13=0,"red")</f>
        <v>red</v>
      </c>
      <c r="AU13" s="12">
        <v>52.790794248540628</v>
      </c>
      <c r="AV13" s="12" t="str" cm="1">
        <f t="array" ref="AV13">_xlfn.IFS(AU13=100,"green",AU13&gt;50,"yellow",AU13&gt;0,"orange",AU13=0,"red")</f>
        <v>yellow</v>
      </c>
      <c r="AW13" s="12">
        <v>53.530008485018875</v>
      </c>
      <c r="AX13" s="12" t="str" cm="1">
        <f t="array" ref="AX13">_xlfn.IFS(AW13=100,"green",AW13&gt;50,"yellow",AW13&gt;0,"orange",AW13=0,"red")</f>
        <v>yellow</v>
      </c>
      <c r="AY13" s="12">
        <v>100</v>
      </c>
      <c r="AZ13" s="12" t="str" cm="1">
        <f t="array" ref="AZ13">_xlfn.IFS(AY13=100,"green",AY13&gt;50,"yellow",AY13&gt;0,"orange",AY13=0,"red")</f>
        <v>green</v>
      </c>
      <c r="BA13" s="12">
        <v>100</v>
      </c>
      <c r="BB13" s="12" t="str" cm="1">
        <f t="array" ref="BB13">_xlfn.IFS(BA13=100,"green",BA13&gt;50,"yellow",BA13&gt;0,"orange",BA13=0,"red")</f>
        <v>green</v>
      </c>
      <c r="BC13" s="12">
        <v>100</v>
      </c>
      <c r="BD13" s="12" t="str" cm="1">
        <f t="array" ref="BD13">_xlfn.IFS(BC13=100,"green",BC13&gt;50,"yellow",BC13&gt;0,"orange",BC13=0,"red")</f>
        <v>green</v>
      </c>
      <c r="BE13" s="12">
        <v>70.89735305105593</v>
      </c>
      <c r="BF13" s="12" t="str" cm="1">
        <f t="array" ref="BF13">_xlfn.IFS(BE13=100,"green",BE13&gt;50,"yellow",BE13&gt;0,"orange",BE13=0,"red")</f>
        <v>yellow</v>
      </c>
      <c r="BG13" s="12">
        <v>100</v>
      </c>
      <c r="BH13" s="12" t="str" cm="1">
        <f t="array" ref="BH13">_xlfn.IFS(BG13=100,"green",BG13&gt;50,"yellow",BG13&gt;0,"orange",BG13=0,"red")</f>
        <v>green</v>
      </c>
      <c r="BI13" s="12">
        <v>86.170654696103654</v>
      </c>
      <c r="BJ13" s="12" t="str" cm="1">
        <f t="array" ref="BJ13">_xlfn.IFS(BI13=100,"green",BI13&gt;50,"yellow",BI13&gt;0,"orange",BI13=0,"red")</f>
        <v>yellow</v>
      </c>
      <c r="BK13" s="12">
        <v>92.844667957859926</v>
      </c>
      <c r="BL13" s="12" t="str" cm="1">
        <f t="array" ref="BL13">_xlfn.IFS(BK13=100,"green",BK13&gt;50,"yellow",BK13&gt;0,"orange",BK13=0,"red")</f>
        <v>yellow</v>
      </c>
      <c r="BM13" s="12">
        <v>41.188481273882886</v>
      </c>
      <c r="BN13" s="12" t="str" cm="1">
        <f t="array" ref="BN13">_xlfn.IFS(BM13=100,"green",BM13&gt;50,"yellow",BM13&gt;0,"orange",BM13=0,"red")</f>
        <v>orange</v>
      </c>
      <c r="BO13" s="12">
        <v>13.260694708109719</v>
      </c>
      <c r="BP13" s="12" t="str" cm="1">
        <f t="array" ref="BP13">_xlfn.IFS(BO13=100,"green",BO13&gt;50,"yellow",BO13&gt;0,"orange",BO13=0,"red")</f>
        <v>orange</v>
      </c>
      <c r="BQ13" s="12">
        <v>27.224587990996302</v>
      </c>
      <c r="BR13" s="12" t="str" cm="1">
        <f t="array" ref="BR13">_xlfn.IFS(BQ13=100,"green",BQ13&gt;50,"yellow",BQ13&gt;0,"orange",BQ13=0,"red")</f>
        <v>orange</v>
      </c>
      <c r="BS13" s="12">
        <v>100</v>
      </c>
      <c r="BT13" s="12" t="str" cm="1">
        <f t="array" ref="BT13">_xlfn.IFS(BS13=100,"green",BS13&gt;50,"yellow",BS13&gt;0,"orange",BS13=0,"red")</f>
        <v>green</v>
      </c>
      <c r="BU13" s="12">
        <v>21.648642016647571</v>
      </c>
      <c r="BV13" s="12" t="str" cm="1">
        <f t="array" ref="BV13">_xlfn.IFS(BU13=100,"green",BU13&gt;50,"yellow",BU13&gt;0,"orange",BU13=0,"red")</f>
        <v>orange</v>
      </c>
      <c r="BW13" s="12">
        <v>47.321875166783641</v>
      </c>
      <c r="BX13" s="12" t="str" cm="1">
        <f t="array" ref="BX13">_xlfn.IFS(BW13=100,"green",BW13&gt;50,"yellow",BW13&gt;0,"orange",BW13=0,"red")</f>
        <v>orange</v>
      </c>
      <c r="BY13" s="12">
        <v>28.089080662671805</v>
      </c>
      <c r="BZ13" s="12" t="str" cm="1">
        <f t="array" ref="BZ13">_xlfn.IFS(BY13=100,"green",BY13&gt;50,"yellow",BY13&gt;0,"orange",BY13=0,"red")</f>
        <v>orange</v>
      </c>
      <c r="CA13" s="12">
        <v>100</v>
      </c>
      <c r="CB13" s="12" t="str" cm="1">
        <f t="array" ref="CB13">_xlfn.IFS(CA13=100,"green",CA13&gt;50,"yellow",CA13&gt;0,"orange",CA13=0,"red")</f>
        <v>green</v>
      </c>
      <c r="CC13" s="12">
        <v>81.930601250203168</v>
      </c>
      <c r="CD13" s="12" t="str" cm="1">
        <f t="array" ref="CD13">_xlfn.IFS(CC13=100,"green",CC13&gt;50,"yellow",CC13&gt;0,"orange",CC13=0,"red")</f>
        <v>yellow</v>
      </c>
      <c r="CE13" s="12">
        <v>99.650064165158582</v>
      </c>
      <c r="CF13" s="12" t="str" cm="1">
        <f t="array" ref="CF13">_xlfn.IFS(CE13=100,"green",CE13&gt;50,"yellow",CE13&gt;0,"orange",CE13=0,"red")</f>
        <v>yellow</v>
      </c>
      <c r="CG13" s="12">
        <v>68.877141328802821</v>
      </c>
      <c r="CH13" s="12" t="str" cm="1">
        <f t="array" ref="CH13">_xlfn.IFS(CG13=100,"green",CG13&gt;50,"yellow",CG13&gt;0,"orange",CG13=0,"red")</f>
        <v>yellow</v>
      </c>
      <c r="CI13" s="12">
        <v>34.10618454591944</v>
      </c>
      <c r="CJ13" s="12" t="str" cm="1">
        <f t="array" ref="CJ13">_xlfn.IFS(CI13=100,"green",CI13&gt;50,"yellow",CI13&gt;0,"orange",CI13=0,"red")</f>
        <v>orange</v>
      </c>
      <c r="CK13" s="12">
        <v>47.127984676351055</v>
      </c>
      <c r="CL13" s="12" t="str" cm="1">
        <f t="array" ref="CL13">_xlfn.IFS(CK13=100,"green",CK13&gt;50,"yellow",CK13&gt;0,"orange",CK13=0,"red")</f>
        <v>orange</v>
      </c>
      <c r="CM13" s="12">
        <v>0</v>
      </c>
      <c r="CN13" s="12" t="str" cm="1">
        <f t="array" ref="CN13">_xlfn.IFS(CM13=100,"green",CM13&gt;50,"yellow",CM13&gt;0,"orange",CM13=0,"red")</f>
        <v>red</v>
      </c>
      <c r="CO13" s="12">
        <v>0</v>
      </c>
      <c r="CP13" s="12" t="str" cm="1">
        <f t="array" ref="CP13">_xlfn.IFS(CO13=100,"green",CO13&gt;50,"yellow",CO13&gt;0,"orange",CO13=0,"red")</f>
        <v>red</v>
      </c>
      <c r="CQ13" s="12">
        <v>52.395964484378169</v>
      </c>
      <c r="CR13" s="12" t="str" cm="1">
        <f t="array" ref="CR13">_xlfn.IFS(CQ13=100,"green",CQ13&gt;50,"yellow",CQ13&gt;0,"orange",CQ13=0,"red")</f>
        <v>yellow</v>
      </c>
      <c r="CS13" s="12">
        <v>95.484785276568942</v>
      </c>
      <c r="CT13" s="12" t="str" cm="1">
        <f t="array" ref="CT13">_xlfn.IFS(CS13=100,"green",CS13&gt;50,"yellow",CS13&gt;0,"orange",CS13=0,"red")</f>
        <v>yellow</v>
      </c>
      <c r="CU13" s="12">
        <v>67.79538612789942</v>
      </c>
      <c r="CV13" s="12" t="str" cm="1">
        <f t="array" ref="CV13">_xlfn.IFS(CU13=100,"green",CU13&gt;50,"yellow",CU13&gt;0,"orange",CU13=0,"red")</f>
        <v>yellow</v>
      </c>
      <c r="CW13" s="12">
        <v>100</v>
      </c>
      <c r="CX13" s="12" t="str" cm="1">
        <f t="array" ref="CX13">_xlfn.IFS(CW13=100,"green",CW13&gt;50,"yellow",CW13&gt;0,"orange",CW13=0,"red")</f>
        <v>green</v>
      </c>
      <c r="CY13" s="12">
        <v>87.760057134822787</v>
      </c>
      <c r="CZ13" s="12" t="str" cm="1">
        <f t="array" ref="CZ13">_xlfn.IFS(CY13=100,"green",CY13&gt;50,"yellow",CY13&gt;0,"orange",CY13=0,"red")</f>
        <v>yellow</v>
      </c>
      <c r="DA13" s="12">
        <v>0</v>
      </c>
      <c r="DB13" s="12" t="str" cm="1">
        <f t="array" ref="DB13">_xlfn.IFS(DA13=100,"green",DA13&gt;50,"yellow",DA13&gt;0,"orange",DA13=0,"red")</f>
        <v>red</v>
      </c>
      <c r="DC13" s="12">
        <v>0</v>
      </c>
      <c r="DD13" s="12" t="str" cm="1">
        <f t="array" ref="DD13">_xlfn.IFS(DC13=100,"green",DC13&gt;50,"yellow",DC13&gt;0,"orange",DC13=0,"red")</f>
        <v>red</v>
      </c>
      <c r="DE13" s="12">
        <v>77.272948767722241</v>
      </c>
      <c r="DF13" s="12" t="str" cm="1">
        <f t="array" ref="DF13">_xlfn.IFS(DE13=100,"green",DE13&gt;50,"yellow",DE13&gt;0,"orange",DE13=0,"red")</f>
        <v>yellow</v>
      </c>
      <c r="DG13" s="12">
        <v>100</v>
      </c>
      <c r="DH13" s="12" t="str" cm="1">
        <f t="array" ref="DH13">_xlfn.IFS(DG13=100,"green",DG13&gt;50,"yellow",DG13&gt;0,"orange",DG13=0,"red")</f>
        <v>green</v>
      </c>
      <c r="DI13" s="12">
        <v>100</v>
      </c>
      <c r="DJ13" s="12" t="str" cm="1">
        <f t="array" ref="DJ13">_xlfn.IFS(DI13=100,"green",DI13&gt;50,"yellow",DI13&gt;0,"orange",DI13=0,"red")</f>
        <v>green</v>
      </c>
      <c r="DK13" s="12">
        <v>82.831747145962424</v>
      </c>
      <c r="DL13" s="12" t="str" cm="1">
        <f t="array" ref="DL13">_xlfn.IFS(DK13=100,"green",DK13&gt;50,"yellow",DK13&gt;0,"orange",DK13=0,"red")</f>
        <v>yellow</v>
      </c>
      <c r="DM13" s="12">
        <v>96.15365684475357</v>
      </c>
      <c r="DN13" s="12" t="str" cm="1">
        <f t="array" ref="DN13">_xlfn.IFS(DM13=100,"green",DM13&gt;50,"yellow",DM13&gt;0,"orange",DM13=0,"red")</f>
        <v>yellow</v>
      </c>
      <c r="DO13" s="12">
        <v>100</v>
      </c>
      <c r="DP13" s="12" t="str" cm="1">
        <f t="array" ref="DP13">_xlfn.IFS(DO13=100,"green",DO13&gt;50,"yellow",DO13&gt;0,"orange",DO13=0,"red")</f>
        <v>green</v>
      </c>
      <c r="DQ13" s="12">
        <v>69.532294094804783</v>
      </c>
      <c r="DR13" s="12" t="str" cm="1">
        <f t="array" ref="DR13">_xlfn.IFS(DQ13=100,"green",DQ13&gt;50,"yellow",DQ13&gt;0,"orange",DQ13=0,"red")</f>
        <v>yellow</v>
      </c>
    </row>
    <row r="14" spans="1:128" x14ac:dyDescent="0.3">
      <c r="A14" s="15">
        <v>30</v>
      </c>
      <c r="B14" s="13" t="s">
        <v>26</v>
      </c>
      <c r="C14" s="8">
        <v>81.496109915143236</v>
      </c>
      <c r="D14" s="12" t="str" cm="1">
        <f t="array" ref="D14">_xlfn.IFS(C14=100,"green",C14&gt;50,"yellow",C14&gt;0,"orange",C14=0,"red")</f>
        <v>yellow</v>
      </c>
      <c r="E14" s="12">
        <v>90.191421514485398</v>
      </c>
      <c r="F14" s="12" t="str" cm="1">
        <f t="array" ref="F14">_xlfn.IFS(E14=100,"green",E14&gt;50,"yellow",E14&gt;0,"orange",E14=0,"red")</f>
        <v>yellow</v>
      </c>
      <c r="G14" s="12">
        <v>93.696193387430782</v>
      </c>
      <c r="H14" s="12" t="str" cm="1">
        <f t="array" ref="H14">_xlfn.IFS(G14=100,"green",G14&gt;50,"yellow",G14&gt;0,"orange",G14=0,"red")</f>
        <v>yellow</v>
      </c>
      <c r="I14" s="12">
        <v>98.441943506322332</v>
      </c>
      <c r="J14" s="12" t="str" cm="1">
        <f t="array" ref="J14">_xlfn.IFS(I14=100,"green",I14&gt;50,"yellow",I14&gt;0,"orange",I14=0,"red")</f>
        <v>yellow</v>
      </c>
      <c r="K14" s="12">
        <v>96.806956771844</v>
      </c>
      <c r="L14" s="12" t="str" cm="1">
        <f t="array" ref="L14">_xlfn.IFS(K14=100,"green",K14&gt;50,"yellow",K14&gt;0,"orange",K14=0,"red")</f>
        <v>yellow</v>
      </c>
      <c r="M14" s="12">
        <v>100</v>
      </c>
      <c r="N14" s="12" t="str" cm="1">
        <f t="array" ref="N14">_xlfn.IFS(M14=100,"green",M14&gt;50,"yellow",M14&gt;0,"orange",M14=0,"red")</f>
        <v>green</v>
      </c>
      <c r="O14" s="12">
        <v>100</v>
      </c>
      <c r="P14" s="12" t="str" cm="1">
        <f t="array" ref="P14">_xlfn.IFS(O14=100,"green",O14&gt;50,"yellow",O14&gt;0,"orange",O14=0,"red")</f>
        <v>green</v>
      </c>
      <c r="Q14" s="12">
        <v>71.768646303007117</v>
      </c>
      <c r="R14" s="12" t="str" cm="1">
        <f t="array" ref="R14">_xlfn.IFS(Q14=100,"green",Q14&gt;50,"yellow",Q14&gt;0,"orange",Q14=0,"red")</f>
        <v>yellow</v>
      </c>
      <c r="S14" s="12">
        <v>53.498938271945541</v>
      </c>
      <c r="T14" s="12" t="str" cm="1">
        <f t="array" ref="T14">_xlfn.IFS(S14=100,"green",S14&gt;50,"yellow",S14&gt;0,"orange",S14=0,"red")</f>
        <v>yellow</v>
      </c>
      <c r="U14" s="12">
        <v>33.61728731191748</v>
      </c>
      <c r="V14" s="12" t="str" cm="1">
        <f t="array" ref="V14">_xlfn.IFS(U14=100,"green",U14&gt;50,"yellow",U14&gt;0,"orange",U14=0,"red")</f>
        <v>orange</v>
      </c>
      <c r="W14" s="12">
        <v>40.728867626910009</v>
      </c>
      <c r="X14" s="12" t="str" cm="1">
        <f t="array" ref="X14">_xlfn.IFS(W14=100,"green",W14&gt;50,"yellow",W14&gt;0,"orange",W14=0,"red")</f>
        <v>orange</v>
      </c>
      <c r="Y14" s="12">
        <v>77.875025469386273</v>
      </c>
      <c r="Z14" s="12" t="str" cm="1">
        <f t="array" ref="Z14">_xlfn.IFS(Y14=100,"green",Y14&gt;50,"yellow",Y14&gt;0,"orange",Y14=0,"red")</f>
        <v>yellow</v>
      </c>
      <c r="AA14" s="12">
        <v>99.474994575103196</v>
      </c>
      <c r="AB14" s="12" t="str" cm="1">
        <f t="array" ref="AB14">_xlfn.IFS(AA14=100,"green",AA14&gt;50,"yellow",AA14&gt;0,"orange",AA14=0,"red")</f>
        <v>yellow</v>
      </c>
      <c r="AC14" s="12">
        <v>100</v>
      </c>
      <c r="AD14" s="12" t="str" cm="1">
        <f t="array" ref="AD14">_xlfn.IFS(AC14=100,"green",AC14&gt;50,"yellow",AC14&gt;0,"orange",AC14=0,"red")</f>
        <v>green</v>
      </c>
      <c r="AE14" s="12">
        <v>100</v>
      </c>
      <c r="AF14" s="12" t="str" cm="1">
        <f t="array" ref="AF14">_xlfn.IFS(AE14=100,"green",AE14&gt;50,"yellow",AE14&gt;0,"orange",AE14=0,"red")</f>
        <v>green</v>
      </c>
      <c r="AG14" s="12">
        <v>74.868748643775803</v>
      </c>
      <c r="AH14" s="12" t="str" cm="1">
        <f t="array" ref="AH14">_xlfn.IFS(AG14=100,"green",AG14&gt;50,"yellow",AG14&gt;0,"orange",AG14=0,"red")</f>
        <v>yellow</v>
      </c>
      <c r="AI14" s="12">
        <v>78.280169246940872</v>
      </c>
      <c r="AJ14" s="12" t="str" cm="1">
        <f t="array" ref="AJ14">_xlfn.IFS(AI14=100,"green",AI14&gt;50,"yellow",AI14&gt;0,"orange",AI14=0,"red")</f>
        <v>yellow</v>
      </c>
      <c r="AK14" s="12">
        <v>63.849895043099345</v>
      </c>
      <c r="AL14" s="12" t="str" cm="1">
        <f t="array" ref="AL14">_xlfn.IFS(AK14=100,"green",AK14&gt;50,"yellow",AK14&gt;0,"orange",AK14=0,"red")</f>
        <v>yellow</v>
      </c>
      <c r="AM14" s="12">
        <v>100</v>
      </c>
      <c r="AN14" s="12" t="str" cm="1">
        <f t="array" ref="AN14">_xlfn.IFS(AM14=100,"green",AM14&gt;50,"yellow",AM14&gt;0,"orange",AM14=0,"red")</f>
        <v>green</v>
      </c>
      <c r="AO14" s="12">
        <v>100</v>
      </c>
      <c r="AP14" s="12" t="str" cm="1">
        <f t="array" ref="AP14">_xlfn.IFS(AO14=100,"green",AO14&gt;50,"yellow",AO14&gt;0,"orange",AO14=0,"red")</f>
        <v>green</v>
      </c>
      <c r="AQ14" s="12">
        <v>100</v>
      </c>
      <c r="AR14" s="12" t="str" cm="1">
        <f t="array" ref="AR14">_xlfn.IFS(AQ14=100,"green",AQ14&gt;50,"yellow",AQ14&gt;0,"orange",AQ14=0,"red")</f>
        <v>green</v>
      </c>
      <c r="AS14" s="12">
        <v>99.708434376851017</v>
      </c>
      <c r="AT14" s="12" t="str" cm="1">
        <f t="array" ref="AT14">_xlfn.IFS(AS14=100,"green",AS14&gt;50,"yellow",AS14&gt;0,"orange",AS14=0,"red")</f>
        <v>yellow</v>
      </c>
      <c r="AU14" s="12">
        <v>100</v>
      </c>
      <c r="AV14" s="12" t="str" cm="1">
        <f t="array" ref="AV14">_xlfn.IFS(AU14=100,"green",AU14&gt;50,"yellow",AU14&gt;0,"orange",AU14=0,"red")</f>
        <v>green</v>
      </c>
      <c r="AW14" s="12">
        <v>91.691214095270169</v>
      </c>
      <c r="AX14" s="12" t="str" cm="1">
        <f t="array" ref="AX14">_xlfn.IFS(AW14=100,"green",AW14&gt;50,"yellow",AW14&gt;0,"orange",AW14=0,"red")</f>
        <v>yellow</v>
      </c>
      <c r="AY14" s="12">
        <v>100</v>
      </c>
      <c r="AZ14" s="12" t="str" cm="1">
        <f t="array" ref="AZ14">_xlfn.IFS(AY14=100,"green",AY14&gt;50,"yellow",AY14&gt;0,"orange",AY14=0,"red")</f>
        <v>green</v>
      </c>
      <c r="BA14" s="12">
        <v>100</v>
      </c>
      <c r="BB14" s="12" t="str" cm="1">
        <f t="array" ref="BB14">_xlfn.IFS(BA14=100,"green",BA14&gt;50,"yellow",BA14&gt;0,"orange",BA14=0,"red")</f>
        <v>green</v>
      </c>
      <c r="BC14" s="12">
        <v>100</v>
      </c>
      <c r="BD14" s="12" t="str" cm="1">
        <f t="array" ref="BD14">_xlfn.IFS(BC14=100,"green",BC14&gt;50,"yellow",BC14&gt;0,"orange",BC14=0,"red")</f>
        <v>green</v>
      </c>
      <c r="BE14" s="12">
        <v>83.856712131950843</v>
      </c>
      <c r="BF14" s="12" t="str" cm="1">
        <f t="array" ref="BF14">_xlfn.IFS(BE14=100,"green",BE14&gt;50,"yellow",BE14&gt;0,"orange",BE14=0,"red")</f>
        <v>yellow</v>
      </c>
      <c r="BG14" s="12">
        <v>100</v>
      </c>
      <c r="BH14" s="12" t="str" cm="1">
        <f t="array" ref="BH14">_xlfn.IFS(BG14=100,"green",BG14&gt;50,"yellow",BG14&gt;0,"orange",BG14=0,"red")</f>
        <v>green</v>
      </c>
      <c r="BI14" s="12">
        <v>43.820023775400912</v>
      </c>
      <c r="BJ14" s="12" t="str" cm="1">
        <f t="array" ref="BJ14">_xlfn.IFS(BI14=100,"green",BI14&gt;50,"yellow",BI14&gt;0,"orange",BI14=0,"red")</f>
        <v>orange</v>
      </c>
      <c r="BK14" s="12">
        <v>87.946122651225309</v>
      </c>
      <c r="BL14" s="12" t="str" cm="1">
        <f t="array" ref="BL14">_xlfn.IFS(BK14=100,"green",BK14&gt;50,"yellow",BK14&gt;0,"orange",BK14=0,"red")</f>
        <v>yellow</v>
      </c>
      <c r="BM14" s="12">
        <v>20.941216182453278</v>
      </c>
      <c r="BN14" s="12" t="str" cm="1">
        <f t="array" ref="BN14">_xlfn.IFS(BM14=100,"green",BM14&gt;50,"yellow",BM14&gt;0,"orange",BM14=0,"red")</f>
        <v>orange</v>
      </c>
      <c r="BO14" s="12">
        <v>70.489280013695364</v>
      </c>
      <c r="BP14" s="12" t="str" cm="1">
        <f t="array" ref="BP14">_xlfn.IFS(BO14=100,"green",BO14&gt;50,"yellow",BO14&gt;0,"orange",BO14=0,"red")</f>
        <v>yellow</v>
      </c>
      <c r="BQ14" s="12">
        <v>45.715248098074319</v>
      </c>
      <c r="BR14" s="12" t="str" cm="1">
        <f t="array" ref="BR14">_xlfn.IFS(BQ14=100,"green",BQ14&gt;50,"yellow",BQ14&gt;0,"orange",BQ14=0,"red")</f>
        <v>orange</v>
      </c>
      <c r="BS14" s="12">
        <v>100</v>
      </c>
      <c r="BT14" s="12" t="str" cm="1">
        <f t="array" ref="BT14">_xlfn.IFS(BS14=100,"green",BS14&gt;50,"yellow",BS14&gt;0,"orange",BS14=0,"red")</f>
        <v>green</v>
      </c>
      <c r="BU14" s="12">
        <v>88.081707493654704</v>
      </c>
      <c r="BV14" s="12" t="str" cm="1">
        <f t="array" ref="BV14">_xlfn.IFS(BU14=100,"green",BU14&gt;50,"yellow",BU14&gt;0,"orange",BU14=0,"red")</f>
        <v>yellow</v>
      </c>
      <c r="BW14" s="12">
        <v>69.284221938035103</v>
      </c>
      <c r="BX14" s="12" t="str" cm="1">
        <f t="array" ref="BX14">_xlfn.IFS(BW14=100,"green",BW14&gt;50,"yellow",BW14&gt;0,"orange",BW14=0,"red")</f>
        <v>yellow</v>
      </c>
      <c r="BY14" s="12">
        <v>100</v>
      </c>
      <c r="BZ14" s="12" t="str" cm="1">
        <f t="array" ref="BZ14">_xlfn.IFS(BY14=100,"green",BY14&gt;50,"yellow",BY14&gt;0,"orange",BY14=0,"red")</f>
        <v>green</v>
      </c>
      <c r="CA14" s="12">
        <v>100</v>
      </c>
      <c r="CB14" s="12" t="str" cm="1">
        <f t="array" ref="CB14">_xlfn.IFS(CA14=100,"green",CA14&gt;50,"yellow",CA14&gt;0,"orange",CA14=0,"red")</f>
        <v>green</v>
      </c>
      <c r="CC14" s="12">
        <v>53.782251015443009</v>
      </c>
      <c r="CD14" s="12" t="str" cm="1">
        <f t="array" ref="CD14">_xlfn.IFS(CC14=100,"green",CC14&gt;50,"yellow",CC14&gt;0,"orange",CC14=0,"red")</f>
        <v>yellow</v>
      </c>
      <c r="CE14" s="12">
        <v>100</v>
      </c>
      <c r="CF14" s="12" t="str" cm="1">
        <f t="array" ref="CF14">_xlfn.IFS(CE14=100,"green",CE14&gt;50,"yellow",CE14&gt;0,"orange",CE14=0,"red")</f>
        <v>green</v>
      </c>
      <c r="CG14" s="12">
        <v>77.16765801927896</v>
      </c>
      <c r="CH14" s="12" t="str" cm="1">
        <f t="array" ref="CH14">_xlfn.IFS(CG14=100,"green",CG14&gt;50,"yellow",CG14&gt;0,"orange",CG14=0,"red")</f>
        <v>yellow</v>
      </c>
      <c r="CI14" s="12">
        <v>79.383647201716144</v>
      </c>
      <c r="CJ14" s="12" t="str" cm="1">
        <f t="array" ref="CJ14">_xlfn.IFS(CI14=100,"green",CI14&gt;50,"yellow",CI14&gt;0,"orange",CI14=0,"red")</f>
        <v>yellow</v>
      </c>
      <c r="CK14" s="12">
        <v>75.119926912828092</v>
      </c>
      <c r="CL14" s="12" t="str" cm="1">
        <f t="array" ref="CL14">_xlfn.IFS(CK14=100,"green",CK14&gt;50,"yellow",CK14&gt;0,"orange",CK14=0,"red")</f>
        <v>yellow</v>
      </c>
      <c r="CM14" s="12">
        <v>70.924130367606509</v>
      </c>
      <c r="CN14" s="12" t="str" cm="1">
        <f t="array" ref="CN14">_xlfn.IFS(CM14=100,"green",CM14&gt;50,"yellow",CM14&gt;0,"orange",CM14=0,"red")</f>
        <v>yellow</v>
      </c>
      <c r="CO14" s="12">
        <v>88.456439530521635</v>
      </c>
      <c r="CP14" s="12" t="str" cm="1">
        <f t="array" ref="CP14">_xlfn.IFS(CO14=100,"green",CO14&gt;50,"yellow",CO14&gt;0,"orange",CO14=0,"red")</f>
        <v>yellow</v>
      </c>
      <c r="CQ14" s="12">
        <v>83.516665206590332</v>
      </c>
      <c r="CR14" s="12" t="str" cm="1">
        <f t="array" ref="CR14">_xlfn.IFS(CQ14=100,"green",CQ14&gt;50,"yellow",CQ14&gt;0,"orange",CQ14=0,"red")</f>
        <v>yellow</v>
      </c>
      <c r="CS14" s="12">
        <v>100</v>
      </c>
      <c r="CT14" s="12" t="str" cm="1">
        <f t="array" ref="CT14">_xlfn.IFS(CS14=100,"green",CS14&gt;50,"yellow",CS14&gt;0,"orange",CS14=0,"red")</f>
        <v>green</v>
      </c>
      <c r="CU14" s="12">
        <v>55.511056257834625</v>
      </c>
      <c r="CV14" s="12" t="str" cm="1">
        <f t="array" ref="CV14">_xlfn.IFS(CU14=100,"green",CU14&gt;50,"yellow",CU14&gt;0,"orange",CU14=0,"red")</f>
        <v>yellow</v>
      </c>
      <c r="CW14" s="12">
        <v>0</v>
      </c>
      <c r="CX14" s="12" t="str" cm="1">
        <f t="array" ref="CX14">_xlfn.IFS(CW14=100,"green",CW14&gt;50,"yellow",CW14&gt;0,"orange",CW14=0,"red")</f>
        <v>red</v>
      </c>
      <c r="CY14" s="12">
        <v>51.837018752611549</v>
      </c>
      <c r="CZ14" s="12" t="str" cm="1">
        <f t="array" ref="CZ14">_xlfn.IFS(CY14=100,"green",CY14&gt;50,"yellow",CY14&gt;0,"orange",CY14=0,"red")</f>
        <v>yellow</v>
      </c>
      <c r="DA14" s="12">
        <v>88.681280962830598</v>
      </c>
      <c r="DB14" s="12" t="str" cm="1">
        <f t="array" ref="DB14">_xlfn.IFS(DA14=100,"green",DA14&gt;50,"yellow",DA14&gt;0,"orange",DA14=0,"red")</f>
        <v>yellow</v>
      </c>
      <c r="DC14" s="12">
        <v>84.445254136662484</v>
      </c>
      <c r="DD14" s="12" t="str" cm="1">
        <f t="array" ref="DD14">_xlfn.IFS(DC14=100,"green",DC14&gt;50,"yellow",DC14&gt;0,"orange",DC14=0,"red")</f>
        <v>yellow</v>
      </c>
      <c r="DE14" s="12">
        <v>100</v>
      </c>
      <c r="DF14" s="12" t="str" cm="1">
        <f t="array" ref="DF14">_xlfn.IFS(DE14=100,"green",DE14&gt;50,"yellow",DE14&gt;0,"orange",DE14=0,"red")</f>
        <v>green</v>
      </c>
      <c r="DG14" s="12">
        <v>59.333222797028071</v>
      </c>
      <c r="DH14" s="12" t="str" cm="1">
        <f t="array" ref="DH14">_xlfn.IFS(DG14=100,"green",DG14&gt;50,"yellow",DG14&gt;0,"orange",DG14=0,"red")</f>
        <v>yellow</v>
      </c>
      <c r="DI14" s="12">
        <v>100</v>
      </c>
      <c r="DJ14" s="12" t="str" cm="1">
        <f t="array" ref="DJ14">_xlfn.IFS(DI14=100,"green",DI14&gt;50,"yellow",DI14&gt;0,"orange",DI14=0,"red")</f>
        <v>green</v>
      </c>
      <c r="DK14" s="12">
        <v>77.171030940627816</v>
      </c>
      <c r="DL14" s="12" t="str" cm="1">
        <f t="array" ref="DL14">_xlfn.IFS(DK14=100,"green",DK14&gt;50,"yellow",DK14&gt;0,"orange",DK14=0,"red")</f>
        <v>yellow</v>
      </c>
      <c r="DM14" s="12">
        <v>60.398138822774762</v>
      </c>
      <c r="DN14" s="12" t="str" cm="1">
        <f t="array" ref="DN14">_xlfn.IFS(DM14=100,"green",DM14&gt;50,"yellow",DM14&gt;0,"orange",DM14=0,"red")</f>
        <v>yellow</v>
      </c>
      <c r="DO14" s="12">
        <v>90.440670085898446</v>
      </c>
      <c r="DP14" s="12" t="str" cm="1">
        <f t="array" ref="DP14">_xlfn.IFS(DO14=100,"green",DO14&gt;50,"yellow",DO14&gt;0,"orange",DO14=0,"red")</f>
        <v>yellow</v>
      </c>
      <c r="DQ14" s="12">
        <v>82.558699718227771</v>
      </c>
      <c r="DR14" s="12" t="str" cm="1">
        <f t="array" ref="DR14">_xlfn.IFS(DQ14=100,"green",DQ14&gt;50,"yellow",DQ14&gt;0,"orange",DQ14=0,"red")</f>
        <v>yellow</v>
      </c>
    </row>
    <row r="15" spans="1:128" x14ac:dyDescent="0.3">
      <c r="A15" s="15">
        <v>24</v>
      </c>
      <c r="B15" s="13" t="s">
        <v>25</v>
      </c>
      <c r="C15" s="8">
        <v>87.020124735340318</v>
      </c>
      <c r="D15" s="12" t="str" cm="1">
        <f t="array" ref="D15">_xlfn.IFS(C15=100,"green",C15&gt;50,"yellow",C15&gt;0,"orange",C15=0,"red")</f>
        <v>yellow</v>
      </c>
      <c r="E15" s="12">
        <v>60.391920338986473</v>
      </c>
      <c r="F15" s="12" t="str" cm="1">
        <f t="array" ref="F15">_xlfn.IFS(E15=100,"green",E15&gt;50,"yellow",E15&gt;0,"orange",E15=0,"red")</f>
        <v>yellow</v>
      </c>
      <c r="G15" s="12">
        <v>97.718125627841616</v>
      </c>
      <c r="H15" s="12" t="str" cm="1">
        <f t="array" ref="H15">_xlfn.IFS(G15=100,"green",G15&gt;50,"yellow",G15&gt;0,"orange",G15=0,"red")</f>
        <v>yellow</v>
      </c>
      <c r="I15" s="12">
        <v>97.706437252810019</v>
      </c>
      <c r="J15" s="12" t="str" cm="1">
        <f t="array" ref="J15">_xlfn.IFS(I15=100,"green",I15&gt;50,"yellow",I15&gt;0,"orange",I15=0,"red")</f>
        <v>yellow</v>
      </c>
      <c r="K15" s="12">
        <v>94.725329246858962</v>
      </c>
      <c r="L15" s="12" t="str" cm="1">
        <f t="array" ref="L15">_xlfn.IFS(K15=100,"green",K15&gt;50,"yellow",K15&gt;0,"orange",K15=0,"red")</f>
        <v>yellow</v>
      </c>
      <c r="M15" s="12">
        <v>99.691358353470747</v>
      </c>
      <c r="N15" s="12" t="str" cm="1">
        <f t="array" ref="N15">_xlfn.IFS(M15=100,"green",M15&gt;50,"yellow",M15&gt;0,"orange",M15=0,"red")</f>
        <v>yellow</v>
      </c>
      <c r="O15" s="12">
        <v>99.887020956054144</v>
      </c>
      <c r="P15" s="12" t="str" cm="1">
        <f t="array" ref="P15">_xlfn.IFS(O15=100,"green",O15&gt;50,"yellow",O15&gt;0,"orange",O15=0,"red")</f>
        <v>yellow</v>
      </c>
      <c r="Q15" s="12">
        <v>78.912506905309172</v>
      </c>
      <c r="R15" s="12" t="str" cm="1">
        <f t="array" ref="R15">_xlfn.IFS(Q15=100,"green",Q15&gt;50,"yellow",Q15&gt;0,"orange",Q15=0,"red")</f>
        <v>yellow</v>
      </c>
      <c r="S15" s="12">
        <v>56.988882906597638</v>
      </c>
      <c r="T15" s="12" t="str" cm="1">
        <f t="array" ref="T15">_xlfn.IFS(S15=100,"green",S15&gt;50,"yellow",S15&gt;0,"orange",S15=0,"red")</f>
        <v>yellow</v>
      </c>
      <c r="U15" s="12">
        <v>76.856362616471841</v>
      </c>
      <c r="V15" s="12" t="str" cm="1">
        <f t="array" ref="V15">_xlfn.IFS(U15=100,"green",U15&gt;50,"yellow",U15&gt;0,"orange",U15=0,"red")</f>
        <v>yellow</v>
      </c>
      <c r="W15" s="12">
        <v>95.687597907606104</v>
      </c>
      <c r="X15" s="12" t="str" cm="1">
        <f t="array" ref="X15">_xlfn.IFS(W15=100,"green",W15&gt;50,"yellow",W15&gt;0,"orange",W15=0,"red")</f>
        <v>yellow</v>
      </c>
      <c r="Y15" s="12">
        <v>85.856554211200674</v>
      </c>
      <c r="Z15" s="12" t="str" cm="1">
        <f t="array" ref="Z15">_xlfn.IFS(Y15=100,"green",Y15&gt;50,"yellow",Y15&gt;0,"orange",Y15=0,"red")</f>
        <v>yellow</v>
      </c>
      <c r="AA15" s="12">
        <v>94.679956218112522</v>
      </c>
      <c r="AB15" s="12" t="str" cm="1">
        <f t="array" ref="AB15">_xlfn.IFS(AA15=100,"green",AA15&gt;50,"yellow",AA15&gt;0,"orange",AA15=0,"red")</f>
        <v>yellow</v>
      </c>
      <c r="AC15" s="12">
        <v>88.920447074048283</v>
      </c>
      <c r="AD15" s="12" t="str" cm="1">
        <f t="array" ref="AD15">_xlfn.IFS(AC15=100,"green",AC15&gt;50,"yellow",AC15&gt;0,"orange",AC15=0,"red")</f>
        <v>yellow</v>
      </c>
      <c r="AE15" s="12">
        <v>98.251178805634098</v>
      </c>
      <c r="AF15" s="12" t="str" cm="1">
        <f t="array" ref="AF15">_xlfn.IFS(AE15=100,"green",AE15&gt;50,"yellow",AE15&gt;0,"orange",AE15=0,"red")</f>
        <v>yellow</v>
      </c>
      <c r="AG15" s="12">
        <v>70.462895524448726</v>
      </c>
      <c r="AH15" s="12" t="str" cm="1">
        <f t="array" ref="AH15">_xlfn.IFS(AG15=100,"green",AG15&gt;50,"yellow",AG15&gt;0,"orange",AG15=0,"red")</f>
        <v>yellow</v>
      </c>
      <c r="AI15" s="12">
        <v>98.768747529431835</v>
      </c>
      <c r="AJ15" s="12" t="str" cm="1">
        <f t="array" ref="AJ15">_xlfn.IFS(AI15=100,"green",AI15&gt;50,"yellow",AI15&gt;0,"orange",AI15=0,"red")</f>
        <v>yellow</v>
      </c>
      <c r="AK15" s="12">
        <v>97.448726564364733</v>
      </c>
      <c r="AL15" s="12" t="str" cm="1">
        <f t="array" ref="AL15">_xlfn.IFS(AK15=100,"green",AK15&gt;50,"yellow",AK15&gt;0,"orange",AK15=0,"red")</f>
        <v>yellow</v>
      </c>
      <c r="AM15" s="12">
        <v>86.222445902525408</v>
      </c>
      <c r="AN15" s="12" t="str" cm="1">
        <f t="array" ref="AN15">_xlfn.IFS(AM15=100,"green",AM15&gt;50,"yellow",AM15&gt;0,"orange",AM15=0,"red")</f>
        <v>yellow</v>
      </c>
      <c r="AO15" s="12">
        <v>99.477299943692245</v>
      </c>
      <c r="AP15" s="12" t="str" cm="1">
        <f t="array" ref="AP15">_xlfn.IFS(AO15=100,"green",AO15&gt;50,"yellow",AO15&gt;0,"orange",AO15=0,"red")</f>
        <v>yellow</v>
      </c>
      <c r="AQ15" s="12">
        <v>99.957199818794436</v>
      </c>
      <c r="AR15" s="12" t="str" cm="1">
        <f t="array" ref="AR15">_xlfn.IFS(AQ15=100,"green",AQ15&gt;50,"yellow",AQ15&gt;0,"orange",AQ15=0,"red")</f>
        <v>yellow</v>
      </c>
      <c r="AS15" s="12">
        <v>88.501715916002695</v>
      </c>
      <c r="AT15" s="12" t="str" cm="1">
        <f t="array" ref="AT15">_xlfn.IFS(AS15=100,"green",AS15&gt;50,"yellow",AS15&gt;0,"orange",AS15=0,"red")</f>
        <v>yellow</v>
      </c>
      <c r="AU15" s="12">
        <v>79.856225979944938</v>
      </c>
      <c r="AV15" s="12" t="str" cm="1">
        <f t="array" ref="AV15">_xlfn.IFS(AU15=100,"green",AU15&gt;50,"yellow",AU15&gt;0,"orange",AU15=0,"red")</f>
        <v>yellow</v>
      </c>
      <c r="AW15" s="12">
        <v>92.890337379250909</v>
      </c>
      <c r="AX15" s="12" t="str" cm="1">
        <f t="array" ref="AX15">_xlfn.IFS(AW15=100,"green",AW15&gt;50,"yellow",AW15&gt;0,"orange",AW15=0,"red")</f>
        <v>yellow</v>
      </c>
      <c r="AY15" s="12">
        <v>92.747851438556879</v>
      </c>
      <c r="AZ15" s="12" t="str" cm="1">
        <f t="array" ref="AZ15">_xlfn.IFS(AY15=100,"green",AY15&gt;50,"yellow",AY15&gt;0,"orange",AY15=0,"red")</f>
        <v>yellow</v>
      </c>
      <c r="BA15" s="12">
        <v>71.710991564653611</v>
      </c>
      <c r="BB15" s="12" t="str" cm="1">
        <f t="array" ref="BB15">_xlfn.IFS(BA15=100,"green",BA15&gt;50,"yellow",BA15&gt;0,"orange",BA15=0,"red")</f>
        <v>yellow</v>
      </c>
      <c r="BC15" s="12">
        <v>13.413469222352118</v>
      </c>
      <c r="BD15" s="12" t="str" cm="1">
        <f t="array" ref="BD15">_xlfn.IFS(BC15=100,"green",BC15&gt;50,"yellow",BC15&gt;0,"orange",BC15=0,"red")</f>
        <v>orange</v>
      </c>
      <c r="BE15" s="12">
        <v>93.669428083668322</v>
      </c>
      <c r="BF15" s="12" t="str" cm="1">
        <f t="array" ref="BF15">_xlfn.IFS(BE15=100,"green",BE15&gt;50,"yellow",BE15&gt;0,"orange",BE15=0,"red")</f>
        <v>yellow</v>
      </c>
      <c r="BG15" s="12">
        <v>97.533385265918596</v>
      </c>
      <c r="BH15" s="12" t="str" cm="1">
        <f t="array" ref="BH15">_xlfn.IFS(BG15=100,"green",BG15&gt;50,"yellow",BG15&gt;0,"orange",BG15=0,"red")</f>
        <v>yellow</v>
      </c>
      <c r="BI15" s="12">
        <v>98.757230516595527</v>
      </c>
      <c r="BJ15" s="12" t="str" cm="1">
        <f t="array" ref="BJ15">_xlfn.IFS(BI15=100,"green",BI15&gt;50,"yellow",BI15&gt;0,"orange",BI15=0,"red")</f>
        <v>yellow</v>
      </c>
      <c r="BK15" s="12">
        <v>77.972059348624171</v>
      </c>
      <c r="BL15" s="12" t="str" cm="1">
        <f t="array" ref="BL15">_xlfn.IFS(BK15=100,"green",BK15&gt;50,"yellow",BK15&gt;0,"orange",BK15=0,"red")</f>
        <v>yellow</v>
      </c>
      <c r="BM15" s="12">
        <v>75.739068195003085</v>
      </c>
      <c r="BN15" s="12" t="str" cm="1">
        <f t="array" ref="BN15">_xlfn.IFS(BM15=100,"green",BM15&gt;50,"yellow",BM15&gt;0,"orange",BM15=0,"red")</f>
        <v>yellow</v>
      </c>
      <c r="BO15" s="12">
        <v>71.779159285363406</v>
      </c>
      <c r="BP15" s="12" t="str" cm="1">
        <f t="array" ref="BP15">_xlfn.IFS(BO15=100,"green",BO15&gt;50,"yellow",BO15&gt;0,"orange",BO15=0,"red")</f>
        <v>yellow</v>
      </c>
      <c r="BQ15" s="12">
        <v>73.759113740183238</v>
      </c>
      <c r="BR15" s="12" t="str" cm="1">
        <f t="array" ref="BR15">_xlfn.IFS(BQ15=100,"green",BQ15&gt;50,"yellow",BQ15&gt;0,"orange",BQ15=0,"red")</f>
        <v>yellow</v>
      </c>
      <c r="BS15" s="12">
        <v>89.575470950513122</v>
      </c>
      <c r="BT15" s="12" t="str" cm="1">
        <f t="array" ref="BT15">_xlfn.IFS(BS15=100,"green",BS15&gt;50,"yellow",BS15&gt;0,"orange",BS15=0,"red")</f>
        <v>yellow</v>
      </c>
      <c r="BU15" s="12">
        <v>91.670665180164804</v>
      </c>
      <c r="BV15" s="12" t="str" cm="1">
        <f t="array" ref="BV15">_xlfn.IFS(BU15=100,"green",BU15&gt;50,"yellow",BU15&gt;0,"orange",BU15=0,"red")</f>
        <v>yellow</v>
      </c>
      <c r="BW15" s="12">
        <v>95.12669579579358</v>
      </c>
      <c r="BX15" s="12" t="str" cm="1">
        <f t="array" ref="BX15">_xlfn.IFS(BW15=100,"green",BW15&gt;50,"yellow",BW15&gt;0,"orange",BW15=0,"red")</f>
        <v>yellow</v>
      </c>
      <c r="BY15" s="12">
        <v>76.500906622932391</v>
      </c>
      <c r="BZ15" s="12" t="str" cm="1">
        <f t="array" ref="BZ15">_xlfn.IFS(BY15=100,"green",BY15&gt;50,"yellow",BY15&gt;0,"orange",BY15=0,"red")</f>
        <v>yellow</v>
      </c>
      <c r="CA15" s="12">
        <v>97.230972980901285</v>
      </c>
      <c r="CB15" s="12" t="str" cm="1">
        <f t="array" ref="CB15">_xlfn.IFS(CA15=100,"green",CA15&gt;50,"yellow",CA15&gt;0,"orange",CA15=0,"red")</f>
        <v>yellow</v>
      </c>
      <c r="CC15" s="12">
        <v>67.655206878159817</v>
      </c>
      <c r="CD15" s="12" t="str" cm="1">
        <f t="array" ref="CD15">_xlfn.IFS(CC15=100,"green",CC15&gt;50,"yellow",CC15&gt;0,"orange",CC15=0,"red")</f>
        <v>yellow</v>
      </c>
      <c r="CE15" s="12">
        <v>93.77923802883322</v>
      </c>
      <c r="CF15" s="12" t="str" cm="1">
        <f t="array" ref="CF15">_xlfn.IFS(CE15=100,"green",CE15&gt;50,"yellow",CE15&gt;0,"orange",CE15=0,"red")</f>
        <v>yellow</v>
      </c>
      <c r="CG15" s="12">
        <v>87.905584571894764</v>
      </c>
      <c r="CH15" s="12" t="str" cm="1">
        <f t="array" ref="CH15">_xlfn.IFS(CG15=100,"green",CG15&gt;50,"yellow",CG15&gt;0,"orange",CG15=0,"red")</f>
        <v>yellow</v>
      </c>
      <c r="CI15" s="12">
        <v>59.32414322290024</v>
      </c>
      <c r="CJ15" s="12" t="str" cm="1">
        <f t="array" ref="CJ15">_xlfn.IFS(CI15=100,"green",CI15&gt;50,"yellow",CI15&gt;0,"orange",CI15=0,"red")</f>
        <v>yellow</v>
      </c>
      <c r="CK15" s="12">
        <v>99.922030912537579</v>
      </c>
      <c r="CL15" s="12" t="str" cm="1">
        <f t="array" ref="CL15">_xlfn.IFS(CK15=100,"green",CK15&gt;50,"yellow",CK15&gt;0,"orange",CK15=0,"red")</f>
        <v>yellow</v>
      </c>
      <c r="CM15" s="12">
        <v>87.085004673172861</v>
      </c>
      <c r="CN15" s="12" t="str" cm="1">
        <f t="array" ref="CN15">_xlfn.IFS(CM15=100,"green",CM15&gt;50,"yellow",CM15&gt;0,"orange",CM15=0,"red")</f>
        <v>yellow</v>
      </c>
      <c r="CO15" s="12">
        <v>94.476783261394658</v>
      </c>
      <c r="CP15" s="12" t="str" cm="1">
        <f t="array" ref="CP15">_xlfn.IFS(CO15=100,"green",CO15&gt;50,"yellow",CO15&gt;0,"orange",CO15=0,"red")</f>
        <v>yellow</v>
      </c>
      <c r="CQ15" s="12">
        <v>86.687725256599876</v>
      </c>
      <c r="CR15" s="12" t="str" cm="1">
        <f t="array" ref="CR15">_xlfn.IFS(CQ15=100,"green",CQ15&gt;50,"yellow",CQ15&gt;0,"orange",CQ15=0,"red")</f>
        <v>yellow</v>
      </c>
      <c r="CS15" s="12">
        <v>99.820834015644422</v>
      </c>
      <c r="CT15" s="12" t="str" cm="1">
        <f t="array" ref="CT15">_xlfn.IFS(CS15=100,"green",CS15&gt;50,"yellow",CS15&gt;0,"orange",CS15=0,"red")</f>
        <v>yellow</v>
      </c>
      <c r="CU15" s="12">
        <v>80.18530732544464</v>
      </c>
      <c r="CV15" s="12" t="str" cm="1">
        <f t="array" ref="CV15">_xlfn.IFS(CU15=100,"green",CU15&gt;50,"yellow",CU15&gt;0,"orange",CU15=0,"red")</f>
        <v>yellow</v>
      </c>
      <c r="CW15" s="12">
        <v>97.575497423820494</v>
      </c>
      <c r="CX15" s="12" t="str" cm="1">
        <f t="array" ref="CX15">_xlfn.IFS(CW15=100,"green",CW15&gt;50,"yellow",CW15&gt;0,"orange",CW15=0,"red")</f>
        <v>yellow</v>
      </c>
      <c r="CY15" s="12">
        <v>92.527212921636519</v>
      </c>
      <c r="CZ15" s="12" t="str" cm="1">
        <f t="array" ref="CZ15">_xlfn.IFS(CY15=100,"green",CY15&gt;50,"yellow",CY15&gt;0,"orange",CY15=0,"red")</f>
        <v>yellow</v>
      </c>
      <c r="DA15" s="12">
        <v>100</v>
      </c>
      <c r="DB15" s="12" t="str" cm="1">
        <f t="array" ref="DB15">_xlfn.IFS(DA15=100,"green",DA15&gt;50,"yellow",DA15&gt;0,"orange",DA15=0,"red")</f>
        <v>green</v>
      </c>
      <c r="DC15" s="12">
        <v>55.147451217989932</v>
      </c>
      <c r="DD15" s="12" t="str" cm="1">
        <f t="array" ref="DD15">_xlfn.IFS(DC15=100,"green",DC15&gt;50,"yellow",DC15&gt;0,"orange",DC15=0,"red")</f>
        <v>yellow</v>
      </c>
      <c r="DE15" s="12">
        <v>68.43627237615172</v>
      </c>
      <c r="DF15" s="12" t="str" cm="1">
        <f t="array" ref="DF15">_xlfn.IFS(DE15=100,"green",DE15&gt;50,"yellow",DE15&gt;0,"orange",DE15=0,"red")</f>
        <v>yellow</v>
      </c>
      <c r="DG15" s="12">
        <v>99.509309837684896</v>
      </c>
      <c r="DH15" s="12" t="str" cm="1">
        <f t="array" ref="DH15">_xlfn.IFS(DG15=100,"green",DG15&gt;50,"yellow",DG15&gt;0,"orange",DG15=0,"red")</f>
        <v>yellow</v>
      </c>
      <c r="DI15" s="12">
        <v>99.166060186164799</v>
      </c>
      <c r="DJ15" s="12" t="str" cm="1">
        <f t="array" ref="DJ15">_xlfn.IFS(DI15=100,"green",DI15&gt;50,"yellow",DI15&gt;0,"orange",DI15=0,"red")</f>
        <v>yellow</v>
      </c>
      <c r="DK15" s="12">
        <v>92.712546179672756</v>
      </c>
      <c r="DL15" s="12" t="str" cm="1">
        <f t="array" ref="DL15">_xlfn.IFS(DK15=100,"green",DK15&gt;50,"yellow",DK15&gt;0,"orange",DK15=0,"red")</f>
        <v>yellow</v>
      </c>
      <c r="DM15" s="12">
        <v>97.351438048283484</v>
      </c>
      <c r="DN15" s="12" t="str" cm="1">
        <f t="array" ref="DN15">_xlfn.IFS(DM15=100,"green",DM15&gt;50,"yellow",DM15&gt;0,"orange",DM15=0,"red")</f>
        <v>yellow</v>
      </c>
      <c r="DO15" s="12">
        <v>99.680585819087568</v>
      </c>
      <c r="DP15" s="12" t="str" cm="1">
        <f t="array" ref="DP15">_xlfn.IFS(DO15=100,"green",DO15&gt;50,"yellow",DO15&gt;0,"orange",DO15=0,"red")</f>
        <v>yellow</v>
      </c>
      <c r="DQ15" s="12">
        <v>89.000457958129388</v>
      </c>
      <c r="DR15" s="12" t="str" cm="1">
        <f t="array" ref="DR15">_xlfn.IFS(DQ15=100,"green",DQ15&gt;50,"yellow",DQ15&gt;0,"orange",DQ15=0,"red")</f>
        <v>yellow</v>
      </c>
    </row>
    <row r="16" spans="1:128" x14ac:dyDescent="0.3">
      <c r="A16" s="15">
        <v>6</v>
      </c>
      <c r="B16" s="13" t="s">
        <v>24</v>
      </c>
      <c r="C16" s="8">
        <v>52.880387405205504</v>
      </c>
      <c r="D16" s="12" t="str" cm="1">
        <f t="array" ref="D16">_xlfn.IFS(C16=100,"green",C16&gt;50,"yellow",C16&gt;0,"orange",C16=0,"red")</f>
        <v>yellow</v>
      </c>
      <c r="E16" s="12">
        <v>0</v>
      </c>
      <c r="F16" s="12" t="str" cm="1">
        <f t="array" ref="F16">_xlfn.IFS(E16=100,"green",E16&gt;50,"yellow",E16&gt;0,"orange",E16=0,"red")</f>
        <v>red</v>
      </c>
      <c r="G16" s="12">
        <v>0</v>
      </c>
      <c r="H16" s="12" t="str" cm="1">
        <f t="array" ref="H16">_xlfn.IFS(G16=100,"green",G16&gt;50,"yellow",G16&gt;0,"orange",G16=0,"red")</f>
        <v>red</v>
      </c>
      <c r="I16" s="12">
        <v>85.657660241789074</v>
      </c>
      <c r="J16" s="12" t="str" cm="1">
        <f t="array" ref="J16">_xlfn.IFS(I16=100,"green",I16&gt;50,"yellow",I16&gt;0,"orange",I16=0,"red")</f>
        <v>yellow</v>
      </c>
      <c r="K16" s="12">
        <v>76.60976334528057</v>
      </c>
      <c r="L16" s="12" t="str" cm="1">
        <f t="array" ref="L16">_xlfn.IFS(K16=100,"green",K16&gt;50,"yellow",K16&gt;0,"orange",K16=0,"red")</f>
        <v>yellow</v>
      </c>
      <c r="M16" s="12">
        <v>6.1824808383239835</v>
      </c>
      <c r="N16" s="12" t="str" cm="1">
        <f t="array" ref="N16">_xlfn.IFS(M16=100,"green",M16&gt;50,"yellow",M16&gt;0,"orange",M16=0,"red")</f>
        <v>orange</v>
      </c>
      <c r="O16" s="12">
        <v>91.111446968545778</v>
      </c>
      <c r="P16" s="12" t="str" cm="1">
        <f t="array" ref="P16">_xlfn.IFS(O16=100,"green",O16&gt;50,"yellow",O16&gt;0,"orange",O16=0,"red")</f>
        <v>yellow</v>
      </c>
      <c r="Q16" s="12">
        <v>68.226957190461206</v>
      </c>
      <c r="R16" s="12" t="str" cm="1">
        <f t="array" ref="R16">_xlfn.IFS(Q16=100,"green",Q16&gt;50,"yellow",Q16&gt;0,"orange",Q16=0,"red")</f>
        <v>yellow</v>
      </c>
      <c r="S16" s="12">
        <v>18.127766859951866</v>
      </c>
      <c r="T16" s="12" t="str" cm="1">
        <f t="array" ref="T16">_xlfn.IFS(S16=100,"green",S16&gt;50,"yellow",S16&gt;0,"orange",S16=0,"red")</f>
        <v>orange</v>
      </c>
      <c r="U16" s="12">
        <v>3.176614277889763</v>
      </c>
      <c r="V16" s="12" t="str" cm="1">
        <f t="array" ref="V16">_xlfn.IFS(U16=100,"green",U16&gt;50,"yellow",U16&gt;0,"orange",U16=0,"red")</f>
        <v>orange</v>
      </c>
      <c r="W16" s="12">
        <v>12.616020756978919</v>
      </c>
      <c r="X16" s="12" t="str" cm="1">
        <f t="array" ref="X16">_xlfn.IFS(W16=100,"green",W16&gt;50,"yellow",W16&gt;0,"orange",W16=0,"red")</f>
        <v>orange</v>
      </c>
      <c r="Y16" s="12">
        <v>36.17087104792212</v>
      </c>
      <c r="Z16" s="12" t="str" cm="1">
        <f t="array" ref="Z16">_xlfn.IFS(Y16=100,"green",Y16&gt;50,"yellow",Y16&gt;0,"orange",Y16=0,"red")</f>
        <v>orange</v>
      </c>
      <c r="AA16" s="12">
        <v>37.972094629255203</v>
      </c>
      <c r="AB16" s="12" t="str" cm="1">
        <f t="array" ref="AB16">_xlfn.IFS(AA16=100,"green",AA16&gt;50,"yellow",AA16&gt;0,"orange",AA16=0,"red")</f>
        <v>orange</v>
      </c>
      <c r="AC16" s="12">
        <v>25.284859178220366</v>
      </c>
      <c r="AD16" s="12" t="str" cm="1">
        <f t="array" ref="AD16">_xlfn.IFS(AC16=100,"green",AC16&gt;50,"yellow",AC16&gt;0,"orange",AC16=0,"red")</f>
        <v>orange</v>
      </c>
      <c r="AE16" s="12">
        <v>88.186942670477237</v>
      </c>
      <c r="AF16" s="12" t="str" cm="1">
        <f t="array" ref="AF16">_xlfn.IFS(AE16=100,"green",AE16&gt;50,"yellow",AE16&gt;0,"orange",AE16=0,"red")</f>
        <v>yellow</v>
      </c>
      <c r="AG16" s="12">
        <v>37.860974119488205</v>
      </c>
      <c r="AH16" s="12" t="str" cm="1">
        <f t="array" ref="AH16">_xlfn.IFS(AG16=100,"green",AG16&gt;50,"yellow",AG16&gt;0,"orange",AG16=0,"red")</f>
        <v>orange</v>
      </c>
      <c r="AI16" s="12">
        <v>74.166457898570727</v>
      </c>
      <c r="AJ16" s="12" t="str" cm="1">
        <f t="array" ref="AJ16">_xlfn.IFS(AI16=100,"green",AI16&gt;50,"yellow",AI16&gt;0,"orange",AI16=0,"red")</f>
        <v>yellow</v>
      </c>
      <c r="AK16" s="12">
        <v>30.104548242008455</v>
      </c>
      <c r="AL16" s="12" t="str" cm="1">
        <f t="array" ref="AL16">_xlfn.IFS(AK16=100,"green",AK16&gt;50,"yellow",AK16&gt;0,"orange",AK16=0,"red")</f>
        <v>orange</v>
      </c>
      <c r="AM16" s="12">
        <v>96.871745639778268</v>
      </c>
      <c r="AN16" s="12" t="str" cm="1">
        <f t="array" ref="AN16">_xlfn.IFS(AM16=100,"green",AM16&gt;50,"yellow",AM16&gt;0,"orange",AM16=0,"red")</f>
        <v>yellow</v>
      </c>
      <c r="AO16" s="12">
        <v>98.753845817191007</v>
      </c>
      <c r="AP16" s="12" t="str" cm="1">
        <f t="array" ref="AP16">_xlfn.IFS(AO16=100,"green",AO16&gt;50,"yellow",AO16&gt;0,"orange",AO16=0,"red")</f>
        <v>yellow</v>
      </c>
      <c r="AQ16" s="12">
        <v>98.265342405761729</v>
      </c>
      <c r="AR16" s="12" t="str" cm="1">
        <f t="array" ref="AR16">_xlfn.IFS(AQ16=100,"green",AQ16&gt;50,"yellow",AQ16&gt;0,"orange",AQ16=0,"red")</f>
        <v>yellow</v>
      </c>
      <c r="AS16" s="12">
        <v>19.184899388330749</v>
      </c>
      <c r="AT16" s="12" t="str" cm="1">
        <f t="array" ref="AT16">_xlfn.IFS(AS16=100,"green",AS16&gt;50,"yellow",AS16&gt;0,"orange",AS16=0,"red")</f>
        <v>orange</v>
      </c>
      <c r="AU16" s="12">
        <v>54.418373054816591</v>
      </c>
      <c r="AV16" s="12" t="str" cm="1">
        <f t="array" ref="AV16">_xlfn.IFS(AU16=100,"green",AU16&gt;50,"yellow",AU16&gt;0,"orange",AU16=0,"red")</f>
        <v>yellow</v>
      </c>
      <c r="AW16" s="12">
        <v>67.395030349493922</v>
      </c>
      <c r="AX16" s="12" t="str" cm="1">
        <f t="array" ref="AX16">_xlfn.IFS(AW16=100,"green",AW16&gt;50,"yellow",AW16&gt;0,"orange",AW16=0,"red")</f>
        <v>yellow</v>
      </c>
      <c r="AY16" s="12">
        <v>30.841444112080634</v>
      </c>
      <c r="AZ16" s="12" t="str" cm="1">
        <f t="array" ref="AZ16">_xlfn.IFS(AY16=100,"green",AY16&gt;50,"yellow",AY16&gt;0,"orange",AY16=0,"red")</f>
        <v>orange</v>
      </c>
      <c r="BA16" s="12">
        <v>42.932835968819496</v>
      </c>
      <c r="BB16" s="12" t="str" cm="1">
        <f t="array" ref="BB16">_xlfn.IFS(BA16=100,"green",BA16&gt;50,"yellow",BA16&gt;0,"orange",BA16=0,"red")</f>
        <v>orange</v>
      </c>
      <c r="BC16" s="12">
        <v>100</v>
      </c>
      <c r="BD16" s="12" t="str" cm="1">
        <f t="array" ref="BD16">_xlfn.IFS(BC16=100,"green",BC16&gt;50,"yellow",BC16&gt;0,"orange",BC16=0,"red")</f>
        <v>green</v>
      </c>
      <c r="BE16" s="12">
        <v>77.245101715007905</v>
      </c>
      <c r="BF16" s="12" t="str" cm="1">
        <f t="array" ref="BF16">_xlfn.IFS(BE16=100,"green",BE16&gt;50,"yellow",BE16&gt;0,"orange",BE16=0,"red")</f>
        <v>yellow</v>
      </c>
      <c r="BG16" s="12">
        <v>100</v>
      </c>
      <c r="BH16" s="12" t="str" cm="1">
        <f t="array" ref="BH16">_xlfn.IFS(BG16=100,"green",BG16&gt;50,"yellow",BG16&gt;0,"orange",BG16=0,"red")</f>
        <v>green</v>
      </c>
      <c r="BI16" s="12">
        <v>0</v>
      </c>
      <c r="BJ16" s="12" t="str" cm="1">
        <f t="array" ref="BJ16">_xlfn.IFS(BI16=100,"green",BI16&gt;50,"yellow",BI16&gt;0,"orange",BI16=0,"red")</f>
        <v>red</v>
      </c>
      <c r="BK16" s="12">
        <v>58.503230299318005</v>
      </c>
      <c r="BL16" s="12" t="str" cm="1">
        <f t="array" ref="BL16">_xlfn.IFS(BK16=100,"green",BK16&gt;50,"yellow",BK16&gt;0,"orange",BK16=0,"red")</f>
        <v>yellow</v>
      </c>
      <c r="BM16" s="12">
        <v>20.277341600171571</v>
      </c>
      <c r="BN16" s="12" t="str" cm="1">
        <f t="array" ref="BN16">_xlfn.IFS(BM16=100,"green",BM16&gt;50,"yellow",BM16&gt;0,"orange",BM16=0,"red")</f>
        <v>orange</v>
      </c>
      <c r="BO16" s="12">
        <v>47.786244528842403</v>
      </c>
      <c r="BP16" s="12" t="str" cm="1">
        <f t="array" ref="BP16">_xlfn.IFS(BO16=100,"green",BO16&gt;50,"yellow",BO16&gt;0,"orange",BO16=0,"red")</f>
        <v>orange</v>
      </c>
      <c r="BQ16" s="12">
        <v>34.031793064506985</v>
      </c>
      <c r="BR16" s="12" t="str" cm="1">
        <f t="array" ref="BR16">_xlfn.IFS(BQ16=100,"green",BQ16&gt;50,"yellow",BQ16&gt;0,"orange",BQ16=0,"red")</f>
        <v>orange</v>
      </c>
      <c r="BS16" s="12">
        <v>0</v>
      </c>
      <c r="BT16" s="12" t="str" cm="1">
        <f t="array" ref="BT16">_xlfn.IFS(BS16=100,"green",BS16&gt;50,"yellow",BS16&gt;0,"orange",BS16=0,"red")</f>
        <v>red</v>
      </c>
      <c r="BU16" s="12">
        <v>22.563105990490008</v>
      </c>
      <c r="BV16" s="12" t="str" cm="1">
        <f t="array" ref="BV16">_xlfn.IFS(BU16=100,"green",BU16&gt;50,"yellow",BU16&gt;0,"orange",BU16=0,"red")</f>
        <v>orange</v>
      </c>
      <c r="BW16" s="12">
        <v>65.831084108103681</v>
      </c>
      <c r="BX16" s="12" t="str" cm="1">
        <f t="array" ref="BX16">_xlfn.IFS(BW16=100,"green",BW16&gt;50,"yellow",BW16&gt;0,"orange",BW16=0,"red")</f>
        <v>yellow</v>
      </c>
      <c r="BY16" s="12">
        <v>80.39177038009791</v>
      </c>
      <c r="BZ16" s="12" t="str" cm="1">
        <f t="array" ref="BZ16">_xlfn.IFS(BY16=100,"green",BY16&gt;50,"yellow",BY16&gt;0,"orange",BY16=0,"red")</f>
        <v>yellow</v>
      </c>
      <c r="CA16" s="12">
        <v>96.69922113024478</v>
      </c>
      <c r="CB16" s="12" t="str" cm="1">
        <f t="array" ref="CB16">_xlfn.IFS(CA16=100,"green",CA16&gt;50,"yellow",CA16&gt;0,"orange",CA16=0,"red")</f>
        <v>yellow</v>
      </c>
      <c r="CC16" s="12">
        <v>22.222947112047812</v>
      </c>
      <c r="CD16" s="12" t="str" cm="1">
        <f t="array" ref="CD16">_xlfn.IFS(CC16=100,"green",CC16&gt;50,"yellow",CC16&gt;0,"orange",CC16=0,"red")</f>
        <v>orange</v>
      </c>
      <c r="CE16" s="12">
        <v>46.122702916833958</v>
      </c>
      <c r="CF16" s="12" t="str" cm="1">
        <f t="array" ref="CF16">_xlfn.IFS(CE16=100,"green",CE16&gt;50,"yellow",CE16&gt;0,"orange",CE16=0,"red")</f>
        <v>orange</v>
      </c>
      <c r="CG16" s="12">
        <v>41.68775795841681</v>
      </c>
      <c r="CH16" s="12" t="str" cm="1">
        <f t="array" ref="CH16">_xlfn.IFS(CG16=100,"green",CG16&gt;50,"yellow",CG16&gt;0,"orange",CG16=0,"red")</f>
        <v>orange</v>
      </c>
      <c r="CI16" s="12">
        <v>22.79801528783738</v>
      </c>
      <c r="CJ16" s="12" t="str" cm="1">
        <f t="array" ref="CJ16">_xlfn.IFS(CI16=100,"green",CI16&gt;50,"yellow",CI16&gt;0,"orange",CI16=0,"red")</f>
        <v>orange</v>
      </c>
      <c r="CK16" s="12">
        <v>62.774864519402364</v>
      </c>
      <c r="CL16" s="12" t="str" cm="1">
        <f t="array" ref="CL16">_xlfn.IFS(CK16=100,"green",CK16&gt;50,"yellow",CK16&gt;0,"orange",CK16=0,"red")</f>
        <v>yellow</v>
      </c>
      <c r="CM16" s="12">
        <v>13.63225284853643</v>
      </c>
      <c r="CN16" s="12" t="str" cm="1">
        <f t="array" ref="CN16">_xlfn.IFS(CM16=100,"green",CM16&gt;50,"yellow",CM16&gt;0,"orange",CM16=0,"red")</f>
        <v>orange</v>
      </c>
      <c r="CO16" s="12">
        <v>59.006528295112794</v>
      </c>
      <c r="CP16" s="12" t="str" cm="1">
        <f t="array" ref="CP16">_xlfn.IFS(CO16=100,"green",CO16&gt;50,"yellow",CO16&gt;0,"orange",CO16=0,"red")</f>
        <v>yellow</v>
      </c>
      <c r="CQ16" s="12">
        <v>44.477520878926988</v>
      </c>
      <c r="CR16" s="12" t="str" cm="1">
        <f t="array" ref="CR16">_xlfn.IFS(CQ16=100,"green",CQ16&gt;50,"yellow",CQ16&gt;0,"orange",CQ16=0,"red")</f>
        <v>orange</v>
      </c>
      <c r="CS16" s="12">
        <v>81.632787600688317</v>
      </c>
      <c r="CT16" s="12" t="str" cm="1">
        <f t="array" ref="CT16">_xlfn.IFS(CS16=100,"green",CS16&gt;50,"yellow",CS16&gt;0,"orange",CS16=0,"red")</f>
        <v>yellow</v>
      </c>
      <c r="CU16" s="12">
        <v>0</v>
      </c>
      <c r="CV16" s="12" t="str" cm="1">
        <f t="array" ref="CV16">_xlfn.IFS(CU16=100,"green",CU16&gt;50,"yellow",CU16&gt;0,"orange",CU16=0,"red")</f>
        <v>red</v>
      </c>
      <c r="CW16" s="12">
        <v>53.758504670855999</v>
      </c>
      <c r="CX16" s="12" t="str" cm="1">
        <f t="array" ref="CX16">_xlfn.IFS(CW16=100,"green",CW16&gt;50,"yellow",CW16&gt;0,"orange",CW16=0,"red")</f>
        <v>yellow</v>
      </c>
      <c r="CY16" s="12">
        <v>45.130430757181443</v>
      </c>
      <c r="CZ16" s="12" t="str" cm="1">
        <f t="array" ref="CZ16">_xlfn.IFS(CY16=100,"green",CY16&gt;50,"yellow",CY16&gt;0,"orange",CY16=0,"red")</f>
        <v>orange</v>
      </c>
      <c r="DA16" s="12">
        <v>100</v>
      </c>
      <c r="DB16" s="12" t="str" cm="1">
        <f t="array" ref="DB16">_xlfn.IFS(DA16=100,"green",DA16&gt;50,"yellow",DA16&gt;0,"orange",DA16=0,"red")</f>
        <v>green</v>
      </c>
      <c r="DC16" s="12">
        <v>96.850827214136643</v>
      </c>
      <c r="DD16" s="12" t="str" cm="1">
        <f t="array" ref="DD16">_xlfn.IFS(DC16=100,"green",DC16&gt;50,"yellow",DC16&gt;0,"orange",DC16=0,"red")</f>
        <v>yellow</v>
      </c>
      <c r="DE16" s="12">
        <v>84.949964811044964</v>
      </c>
      <c r="DF16" s="12" t="str" cm="1">
        <f t="array" ref="DF16">_xlfn.IFS(DE16=100,"green",DE16&gt;50,"yellow",DE16&gt;0,"orange",DE16=0,"red")</f>
        <v>yellow</v>
      </c>
      <c r="DG16" s="12">
        <v>94.150798427768322</v>
      </c>
      <c r="DH16" s="12" t="str" cm="1">
        <f t="array" ref="DH16">_xlfn.IFS(DG16=100,"green",DG16&gt;50,"yellow",DG16&gt;0,"orange",DG16=0,"red")</f>
        <v>yellow</v>
      </c>
      <c r="DI16" s="12">
        <v>98.011828055725644</v>
      </c>
      <c r="DJ16" s="12" t="str" cm="1">
        <f t="array" ref="DJ16">_xlfn.IFS(DI16=100,"green",DI16&gt;50,"yellow",DI16&gt;0,"orange",DI16=0,"red")</f>
        <v>yellow</v>
      </c>
      <c r="DK16" s="12">
        <v>87.341621599770292</v>
      </c>
      <c r="DL16" s="12" t="str" cm="1">
        <f t="array" ref="DL16">_xlfn.IFS(DK16=100,"green",DK16&gt;50,"yellow",DK16&gt;0,"orange",DK16=0,"red")</f>
        <v>yellow</v>
      </c>
      <c r="DM16" s="12">
        <v>0</v>
      </c>
      <c r="DN16" s="12" t="str" cm="1">
        <f t="array" ref="DN16">_xlfn.IFS(DM16=100,"green",DM16&gt;50,"yellow",DM16&gt;0,"orange",DM16=0,"red")</f>
        <v>red</v>
      </c>
      <c r="DO16" s="12">
        <v>100</v>
      </c>
      <c r="DP16" s="12" t="str" cm="1">
        <f t="array" ref="DP16">_xlfn.IFS(DO16=100,"green",DO16&gt;50,"yellow",DO16&gt;0,"orange",DO16=0,"red")</f>
        <v>green</v>
      </c>
      <c r="DQ16" s="12">
        <v>82.66313001355573</v>
      </c>
      <c r="DR16" s="12" t="str" cm="1">
        <f t="array" ref="DR16">_xlfn.IFS(DQ16=100,"green",DQ16&gt;50,"yellow",DQ16&gt;0,"orange",DQ16=0,"red")</f>
        <v>yellow</v>
      </c>
    </row>
    <row r="17" spans="1:122" x14ac:dyDescent="0.3">
      <c r="A17" s="15">
        <v>2</v>
      </c>
      <c r="B17" s="13" t="s">
        <v>23</v>
      </c>
      <c r="C17" s="8">
        <v>80.946105873298293</v>
      </c>
      <c r="D17" s="12" t="str" cm="1">
        <f t="array" ref="D17">_xlfn.IFS(C17=100,"green",C17&gt;50,"yellow",C17&gt;0,"orange",C17=0,"red")</f>
        <v>yellow</v>
      </c>
      <c r="E17" s="12">
        <v>48.627838428770097</v>
      </c>
      <c r="F17" s="12" t="str" cm="1">
        <f t="array" ref="F17">_xlfn.IFS(E17=100,"green",E17&gt;50,"yellow",E17&gt;0,"orange",E17=0,"red")</f>
        <v>orange</v>
      </c>
      <c r="G17" s="12">
        <v>97.656065882985331</v>
      </c>
      <c r="H17" s="12" t="str" cm="1">
        <f t="array" ref="H17">_xlfn.IFS(G17=100,"green",G17&gt;50,"yellow",G17&gt;0,"orange",G17=0,"red")</f>
        <v>yellow</v>
      </c>
      <c r="I17" s="12">
        <v>100</v>
      </c>
      <c r="J17" s="12" t="str" cm="1">
        <f t="array" ref="J17">_xlfn.IFS(I17=100,"green",I17&gt;50,"yellow",I17&gt;0,"orange",I17=0,"red")</f>
        <v>green</v>
      </c>
      <c r="K17" s="12">
        <v>98.588430465733694</v>
      </c>
      <c r="L17" s="12" t="str" cm="1">
        <f t="array" ref="L17">_xlfn.IFS(K17=100,"green",K17&gt;50,"yellow",K17&gt;0,"orange",K17=0,"red")</f>
        <v>yellow</v>
      </c>
      <c r="M17" s="12">
        <v>87.77147935951713</v>
      </c>
      <c r="N17" s="12" t="str" cm="1">
        <f t="array" ref="N17">_xlfn.IFS(M17=100,"green",M17&gt;50,"yellow",M17&gt;0,"orange",M17=0,"red")</f>
        <v>yellow</v>
      </c>
      <c r="O17" s="12">
        <v>96.021084037476712</v>
      </c>
      <c r="P17" s="12" t="str" cm="1">
        <f t="array" ref="P17">_xlfn.IFS(O17=100,"green",O17&gt;50,"yellow",O17&gt;0,"orange",O17=0,"red")</f>
        <v>yellow</v>
      </c>
      <c r="Q17" s="12">
        <v>83.847060962120025</v>
      </c>
      <c r="R17" s="12" t="str" cm="1">
        <f t="array" ref="R17">_xlfn.IFS(Q17=100,"green",Q17&gt;50,"yellow",Q17&gt;0,"orange",Q17=0,"red")</f>
        <v>yellow</v>
      </c>
      <c r="S17" s="12">
        <v>63.005108506279484</v>
      </c>
      <c r="T17" s="12" t="str" cm="1">
        <f t="array" ref="T17">_xlfn.IFS(S17=100,"green",S17&gt;50,"yellow",S17&gt;0,"orange",S17=0,"red")</f>
        <v>yellow</v>
      </c>
      <c r="U17" s="12">
        <v>87.393072184583261</v>
      </c>
      <c r="V17" s="12" t="str" cm="1">
        <f t="array" ref="V17">_xlfn.IFS(U17=100,"green",U17&gt;50,"yellow",U17&gt;0,"orange",U17=0,"red")</f>
        <v>yellow</v>
      </c>
      <c r="W17" s="12">
        <v>37.637702228676936</v>
      </c>
      <c r="X17" s="12" t="str" cm="1">
        <f t="array" ref="X17">_xlfn.IFS(W17=100,"green",W17&gt;50,"yellow",W17&gt;0,"orange",W17=0,"red")</f>
        <v>orange</v>
      </c>
      <c r="Y17" s="12">
        <v>80.054784205614268</v>
      </c>
      <c r="Z17" s="12" t="str" cm="1">
        <f t="array" ref="Z17">_xlfn.IFS(Y17=100,"green",Y17&gt;50,"yellow",Y17&gt;0,"orange",Y17=0,"red")</f>
        <v>yellow</v>
      </c>
      <c r="AA17" s="12">
        <v>98.003913824787247</v>
      </c>
      <c r="AB17" s="12" t="str" cm="1">
        <f t="array" ref="AB17">_xlfn.IFS(AA17=100,"green",AA17&gt;50,"yellow",AA17&gt;0,"orange",AA17=0,"red")</f>
        <v>yellow</v>
      </c>
      <c r="AC17" s="12">
        <v>91.638535951635191</v>
      </c>
      <c r="AD17" s="12" t="str" cm="1">
        <f t="array" ref="AD17">_xlfn.IFS(AC17=100,"green",AC17&gt;50,"yellow",AC17&gt;0,"orange",AC17=0,"red")</f>
        <v>yellow</v>
      </c>
      <c r="AE17" s="12">
        <v>97.433737737683188</v>
      </c>
      <c r="AF17" s="12" t="str" cm="1">
        <f t="array" ref="AF17">_xlfn.IFS(AE17=100,"green",AE17&gt;50,"yellow",AE17&gt;0,"orange",AE17=0,"red")</f>
        <v>yellow</v>
      </c>
      <c r="AG17" s="12">
        <v>71.76904687852641</v>
      </c>
      <c r="AH17" s="12" t="str" cm="1">
        <f t="array" ref="AH17">_xlfn.IFS(AG17=100,"green",AG17&gt;50,"yellow",AG17&gt;0,"orange",AG17=0,"red")</f>
        <v>yellow</v>
      </c>
      <c r="AI17" s="12">
        <v>71.051423168525275</v>
      </c>
      <c r="AJ17" s="12" t="str" cm="1">
        <f t="array" ref="AJ17">_xlfn.IFS(AI17=100,"green",AI17&gt;50,"yellow",AI17&gt;0,"orange",AI17=0,"red")</f>
        <v>yellow</v>
      </c>
      <c r="AK17" s="12">
        <v>55.465582069671484</v>
      </c>
      <c r="AL17" s="12" t="str" cm="1">
        <f t="array" ref="AL17">_xlfn.IFS(AK17=100,"green",AK17&gt;50,"yellow",AK17&gt;0,"orange",AK17=0,"red")</f>
        <v>yellow</v>
      </c>
      <c r="AM17" s="12">
        <v>100</v>
      </c>
      <c r="AN17" s="12" t="str" cm="1">
        <f t="array" ref="AN17">_xlfn.IFS(AM17=100,"green",AM17&gt;50,"yellow",AM17&gt;0,"orange",AM17=0,"red")</f>
        <v>green</v>
      </c>
      <c r="AO17" s="12">
        <v>90.795728459822328</v>
      </c>
      <c r="AP17" s="12" t="str" cm="1">
        <f t="array" ref="AP17">_xlfn.IFS(AO17=100,"green",AO17&gt;50,"yellow",AO17&gt;0,"orange",AO17=0,"red")</f>
        <v>yellow</v>
      </c>
      <c r="AQ17" s="12">
        <v>99.623163911089335</v>
      </c>
      <c r="AR17" s="12" t="str" cm="1">
        <f t="array" ref="AR17">_xlfn.IFS(AQ17=100,"green",AQ17&gt;50,"yellow",AQ17&gt;0,"orange",AQ17=0,"red")</f>
        <v>yellow</v>
      </c>
      <c r="AS17" s="12">
        <v>91.075253040671072</v>
      </c>
      <c r="AT17" s="12" t="str" cm="1">
        <f t="array" ref="AT17">_xlfn.IFS(AS17=100,"green",AS17&gt;50,"yellow",AS17&gt;0,"orange",AS17=0,"red")</f>
        <v>yellow</v>
      </c>
      <c r="AU17" s="12">
        <v>100</v>
      </c>
      <c r="AV17" s="12" t="str" cm="1">
        <f t="array" ref="AV17">_xlfn.IFS(AU17=100,"green",AU17&gt;50,"yellow",AU17&gt;0,"orange",AU17=0,"red")</f>
        <v>green</v>
      </c>
      <c r="AW17" s="12">
        <v>86.858735807111358</v>
      </c>
      <c r="AX17" s="12" t="str" cm="1">
        <f t="array" ref="AX17">_xlfn.IFS(AW17=100,"green",AW17&gt;50,"yellow",AW17&gt;0,"orange",AW17=0,"red")</f>
        <v>yellow</v>
      </c>
      <c r="AY17" s="12">
        <v>100</v>
      </c>
      <c r="AZ17" s="12" t="str" cm="1">
        <f t="array" ref="AZ17">_xlfn.IFS(AY17=100,"green",AY17&gt;50,"yellow",AY17&gt;0,"orange",AY17=0,"red")</f>
        <v>green</v>
      </c>
      <c r="BA17" s="12">
        <v>100</v>
      </c>
      <c r="BB17" s="12" t="str" cm="1">
        <f t="array" ref="BB17">_xlfn.IFS(BA17=100,"green",BA17&gt;50,"yellow",BA17&gt;0,"orange",BA17=0,"red")</f>
        <v>green</v>
      </c>
      <c r="BC17" s="12">
        <v>100</v>
      </c>
      <c r="BD17" s="12" t="str" cm="1">
        <f t="array" ref="BD17">_xlfn.IFS(BC17=100,"green",BC17&gt;50,"yellow",BC17&gt;0,"orange",BC17=0,"red")</f>
        <v>green</v>
      </c>
      <c r="BE17" s="12">
        <v>0</v>
      </c>
      <c r="BF17" s="12" t="str" cm="1">
        <f t="array" ref="BF17">_xlfn.IFS(BE17=100,"green",BE17&gt;50,"yellow",BE17&gt;0,"orange",BE17=0,"red")</f>
        <v>red</v>
      </c>
      <c r="BG17" s="12">
        <v>89.141290725191155</v>
      </c>
      <c r="BH17" s="12" t="str" cm="1">
        <f t="array" ref="BH17">_xlfn.IFS(BG17=100,"green",BG17&gt;50,"yellow",BG17&gt;0,"orange",BG17=0,"red")</f>
        <v>yellow</v>
      </c>
      <c r="BI17" s="12">
        <v>0</v>
      </c>
      <c r="BJ17" s="12" t="str" cm="1">
        <f t="array" ref="BJ17">_xlfn.IFS(BI17=100,"green",BI17&gt;50,"yellow",BI17&gt;0,"orange",BI17=0,"red")</f>
        <v>red</v>
      </c>
      <c r="BK17" s="12">
        <v>64.856881787531862</v>
      </c>
      <c r="BL17" s="12" t="str" cm="1">
        <f t="array" ref="BL17">_xlfn.IFS(BK17=100,"green",BK17&gt;50,"yellow",BK17&gt;0,"orange",BK17=0,"red")</f>
        <v>yellow</v>
      </c>
      <c r="BM17" s="12">
        <v>0</v>
      </c>
      <c r="BN17" s="12" t="str" cm="1">
        <f t="array" ref="BN17">_xlfn.IFS(BM17=100,"green",BM17&gt;50,"yellow",BM17&gt;0,"orange",BM17=0,"red")</f>
        <v>red</v>
      </c>
      <c r="BO17" s="12">
        <v>10.834931094150658</v>
      </c>
      <c r="BP17" s="12" t="str" cm="1">
        <f t="array" ref="BP17">_xlfn.IFS(BO17=100,"green",BO17&gt;50,"yellow",BO17&gt;0,"orange",BO17=0,"red")</f>
        <v>orange</v>
      </c>
      <c r="BQ17" s="12">
        <v>5.417465547075329</v>
      </c>
      <c r="BR17" s="12" t="str" cm="1">
        <f t="array" ref="BR17">_xlfn.IFS(BQ17=100,"green",BQ17&gt;50,"yellow",BQ17&gt;0,"orange",BQ17=0,"red")</f>
        <v>orange</v>
      </c>
      <c r="BS17" s="12">
        <v>100</v>
      </c>
      <c r="BT17" s="12" t="str" cm="1">
        <f t="array" ref="BT17">_xlfn.IFS(BS17=100,"green",BS17&gt;50,"yellow",BS17&gt;0,"orange",BS17=0,"red")</f>
        <v>green</v>
      </c>
      <c r="BU17" s="12">
        <v>87.846834140969179</v>
      </c>
      <c r="BV17" s="12" t="str" cm="1">
        <f t="array" ref="BV17">_xlfn.IFS(BU17=100,"green",BU17&gt;50,"yellow",BU17&gt;0,"orange",BU17=0,"red")</f>
        <v>yellow</v>
      </c>
      <c r="BW17" s="12">
        <v>92.29300690168553</v>
      </c>
      <c r="BX17" s="12" t="str" cm="1">
        <f t="array" ref="BX17">_xlfn.IFS(BW17=100,"green",BW17&gt;50,"yellow",BW17&gt;0,"orange",BW17=0,"red")</f>
        <v>yellow</v>
      </c>
      <c r="BY17" s="12">
        <v>94.827529818956705</v>
      </c>
      <c r="BZ17" s="12" t="str" cm="1">
        <f t="array" ref="BZ17">_xlfn.IFS(BY17=100,"green",BY17&gt;50,"yellow",BY17&gt;0,"orange",BY17=0,"red")</f>
        <v>yellow</v>
      </c>
      <c r="CA17" s="12">
        <v>100</v>
      </c>
      <c r="CB17" s="12" t="str" cm="1">
        <f t="array" ref="CB17">_xlfn.IFS(CA17=100,"green",CA17&gt;50,"yellow",CA17&gt;0,"orange",CA17=0,"red")</f>
        <v>green</v>
      </c>
      <c r="CC17" s="12">
        <v>100</v>
      </c>
      <c r="CD17" s="12" t="str" cm="1">
        <f t="array" ref="CD17">_xlfn.IFS(CC17=100,"green",CC17&gt;50,"yellow",CC17&gt;0,"orange",CC17=0,"red")</f>
        <v>green</v>
      </c>
      <c r="CE17" s="12">
        <v>97.860508828806232</v>
      </c>
      <c r="CF17" s="12" t="str" cm="1">
        <f t="array" ref="CF17">_xlfn.IFS(CE17=100,"green",CE17&gt;50,"yellow",CE17&gt;0,"orange",CE17=0,"red")</f>
        <v>yellow</v>
      </c>
      <c r="CG17" s="12">
        <v>96.849260327300144</v>
      </c>
      <c r="CH17" s="12" t="str" cm="1">
        <f t="array" ref="CH17">_xlfn.IFS(CG17=100,"green",CG17&gt;50,"yellow",CG17&gt;0,"orange",CG17=0,"red")</f>
        <v>yellow</v>
      </c>
      <c r="CI17" s="12">
        <v>78.05648145164848</v>
      </c>
      <c r="CJ17" s="12" t="str" cm="1">
        <f t="array" ref="CJ17">_xlfn.IFS(CI17=100,"green",CI17&gt;50,"yellow",CI17&gt;0,"orange",CI17=0,"red")</f>
        <v>yellow</v>
      </c>
      <c r="CK17" s="12">
        <v>88.212385454316518</v>
      </c>
      <c r="CL17" s="12" t="str" cm="1">
        <f t="array" ref="CL17">_xlfn.IFS(CK17=100,"green",CK17&gt;50,"yellow",CK17&gt;0,"orange",CK17=0,"red")</f>
        <v>yellow</v>
      </c>
      <c r="CM17" s="12">
        <v>69.387386944872048</v>
      </c>
      <c r="CN17" s="12" t="str" cm="1">
        <f t="array" ref="CN17">_xlfn.IFS(CM17=100,"green",CM17&gt;50,"yellow",CM17&gt;0,"orange",CM17=0,"red")</f>
        <v>yellow</v>
      </c>
      <c r="CO17" s="12">
        <v>99.047205194976812</v>
      </c>
      <c r="CP17" s="12" t="str" cm="1">
        <f t="array" ref="CP17">_xlfn.IFS(CO17=100,"green",CO17&gt;50,"yellow",CO17&gt;0,"orange",CO17=0,"red")</f>
        <v>yellow</v>
      </c>
      <c r="CQ17" s="12">
        <v>92.031716588627646</v>
      </c>
      <c r="CR17" s="12" t="str" cm="1">
        <f t="array" ref="CR17">_xlfn.IFS(CQ17=100,"green",CQ17&gt;50,"yellow",CQ17&gt;0,"orange",CQ17=0,"red")</f>
        <v>yellow</v>
      </c>
      <c r="CS17" s="12">
        <v>96.845050328823888</v>
      </c>
      <c r="CT17" s="12" t="str" cm="1">
        <f t="array" ref="CT17">_xlfn.IFS(CS17=100,"green",CS17&gt;50,"yellow",CS17&gt;0,"orange",CS17=0,"red")</f>
        <v>yellow</v>
      </c>
      <c r="CU17" s="12">
        <v>66.532724579648388</v>
      </c>
      <c r="CV17" s="12" t="str" cm="1">
        <f t="array" ref="CV17">_xlfn.IFS(CU17=100,"green",CU17&gt;50,"yellow",CU17&gt;0,"orange",CU17=0,"red")</f>
        <v>yellow</v>
      </c>
      <c r="CW17" s="12">
        <v>100</v>
      </c>
      <c r="CX17" s="12" t="str" cm="1">
        <f t="array" ref="CX17">_xlfn.IFS(CW17=100,"green",CW17&gt;50,"yellow",CW17&gt;0,"orange",CW17=0,"red")</f>
        <v>green</v>
      </c>
      <c r="CY17" s="12">
        <v>87.792591636157411</v>
      </c>
      <c r="CZ17" s="12" t="str" cm="1">
        <f t="array" ref="CZ17">_xlfn.IFS(CY17=100,"green",CY17&gt;50,"yellow",CY17&gt;0,"orange",CY17=0,"red")</f>
        <v>yellow</v>
      </c>
      <c r="DA17" s="12">
        <v>98.282195586443905</v>
      </c>
      <c r="DB17" s="12" t="str" cm="1">
        <f t="array" ref="DB17">_xlfn.IFS(DA17=100,"green",DA17&gt;50,"yellow",DA17&gt;0,"orange",DA17=0,"red")</f>
        <v>yellow</v>
      </c>
      <c r="DC17" s="12">
        <v>99.159877812272214</v>
      </c>
      <c r="DD17" s="12" t="str" cm="1">
        <f t="array" ref="DD17">_xlfn.IFS(DC17=100,"green",DC17&gt;50,"yellow",DC17&gt;0,"orange",DC17=0,"red")</f>
        <v>yellow</v>
      </c>
      <c r="DE17" s="12">
        <v>44.419152750377023</v>
      </c>
      <c r="DF17" s="12" t="str" cm="1">
        <f t="array" ref="DF17">_xlfn.IFS(DE17=100,"green",DE17&gt;50,"yellow",DE17&gt;0,"orange",DE17=0,"red")</f>
        <v>orange</v>
      </c>
      <c r="DG17" s="12">
        <v>100</v>
      </c>
      <c r="DH17" s="12" t="str" cm="1">
        <f t="array" ref="DH17">_xlfn.IFS(DG17=100,"green",DG17&gt;50,"yellow",DG17&gt;0,"orange",DG17=0,"red")</f>
        <v>green</v>
      </c>
      <c r="DI17" s="12">
        <v>92.657540015468143</v>
      </c>
      <c r="DJ17" s="12" t="str" cm="1">
        <f t="array" ref="DJ17">_xlfn.IFS(DI17=100,"green",DI17&gt;50,"yellow",DI17&gt;0,"orange",DI17=0,"red")</f>
        <v>yellow</v>
      </c>
      <c r="DK17" s="12">
        <v>83.856486814244548</v>
      </c>
      <c r="DL17" s="12" t="str" cm="1">
        <f t="array" ref="DL17">_xlfn.IFS(DK17=100,"green",DK17&gt;50,"yellow",DK17&gt;0,"orange",DK17=0,"red")</f>
        <v>yellow</v>
      </c>
      <c r="DM17" s="12">
        <v>45.039170478727158</v>
      </c>
      <c r="DN17" s="12" t="str" cm="1">
        <f t="array" ref="DN17">_xlfn.IFS(DM17=100,"green",DM17&gt;50,"yellow",DM17&gt;0,"orange",DM17=0,"red")</f>
        <v>orange</v>
      </c>
      <c r="DO17" s="12">
        <v>94.531646109050968</v>
      </c>
      <c r="DP17" s="12" t="str" cm="1">
        <f t="array" ref="DP17">_xlfn.IFS(DO17=100,"green",DO17&gt;50,"yellow",DO17&gt;0,"orange",DO17=0,"red")</f>
        <v>yellow</v>
      </c>
      <c r="DQ17" s="12">
        <v>82.243258695823002</v>
      </c>
      <c r="DR17" s="12" t="str" cm="1">
        <f t="array" ref="DR17">_xlfn.IFS(DQ17=100,"green",DQ17&gt;50,"yellow",DQ17&gt;0,"orange",DQ17=0,"red")</f>
        <v>yellow</v>
      </c>
    </row>
    <row r="18" spans="1:122" x14ac:dyDescent="0.3">
      <c r="A18" s="22">
        <v>0</v>
      </c>
      <c r="B18" s="23" t="s">
        <v>274</v>
      </c>
      <c r="C18" s="24">
        <v>78.967726521311121</v>
      </c>
      <c r="D18" s="12" t="str" cm="1">
        <f t="array" ref="D18">_xlfn.IFS(C18=100,"green",C18&gt;50,"yellow",C18&gt;0,"orange",C18=0,"red")</f>
        <v>yellow</v>
      </c>
      <c r="E18" s="25">
        <v>69.292886225509605</v>
      </c>
      <c r="F18" s="12" t="str" cm="1">
        <f t="array" ref="F18">_xlfn.IFS(E18=100,"green",E18&gt;50,"yellow",E18&gt;0,"orange",E18=0,"red")</f>
        <v>yellow</v>
      </c>
      <c r="G18" s="25">
        <v>88.966562313936208</v>
      </c>
      <c r="H18" s="12" t="str" cm="1">
        <f t="array" ref="H18">_xlfn.IFS(G18=100,"green",G18&gt;50,"yellow",G18&gt;0,"orange",G18=0,"red")</f>
        <v>yellow</v>
      </c>
      <c r="I18" s="25">
        <v>87.358771151764586</v>
      </c>
      <c r="J18" s="12" t="str" cm="1">
        <f t="array" ref="J18">_xlfn.IFS(I18=100,"green",I18&gt;50,"yellow",I18&gt;0,"orange",I18=0,"red")</f>
        <v>yellow</v>
      </c>
      <c r="K18" s="25">
        <v>79.026324866904133</v>
      </c>
      <c r="L18" s="12" t="str" cm="1">
        <f t="array" ref="L18">_xlfn.IFS(K18=100,"green",K18&gt;50,"yellow",K18&gt;0,"orange",K18=0,"red")</f>
        <v>yellow</v>
      </c>
      <c r="M18" s="25">
        <v>79.977095059646047</v>
      </c>
      <c r="N18" s="12" t="str" cm="1">
        <f t="array" ref="N18">_xlfn.IFS(M18=100,"green",M18&gt;50,"yellow",M18&gt;0,"orange",M18=0,"red")</f>
        <v>yellow</v>
      </c>
      <c r="O18" s="25">
        <v>89.818568501806737</v>
      </c>
      <c r="P18" s="12" t="str" cm="1">
        <f t="array" ref="P18">_xlfn.IFS(O18=100,"green",O18&gt;50,"yellow",O18&gt;0,"orange",O18=0,"red")</f>
        <v>yellow</v>
      </c>
      <c r="Q18" s="25">
        <v>71.428601028782708</v>
      </c>
      <c r="R18" s="12" t="str" cm="1">
        <f t="array" ref="R18">_xlfn.IFS(Q18=100,"green",Q18&gt;50,"yellow",Q18&gt;0,"orange",Q18=0,"red")</f>
        <v>yellow</v>
      </c>
      <c r="S18" s="25">
        <v>57.525985131288429</v>
      </c>
      <c r="T18" s="12" t="str" cm="1">
        <f t="array" ref="T18">_xlfn.IFS(S18=100,"green",S18&gt;50,"yellow",S18&gt;0,"orange",S18=0,"red")</f>
        <v>yellow</v>
      </c>
      <c r="U18" s="25">
        <v>53.606628962152257</v>
      </c>
      <c r="V18" s="12" t="str" cm="1">
        <f t="array" ref="V18">_xlfn.IFS(U18=100,"green",U18&gt;50,"yellow",U18&gt;0,"orange",U18=0,"red")</f>
        <v>yellow</v>
      </c>
      <c r="W18" s="25">
        <v>65.287111072312484</v>
      </c>
      <c r="X18" s="12" t="str" cm="1">
        <f t="array" ref="X18">_xlfn.IFS(W18=100,"green",W18&gt;50,"yellow",W18&gt;0,"orange",W18=0,"red")</f>
        <v>yellow</v>
      </c>
      <c r="Y18" s="25">
        <v>74.228853431410315</v>
      </c>
      <c r="Z18" s="12" t="str" cm="1">
        <f t="array" ref="Z18">_xlfn.IFS(Y18=100,"green",Y18&gt;50,"yellow",Y18&gt;0,"orange",Y18=0,"red")</f>
        <v>yellow</v>
      </c>
      <c r="AA18" s="25">
        <v>81.071507172973853</v>
      </c>
      <c r="AB18" s="12" t="str" cm="1">
        <f t="array" ref="AB18">_xlfn.IFS(AA18=100,"green",AA18&gt;50,"yellow",AA18&gt;0,"orange",AA18=0,"red")</f>
        <v>yellow</v>
      </c>
      <c r="AC18" s="25">
        <v>73.034835153252658</v>
      </c>
      <c r="AD18" s="12" t="str" cm="1">
        <f t="array" ref="AD18">_xlfn.IFS(AC18=100,"green",AC18&gt;50,"yellow",AC18&gt;0,"orange",AC18=0,"red")</f>
        <v>yellow</v>
      </c>
      <c r="AE18" s="25">
        <v>82.783537768590307</v>
      </c>
      <c r="AF18" s="12" t="str" cm="1">
        <f t="array" ref="AF18">_xlfn.IFS(AE18=100,"green",AE18&gt;50,"yellow",AE18&gt;0,"orange",AE18=0,"red")</f>
        <v>yellow</v>
      </c>
      <c r="AG18" s="12">
        <v>59.222470023704204</v>
      </c>
      <c r="AH18" s="12" t="str" cm="1">
        <f t="array" ref="AH18">_xlfn.IFS(AG18=100,"green",AG18&gt;50,"yellow",AG18&gt;0,"orange",AG18=0,"red")</f>
        <v>yellow</v>
      </c>
      <c r="AI18" s="25">
        <v>68.906997858709076</v>
      </c>
      <c r="AJ18" s="12" t="str" cm="1">
        <f t="array" ref="AJ18">_xlfn.IFS(AI18=100,"green",AI18&gt;50,"yellow",AI18&gt;0,"orange",AI18=0,"red")</f>
        <v>yellow</v>
      </c>
      <c r="AK18" s="25">
        <v>62.979120093401697</v>
      </c>
      <c r="AL18" s="12" t="str" cm="1">
        <f t="array" ref="AL18">_xlfn.IFS(AK18=100,"green",AK18&gt;50,"yellow",AK18&gt;0,"orange",AK18=0,"red")</f>
        <v>yellow</v>
      </c>
      <c r="AM18" s="25">
        <v>86.058396757356661</v>
      </c>
      <c r="AN18" s="12" t="str" cm="1">
        <f t="array" ref="AN18">_xlfn.IFS(AM18=100,"green",AM18&gt;50,"yellow",AM18&gt;0,"orange",AM18=0,"red")</f>
        <v>yellow</v>
      </c>
      <c r="AO18" s="25">
        <v>94.103028932460916</v>
      </c>
      <c r="AP18" s="12" t="str" cm="1">
        <f t="array" ref="AP18">_xlfn.IFS(AO18=100,"green",AO18&gt;50,"yellow",AO18&gt;0,"orange",AO18=0,"red")</f>
        <v>yellow</v>
      </c>
      <c r="AQ18" s="25">
        <v>87.891344414148691</v>
      </c>
      <c r="AR18" s="12" t="str" cm="1">
        <f t="array" ref="AR18">_xlfn.IFS(AQ18=100,"green",AQ18&gt;50,"yellow",AQ18&gt;0,"orange",AQ18=0,"red")</f>
        <v>yellow</v>
      </c>
      <c r="AS18" s="25">
        <v>71.473914613046446</v>
      </c>
      <c r="AT18" s="12" t="str" cm="1">
        <f t="array" ref="AT18">_xlfn.IFS(AS18=100,"green",AS18&gt;50,"yellow",AS18&gt;0,"orange",AS18=0,"red")</f>
        <v>yellow</v>
      </c>
      <c r="AU18" s="25">
        <v>67.797796073570112</v>
      </c>
      <c r="AV18" s="12" t="str" cm="1">
        <f t="array" ref="AV18">_xlfn.IFS(AU18=100,"green",AU18&gt;50,"yellow",AU18&gt;0,"orange",AU18=0,"red")</f>
        <v>yellow</v>
      </c>
      <c r="AW18" s="25">
        <v>77.030085534670491</v>
      </c>
      <c r="AX18" s="12" t="str" cm="1">
        <f t="array" ref="AX18">_xlfn.IFS(AW18=100,"green",AW18&gt;50,"yellow",AW18&gt;0,"orange",AW18=0,"red")</f>
        <v>yellow</v>
      </c>
      <c r="AY18" s="25">
        <v>87.848831520966044</v>
      </c>
      <c r="AZ18" s="12" t="str" cm="1">
        <f t="array" ref="AZ18">_xlfn.IFS(AY18=100,"green",AY18&gt;50,"yellow",AY18&gt;0,"orange",AY18=0,"red")</f>
        <v>yellow</v>
      </c>
      <c r="BA18" s="25">
        <v>92.104458279227927</v>
      </c>
      <c r="BB18" s="12" t="str" cm="1">
        <f t="array" ref="BB18">_xlfn.IFS(BA18=100,"green",BA18&gt;50,"yellow",BA18&gt;0,"orange",BA18=0,"red")</f>
        <v>yellow</v>
      </c>
      <c r="BC18" s="25">
        <v>90.815709375648453</v>
      </c>
      <c r="BD18" s="12" t="str" cm="1">
        <f t="array" ref="BD18">_xlfn.IFS(BC18=100,"green",BC18&gt;50,"yellow",BC18&gt;0,"orange",BC18=0,"red")</f>
        <v>yellow</v>
      </c>
      <c r="BE18" s="25">
        <v>86.90897767051537</v>
      </c>
      <c r="BF18" s="12" t="str" cm="1">
        <f t="array" ref="BF18">_xlfn.IFS(BE18=100,"green",BE18&gt;50,"yellow",BE18&gt;0,"orange",BE18=0,"red")</f>
        <v>yellow</v>
      </c>
      <c r="BG18" s="25">
        <v>90.214192950260212</v>
      </c>
      <c r="BH18" s="12" t="str" cm="1">
        <f t="array" ref="BH18">_xlfn.IFS(BG18=100,"green",BG18&gt;50,"yellow",BG18&gt;0,"orange",BG18=0,"red")</f>
        <v>yellow</v>
      </c>
      <c r="BI18" s="25">
        <v>56.510437291573616</v>
      </c>
      <c r="BJ18" s="12" t="str" cm="1">
        <f t="array" ref="BJ18">_xlfn.IFS(BI18=100,"green",BI18&gt;50,"yellow",BI18&gt;0,"orange",BI18=0,"red")</f>
        <v>yellow</v>
      </c>
      <c r="BK18" s="25">
        <v>84.067101181365246</v>
      </c>
      <c r="BL18" s="12" t="str" cm="1">
        <f t="array" ref="BL18">_xlfn.IFS(BK18=100,"green",BK18&gt;50,"yellow",BK18&gt;0,"orange",BK18=0,"red")</f>
        <v>yellow</v>
      </c>
      <c r="BM18" s="25">
        <v>66.095301628912807</v>
      </c>
      <c r="BN18" s="12" t="str" cm="1">
        <f t="array" ref="BN18">_xlfn.IFS(BM18=100,"green",BM18&gt;50,"yellow",BM18&gt;0,"orange",BM18=0,"red")</f>
        <v>yellow</v>
      </c>
      <c r="BO18" s="25">
        <v>72.054659538867611</v>
      </c>
      <c r="BP18" s="12" t="str" cm="1">
        <f t="array" ref="BP18">_xlfn.IFS(BO18=100,"green",BO18&gt;50,"yellow",BO18&gt;0,"orange",BO18=0,"red")</f>
        <v>yellow</v>
      </c>
      <c r="BQ18" s="25">
        <v>69.074980583890195</v>
      </c>
      <c r="BR18" s="12" t="str" cm="1">
        <f t="array" ref="BR18">_xlfn.IFS(BQ18=100,"green",BQ18&gt;50,"yellow",BQ18&gt;0,"orange",BQ18=0,"red")</f>
        <v>yellow</v>
      </c>
      <c r="BS18" s="25">
        <v>79.444304210026743</v>
      </c>
      <c r="BT18" s="12" t="str" cm="1">
        <f t="array" ref="BT18">_xlfn.IFS(BS18=100,"green",BS18&gt;50,"yellow",BS18&gt;0,"orange",BS18=0,"red")</f>
        <v>yellow</v>
      </c>
      <c r="BU18" s="25">
        <v>78.823056037078459</v>
      </c>
      <c r="BV18" s="12" t="str" cm="1">
        <f t="array" ref="BV18">_xlfn.IFS(BU18=100,"green",BU18&gt;50,"yellow",BU18&gt;0,"orange",BU18=0,"red")</f>
        <v>yellow</v>
      </c>
      <c r="BW18" s="25">
        <v>76.155166604115649</v>
      </c>
      <c r="BX18" s="12" t="str" cm="1">
        <f t="array" ref="BX18">_xlfn.IFS(BW18=100,"green",BW18&gt;50,"yellow",BW18&gt;0,"orange",BW18=0,"red")</f>
        <v>yellow</v>
      </c>
      <c r="BY18" s="25">
        <v>76.106177866233395</v>
      </c>
      <c r="BZ18" s="12" t="str" cm="1">
        <f t="array" ref="BZ18">_xlfn.IFS(BY18=100,"green",BY18&gt;50,"yellow",BY18&gt;0,"orange",BY18=0,"red")</f>
        <v>yellow</v>
      </c>
      <c r="CA18" s="25">
        <v>87.649873854335226</v>
      </c>
      <c r="CB18" s="12" t="str" cm="1">
        <f t="array" ref="CB18">_xlfn.IFS(CA18=100,"green",CA18&gt;50,"yellow",CA18&gt;0,"orange",CA18=0,"red")</f>
        <v>yellow</v>
      </c>
      <c r="CC18" s="25">
        <v>69.058761563145538</v>
      </c>
      <c r="CD18" s="12" t="str" cm="1">
        <f t="array" ref="CD18">_xlfn.IFS(CC18=100,"green",CC18&gt;50,"yellow",CC18&gt;0,"orange",CC18=0,"red")</f>
        <v>yellow</v>
      </c>
      <c r="CE18" s="25">
        <v>87.983515880492092</v>
      </c>
      <c r="CF18" s="12" t="str" cm="1">
        <f t="array" ref="CF18">_xlfn.IFS(CE18=100,"green",CE18&gt;50,"yellow",CE18&gt;0,"orange",CE18=0,"red")</f>
        <v>yellow</v>
      </c>
      <c r="CG18" s="25">
        <v>71.368266420452485</v>
      </c>
      <c r="CH18" s="12" t="str" cm="1">
        <f t="array" ref="CH18">_xlfn.IFS(CG18=100,"green",CG18&gt;50,"yellow",CG18&gt;0,"orange",CG18=0,"red")</f>
        <v>yellow</v>
      </c>
      <c r="CI18" s="25">
        <v>64.577263575436376</v>
      </c>
      <c r="CJ18" s="12" t="str" cm="1">
        <f t="array" ref="CJ18">_xlfn.IFS(CI18=100,"green",CI18&gt;50,"yellow",CI18&gt;0,"orange",CI18=0,"red")</f>
        <v>yellow</v>
      </c>
      <c r="CK18" s="25">
        <v>80.835591607078314</v>
      </c>
      <c r="CL18" s="12" t="str" cm="1">
        <f t="array" ref="CL18">_xlfn.IFS(CK18=100,"green",CK18&gt;50,"yellow",CK18&gt;0,"orange",CK18=0,"red")</f>
        <v>yellow</v>
      </c>
      <c r="CM18" s="25">
        <v>61.925501628080582</v>
      </c>
      <c r="CN18" s="12" t="str" cm="1">
        <f t="array" ref="CN18">_xlfn.IFS(CM18=100,"green",CM18&gt;50,"yellow",CM18&gt;0,"orange",CM18=0,"red")</f>
        <v>yellow</v>
      </c>
      <c r="CO18" s="25">
        <v>85.608563841667873</v>
      </c>
      <c r="CP18" s="12" t="str" cm="1">
        <f t="array" ref="CP18">_xlfn.IFS(CO18=100,"green",CO18&gt;50,"yellow",CO18&gt;0,"orange",CO18=0,"red")</f>
        <v>yellow</v>
      </c>
      <c r="CQ18" s="25">
        <v>76.628003590678574</v>
      </c>
      <c r="CR18" s="12" t="str" cm="1">
        <f t="array" ref="CR18">_xlfn.IFS(CQ18=100,"green",CQ18&gt;50,"yellow",CQ18&gt;0,"orange",CQ18=0,"red")</f>
        <v>yellow</v>
      </c>
      <c r="CS18" s="25">
        <v>91.220376989996083</v>
      </c>
      <c r="CT18" s="12" t="str" cm="1">
        <f t="array" ref="CT18">_xlfn.IFS(CS18=100,"green",CS18&gt;50,"yellow",CS18&gt;0,"orange",CS18=0,"red")</f>
        <v>yellow</v>
      </c>
      <c r="CU18" s="25">
        <v>68.316413102464608</v>
      </c>
      <c r="CV18" s="12" t="str" cm="1">
        <f t="array" ref="CV18">_xlfn.IFS(CU18=100,"green",CU18&gt;50,"yellow",CU18&gt;0,"orange",CU18=0,"red")</f>
        <v>yellow</v>
      </c>
      <c r="CW18" s="25">
        <v>89.934314164115051</v>
      </c>
      <c r="CX18" s="12" t="str" cm="1">
        <f t="array" ref="CX18">_xlfn.IFS(CW18=100,"green",CW18&gt;50,"yellow",CW18&gt;0,"orange",CW18=0,"red")</f>
        <v>yellow</v>
      </c>
      <c r="CY18" s="25">
        <v>83.157034752191947</v>
      </c>
      <c r="CZ18" s="12" t="str" cm="1">
        <f t="array" ref="CZ18">_xlfn.IFS(CY18=100,"green",CY18&gt;50,"yellow",CY18&gt;0,"orange",CY18=0,"red")</f>
        <v>yellow</v>
      </c>
      <c r="DA18" s="25">
        <v>91.573370650135516</v>
      </c>
      <c r="DB18" s="12" t="str" cm="1">
        <f t="array" ref="DB18">_xlfn.IFS(DA18=100,"green",DA18&gt;50,"yellow",DA18&gt;0,"orange",DA18=0,"red")</f>
        <v>yellow</v>
      </c>
      <c r="DC18" s="25">
        <v>91.984161599004537</v>
      </c>
      <c r="DD18" s="12" t="str" cm="1">
        <f t="array" ref="DD18">_xlfn.IFS(DC18=100,"green",DC18&gt;50,"yellow",DC18&gt;0,"orange",DC18=0,"red")</f>
        <v>yellow</v>
      </c>
      <c r="DE18" s="25">
        <v>83.82252512589541</v>
      </c>
      <c r="DF18" s="12" t="str" cm="1">
        <f t="array" ref="DF18">_xlfn.IFS(DE18=100,"green",DE18&gt;50,"yellow",DE18&gt;0,"orange",DE18=0,"red")</f>
        <v>yellow</v>
      </c>
      <c r="DG18" s="25">
        <v>92.433211774119755</v>
      </c>
      <c r="DH18" s="12" t="str" cm="1">
        <f t="array" ref="DH18">_xlfn.IFS(DG18=100,"green",DG18&gt;50,"yellow",DG18&gt;0,"orange",DG18=0,"red")</f>
        <v>yellow</v>
      </c>
      <c r="DI18" s="25">
        <v>90.17871764320131</v>
      </c>
      <c r="DJ18" s="12" t="str" cm="1">
        <f t="array" ref="DJ18">_xlfn.IFS(DI18=100,"green",DI18&gt;50,"yellow",DI18&gt;0,"orange",DI18=0,"red")</f>
        <v>yellow</v>
      </c>
      <c r="DK18" s="25">
        <v>81.342295210641737</v>
      </c>
      <c r="DL18" s="12" t="str" cm="1">
        <f t="array" ref="DL18">_xlfn.IFS(DK18=100,"green",DK18&gt;50,"yellow",DK18&gt;0,"orange",DK18=0,"red")</f>
        <v>yellow</v>
      </c>
      <c r="DM18" s="25">
        <v>70.28697448488397</v>
      </c>
      <c r="DN18" s="12" t="str" cm="1">
        <f t="array" ref="DN18">_xlfn.IFS(DM18=100,"green",DM18&gt;50,"yellow",DM18&gt;0,"orange",DM18=0,"red")</f>
        <v>yellow</v>
      </c>
      <c r="DO18" s="25">
        <v>89.459425922575093</v>
      </c>
      <c r="DP18" s="12" t="str" cm="1">
        <f t="array" ref="DP18">_xlfn.IFS(DO18=100,"green",DO18&gt;50,"yellow",DO18&gt;0,"orange",DO18=0,"red")</f>
        <v>yellow</v>
      </c>
      <c r="DQ18" s="25">
        <v>86.385085301307171</v>
      </c>
      <c r="DR18" s="12" t="str" cm="1">
        <f t="array" ref="DR18">_xlfn.IFS(DQ18=100,"green",DQ18&gt;50,"yellow",DQ18&gt;0,"orange",DQ18=0,"red")</f>
        <v>yellow</v>
      </c>
    </row>
    <row r="19" spans="1:122" x14ac:dyDescent="0.3">
      <c r="A19" s="15">
        <v>1</v>
      </c>
      <c r="B19" s="13" t="s">
        <v>22</v>
      </c>
      <c r="C19" s="8">
        <v>80.755625645578917</v>
      </c>
      <c r="D19" s="12" t="str" cm="1">
        <f t="array" ref="D19">_xlfn.IFS(C19=100,"green",C19&gt;50,"yellow",C19&gt;0,"orange",C19=0,"red")</f>
        <v>yellow</v>
      </c>
      <c r="E19" s="12">
        <v>82.777479207152624</v>
      </c>
      <c r="F19" s="12" t="str" cm="1">
        <f t="array" ref="F19">_xlfn.IFS(E19=100,"green",E19&gt;50,"yellow",E19&gt;0,"orange",E19=0,"red")</f>
        <v>yellow</v>
      </c>
      <c r="G19" s="12">
        <v>100</v>
      </c>
      <c r="H19" s="12" t="str" cm="1">
        <f t="array" ref="H19">_xlfn.IFS(G19=100,"green",G19&gt;50,"yellow",G19&gt;0,"orange",G19=0,"red")</f>
        <v>green</v>
      </c>
      <c r="I19" s="12">
        <v>100</v>
      </c>
      <c r="J19" s="12" t="str" cm="1">
        <f t="array" ref="J19">_xlfn.IFS(I19=100,"green",I19&gt;50,"yellow",I19&gt;0,"orange",I19=0,"red")</f>
        <v>green</v>
      </c>
      <c r="K19" s="12">
        <v>77.79041234077998</v>
      </c>
      <c r="L19" s="12" t="str" cm="1">
        <f t="array" ref="L19">_xlfn.IFS(K19=100,"green",K19&gt;50,"yellow",K19&gt;0,"orange",K19=0,"red")</f>
        <v>yellow</v>
      </c>
      <c r="M19" s="12">
        <v>91.636270835496305</v>
      </c>
      <c r="N19" s="12" t="str" cm="1">
        <f t="array" ref="N19">_xlfn.IFS(M19=100,"green",M19&gt;50,"yellow",M19&gt;0,"orange",M19=0,"red")</f>
        <v>yellow</v>
      </c>
      <c r="O19" s="12">
        <v>0</v>
      </c>
      <c r="P19" s="12" t="str" cm="1">
        <f t="array" ref="P19">_xlfn.IFS(O19=100,"green",O19&gt;50,"yellow",O19&gt;0,"orange",O19=0,"red")</f>
        <v>red</v>
      </c>
      <c r="Q19" s="12">
        <v>79.232411064736368</v>
      </c>
      <c r="R19" s="12" t="str" cm="1">
        <f t="array" ref="R19">_xlfn.IFS(Q19=100,"green",Q19&gt;50,"yellow",Q19&gt;0,"orange",Q19=0,"red")</f>
        <v>yellow</v>
      </c>
      <c r="S19" s="12">
        <v>88.167434218490357</v>
      </c>
      <c r="T19" s="12" t="str" cm="1">
        <f t="array" ref="T19">_xlfn.IFS(S19=100,"green",S19&gt;50,"yellow",S19&gt;0,"orange",S19=0,"red")</f>
        <v>yellow</v>
      </c>
      <c r="U19" s="12">
        <v>100</v>
      </c>
      <c r="V19" s="12" t="str" cm="1">
        <f t="array" ref="V19">_xlfn.IFS(U19=100,"green",U19&gt;50,"yellow",U19&gt;0,"orange",U19=0,"red")</f>
        <v>green</v>
      </c>
      <c r="W19" s="12">
        <v>77.389644030294406</v>
      </c>
      <c r="X19" s="12" t="str" cm="1">
        <f t="array" ref="X19">_xlfn.IFS(W19=100,"green",W19&gt;50,"yellow",W19&gt;0,"orange",W19=0,"red")</f>
        <v>yellow</v>
      </c>
      <c r="Y19" s="12">
        <v>79.699365169695014</v>
      </c>
      <c r="Z19" s="12" t="str" cm="1">
        <f t="array" ref="Z19">_xlfn.IFS(Y19=100,"green",Y19&gt;50,"yellow",Y19&gt;0,"orange",Y19=0,"red")</f>
        <v>yellow</v>
      </c>
      <c r="AA19" s="12">
        <v>90.221211911677514</v>
      </c>
      <c r="AB19" s="12" t="str" cm="1">
        <f t="array" ref="AB19">_xlfn.IFS(AA19=100,"green",AA19&gt;50,"yellow",AA19&gt;0,"orange",AA19=0,"red")</f>
        <v>yellow</v>
      </c>
      <c r="AC19" s="12">
        <v>84.403148528692412</v>
      </c>
      <c r="AD19" s="12" t="str" cm="1">
        <f t="array" ref="AD19">_xlfn.IFS(AC19=100,"green",AC19&gt;50,"yellow",AC19&gt;0,"orange",AC19=0,"red")</f>
        <v>yellow</v>
      </c>
      <c r="AE19" s="12">
        <v>69.842440271867261</v>
      </c>
      <c r="AF19" s="12" t="str" cm="1">
        <f t="array" ref="AF19">_xlfn.IFS(AE19=100,"green",AE19&gt;50,"yellow",AE19&gt;0,"orange",AE19=0,"red")</f>
        <v>yellow</v>
      </c>
      <c r="AG19" s="12">
        <v>61.11670017805929</v>
      </c>
      <c r="AH19" s="12" t="str" cm="1">
        <f t="array" ref="AH19">_xlfn.IFS(AG19=100,"green",AG19&gt;50,"yellow",AG19&gt;0,"orange",AG19=0,"red")</f>
        <v>yellow</v>
      </c>
      <c r="AI19" s="12">
        <v>0</v>
      </c>
      <c r="AJ19" s="12" t="str" cm="1">
        <f t="array" ref="AJ19">_xlfn.IFS(AI19=100,"green",AI19&gt;50,"yellow",AI19&gt;0,"orange",AI19=0,"red")</f>
        <v>red</v>
      </c>
      <c r="AK19" s="12">
        <v>14.150531757002579</v>
      </c>
      <c r="AL19" s="12" t="str" cm="1">
        <f t="array" ref="AL19">_xlfn.IFS(AK19=100,"green",AK19&gt;50,"yellow",AK19&gt;0,"orange",AK19=0,"red")</f>
        <v>orange</v>
      </c>
      <c r="AM19" s="12">
        <v>100</v>
      </c>
      <c r="AN19" s="12" t="str" cm="1">
        <f t="array" ref="AN19">_xlfn.IFS(AM19=100,"green",AM19&gt;50,"yellow",AM19&gt;0,"orange",AM19=0,"red")</f>
        <v>green</v>
      </c>
      <c r="AO19" s="12">
        <v>100</v>
      </c>
      <c r="AP19" s="12" t="str" cm="1">
        <f t="array" ref="AP19">_xlfn.IFS(AO19=100,"green",AO19&gt;50,"yellow",AO19&gt;0,"orange",AO19=0,"red")</f>
        <v>green</v>
      </c>
      <c r="AQ19" s="12">
        <v>96.41509811963131</v>
      </c>
      <c r="AR19" s="12" t="str" cm="1">
        <f t="array" ref="AR19">_xlfn.IFS(AQ19=100,"green",AQ19&gt;50,"yellow",AQ19&gt;0,"orange",AQ19=0,"red")</f>
        <v>yellow</v>
      </c>
      <c r="AS19" s="12">
        <v>86.762870286488848</v>
      </c>
      <c r="AT19" s="12" t="str" cm="1">
        <f t="array" ref="AT19">_xlfn.IFS(AS19=100,"green",AS19&gt;50,"yellow",AS19&gt;0,"orange",AS19=0,"red")</f>
        <v>yellow</v>
      </c>
      <c r="AU19" s="12">
        <v>88.515637138541763</v>
      </c>
      <c r="AV19" s="12" t="str" cm="1">
        <f t="array" ref="AV19">_xlfn.IFS(AU19=100,"green",AU19&gt;50,"yellow",AU19&gt;0,"orange",AU19=0,"red")</f>
        <v>yellow</v>
      </c>
      <c r="AW19" s="12">
        <v>69.406305328809211</v>
      </c>
      <c r="AX19" s="12" t="str" cm="1">
        <f t="array" ref="AX19">_xlfn.IFS(AW19=100,"green",AW19&gt;50,"yellow",AW19&gt;0,"orange",AW19=0,"red")</f>
        <v>yellow</v>
      </c>
      <c r="AY19" s="12">
        <v>100</v>
      </c>
      <c r="AZ19" s="12" t="str" cm="1">
        <f t="array" ref="AZ19">_xlfn.IFS(AY19=100,"green",AY19&gt;50,"yellow",AY19&gt;0,"orange",AY19=0,"red")</f>
        <v>green</v>
      </c>
      <c r="BA19" s="12">
        <v>94.639230654295631</v>
      </c>
      <c r="BB19" s="12" t="str" cm="1">
        <f t="array" ref="BB19">_xlfn.IFS(BA19=100,"green",BA19&gt;50,"yellow",BA19&gt;0,"orange",BA19=0,"red")</f>
        <v>yellow</v>
      </c>
      <c r="BC19" s="12">
        <v>100</v>
      </c>
      <c r="BD19" s="12" t="str" cm="1">
        <f t="array" ref="BD19">_xlfn.IFS(BC19=100,"green",BC19&gt;50,"yellow",BC19&gt;0,"orange",BC19=0,"red")</f>
        <v>green</v>
      </c>
      <c r="BE19" s="12">
        <v>97.120854685529835</v>
      </c>
      <c r="BF19" s="12" t="str" cm="1">
        <f t="array" ref="BF19">_xlfn.IFS(BE19=100,"green",BE19&gt;50,"yellow",BE19&gt;0,"orange",BE19=0,"red")</f>
        <v>yellow</v>
      </c>
      <c r="BG19" s="12">
        <v>100</v>
      </c>
      <c r="BH19" s="12" t="str" cm="1">
        <f t="array" ref="BH19">_xlfn.IFS(BG19=100,"green",BG19&gt;50,"yellow",BG19&gt;0,"orange",BG19=0,"red")</f>
        <v>green</v>
      </c>
      <c r="BI19" s="12">
        <v>0</v>
      </c>
      <c r="BJ19" s="12" t="str" cm="1">
        <f t="array" ref="BJ19">_xlfn.IFS(BI19=100,"green",BI19&gt;50,"yellow",BI19&gt;0,"orange",BI19=0,"red")</f>
        <v>red</v>
      </c>
      <c r="BK19" s="12">
        <v>81.960014223304242</v>
      </c>
      <c r="BL19" s="12" t="str" cm="1">
        <f t="array" ref="BL19">_xlfn.IFS(BK19=100,"green",BK19&gt;50,"yellow",BK19&gt;0,"orange",BK19=0,"red")</f>
        <v>yellow</v>
      </c>
      <c r="BM19" s="12">
        <v>65.412572385447831</v>
      </c>
      <c r="BN19" s="12" t="str" cm="1">
        <f t="array" ref="BN19">_xlfn.IFS(BM19=100,"green",BM19&gt;50,"yellow",BM19&gt;0,"orange",BM19=0,"red")</f>
        <v>yellow</v>
      </c>
      <c r="BO19" s="12">
        <v>78.072739831680764</v>
      </c>
      <c r="BP19" s="12" t="str" cm="1">
        <f t="array" ref="BP19">_xlfn.IFS(BO19=100,"green",BO19&gt;50,"yellow",BO19&gt;0,"orange",BO19=0,"red")</f>
        <v>yellow</v>
      </c>
      <c r="BQ19" s="12">
        <v>71.74265610856429</v>
      </c>
      <c r="BR19" s="12" t="str" cm="1">
        <f t="array" ref="BR19">_xlfn.IFS(BQ19=100,"green",BQ19&gt;50,"yellow",BQ19&gt;0,"orange",BQ19=0,"red")</f>
        <v>yellow</v>
      </c>
      <c r="BS19" s="12">
        <v>100</v>
      </c>
      <c r="BT19" s="12" t="str" cm="1">
        <f t="array" ref="BT19">_xlfn.IFS(BS19=100,"green",BS19&gt;50,"yellow",BS19&gt;0,"orange",BS19=0,"red")</f>
        <v>green</v>
      </c>
      <c r="BU19" s="12">
        <v>73.332142669327339</v>
      </c>
      <c r="BV19" s="12" t="str" cm="1">
        <f t="array" ref="BV19">_xlfn.IFS(BU19=100,"green",BU19&gt;50,"yellow",BU19&gt;0,"orange",BU19=0,"red")</f>
        <v>yellow</v>
      </c>
      <c r="BW19" s="12">
        <v>94.826420267692185</v>
      </c>
      <c r="BX19" s="12" t="str" cm="1">
        <f t="array" ref="BX19">_xlfn.IFS(BW19=100,"green",BW19&gt;50,"yellow",BW19&gt;0,"orange",BW19=0,"red")</f>
        <v>yellow</v>
      </c>
      <c r="BY19" s="12">
        <v>94.210995919839419</v>
      </c>
      <c r="BZ19" s="12" t="str" cm="1">
        <f t="array" ref="BZ19">_xlfn.IFS(BY19=100,"green",BY19&gt;50,"yellow",BY19&gt;0,"orange",BY19=0,"red")</f>
        <v>yellow</v>
      </c>
      <c r="CA19" s="12">
        <v>100</v>
      </c>
      <c r="CB19" s="12" t="str" cm="1">
        <f t="array" ref="CB19">_xlfn.IFS(CA19=100,"green",CA19&gt;50,"yellow",CA19&gt;0,"orange",CA19=0,"red")</f>
        <v>green</v>
      </c>
      <c r="CC19" s="12">
        <v>94.504728878780071</v>
      </c>
      <c r="CD19" s="12" t="str" cm="1">
        <f t="array" ref="CD19">_xlfn.IFS(CC19=100,"green",CC19&gt;50,"yellow",CC19&gt;0,"orange",CC19=0,"red")</f>
        <v>yellow</v>
      </c>
      <c r="CE19" s="12">
        <v>100</v>
      </c>
      <c r="CF19" s="12" t="str" cm="1">
        <f t="array" ref="CF19">_xlfn.IFS(CE19=100,"green",CE19&gt;50,"yellow",CE19&gt;0,"orange",CE19=0,"red")</f>
        <v>green</v>
      </c>
      <c r="CG19" s="12">
        <v>99.899050293781016</v>
      </c>
      <c r="CH19" s="12" t="str" cm="1">
        <f t="array" ref="CH19">_xlfn.IFS(CG19=100,"green",CG19&gt;50,"yellow",CG19&gt;0,"orange",CG19=0,"red")</f>
        <v>yellow</v>
      </c>
      <c r="CI19" s="12">
        <v>21.974905896043605</v>
      </c>
      <c r="CJ19" s="12" t="str" cm="1">
        <f t="array" ref="CJ19">_xlfn.IFS(CI19=100,"green",CI19&gt;50,"yellow",CI19&gt;0,"orange",CI19=0,"red")</f>
        <v>orange</v>
      </c>
      <c r="CK19" s="12">
        <v>92.473383024833296</v>
      </c>
      <c r="CL19" s="12" t="str" cm="1">
        <f t="array" ref="CL19">_xlfn.IFS(CK19=100,"green",CK19&gt;50,"yellow",CK19&gt;0,"orange",CK19=0,"red")</f>
        <v>yellow</v>
      </c>
      <c r="CM19" s="12">
        <v>54.387590019763444</v>
      </c>
      <c r="CN19" s="12" t="str" cm="1">
        <f t="array" ref="CN19">_xlfn.IFS(CM19=100,"green",CM19&gt;50,"yellow",CM19&gt;0,"orange",CM19=0,"red")</f>
        <v>yellow</v>
      </c>
      <c r="CO19" s="12">
        <v>94.695707690406721</v>
      </c>
      <c r="CP19" s="12" t="str" cm="1">
        <f t="array" ref="CP19">_xlfn.IFS(CO19=100,"green",CO19&gt;50,"yellow",CO19&gt;0,"orange",CO19=0,"red")</f>
        <v>yellow</v>
      </c>
      <c r="CQ19" s="12">
        <v>85.025410388372265</v>
      </c>
      <c r="CR19" s="12" t="str" cm="1">
        <f t="array" ref="CR19">_xlfn.IFS(CQ19=100,"green",CQ19&gt;50,"yellow",CQ19&gt;0,"orange",CQ19=0,"red")</f>
        <v>yellow</v>
      </c>
      <c r="CS19" s="12">
        <v>66.455455351348093</v>
      </c>
      <c r="CT19" s="12" t="str" cm="1">
        <f t="array" ref="CT19">_xlfn.IFS(CS19=100,"green",CS19&gt;50,"yellow",CS19&gt;0,"orange",CS19=0,"red")</f>
        <v>yellow</v>
      </c>
      <c r="CU19" s="12">
        <v>94.386036674956415</v>
      </c>
      <c r="CV19" s="12" t="str" cm="1">
        <f t="array" ref="CV19">_xlfn.IFS(CU19=100,"green",CU19&gt;50,"yellow",CU19&gt;0,"orange",CU19=0,"red")</f>
        <v>yellow</v>
      </c>
      <c r="CW19" s="12">
        <v>100</v>
      </c>
      <c r="CX19" s="12" t="str" cm="1">
        <f t="array" ref="CX19">_xlfn.IFS(CW19=100,"green",CW19&gt;50,"yellow",CW19&gt;0,"orange",CW19=0,"red")</f>
        <v>green</v>
      </c>
      <c r="CY19" s="12">
        <v>86.947164008768183</v>
      </c>
      <c r="CZ19" s="12" t="str" cm="1">
        <f t="array" ref="CZ19">_xlfn.IFS(CY19=100,"green",CY19&gt;50,"yellow",CY19&gt;0,"orange",CY19=0,"red")</f>
        <v>yellow</v>
      </c>
      <c r="DA19" s="12">
        <v>100</v>
      </c>
      <c r="DB19" s="12" t="str" cm="1">
        <f t="array" ref="DB19">_xlfn.IFS(DA19=100,"green",DA19&gt;50,"yellow",DA19&gt;0,"orange",DA19=0,"red")</f>
        <v>green</v>
      </c>
      <c r="DC19" s="12">
        <v>64.159871240045788</v>
      </c>
      <c r="DD19" s="12" t="str" cm="1">
        <f t="array" ref="DD19">_xlfn.IFS(DC19=100,"green",DC19&gt;50,"yellow",DC19&gt;0,"orange",DC19=0,"red")</f>
        <v>yellow</v>
      </c>
      <c r="DE19" s="12">
        <v>68.897089761284022</v>
      </c>
      <c r="DF19" s="12" t="str" cm="1">
        <f t="array" ref="DF19">_xlfn.IFS(DE19=100,"green",DE19&gt;50,"yellow",DE19&gt;0,"orange",DE19=0,"red")</f>
        <v>yellow</v>
      </c>
      <c r="DG19" s="12">
        <v>92.747105670445535</v>
      </c>
      <c r="DH19" s="12" t="str" cm="1">
        <f t="array" ref="DH19">_xlfn.IFS(DG19=100,"green",DG19&gt;50,"yellow",DG19&gt;0,"orange",DG19=0,"red")</f>
        <v>yellow</v>
      </c>
      <c r="DI19" s="12">
        <v>83.564707259347713</v>
      </c>
      <c r="DJ19" s="12" t="str" cm="1">
        <f t="array" ref="DJ19">_xlfn.IFS(DI19=100,"green",DI19&gt;50,"yellow",DI19&gt;0,"orange",DI19=0,"red")</f>
        <v>yellow</v>
      </c>
      <c r="DK19" s="12">
        <v>85.554764447499636</v>
      </c>
      <c r="DL19" s="12" t="str" cm="1">
        <f t="array" ref="DL19">_xlfn.IFS(DK19=100,"green",DK19&gt;50,"yellow",DK19&gt;0,"orange",DK19=0,"red")</f>
        <v>yellow</v>
      </c>
      <c r="DM19" s="12">
        <v>53.720130568528688</v>
      </c>
      <c r="DN19" s="12" t="str" cm="1">
        <f t="array" ref="DN19">_xlfn.IFS(DM19=100,"green",DM19&gt;50,"yellow",DM19&gt;0,"orange",DM19=0,"red")</f>
        <v>yellow</v>
      </c>
      <c r="DO19" s="12">
        <v>100</v>
      </c>
      <c r="DP19" s="12" t="str" cm="1">
        <f t="array" ref="DP19">_xlfn.IFS(DO19=100,"green",DO19&gt;50,"yellow",DO19&gt;0,"orange",DO19=0,"red")</f>
        <v>green</v>
      </c>
      <c r="DQ19" s="12">
        <v>81.080458618393919</v>
      </c>
      <c r="DR19" s="12" t="str" cm="1">
        <f t="array" ref="DR19">_xlfn.IFS(DQ19=100,"green",DQ19&gt;50,"yellow",DQ19&gt;0,"orange",DQ19=0,"red")</f>
        <v>yellow</v>
      </c>
    </row>
    <row r="20" spans="1:122" x14ac:dyDescent="0.3">
      <c r="A20" s="15">
        <v>20</v>
      </c>
      <c r="B20" s="13" t="s">
        <v>21</v>
      </c>
      <c r="C20" s="8">
        <v>74.671264971961051</v>
      </c>
      <c r="D20" s="12" t="str" cm="1">
        <f t="array" ref="D20">_xlfn.IFS(C20=100,"green",C20&gt;50,"yellow",C20&gt;0,"orange",C20=0,"red")</f>
        <v>yellow</v>
      </c>
      <c r="E20" s="12">
        <v>80.768505971164629</v>
      </c>
      <c r="F20" s="12" t="str" cm="1">
        <f t="array" ref="F20">_xlfn.IFS(E20=100,"green",E20&gt;50,"yellow",E20&gt;0,"orange",E20=0,"red")</f>
        <v>yellow</v>
      </c>
      <c r="G20" s="12">
        <v>100</v>
      </c>
      <c r="H20" s="12" t="str" cm="1">
        <f t="array" ref="H20">_xlfn.IFS(G20=100,"green",G20&gt;50,"yellow",G20&gt;0,"orange",G20=0,"red")</f>
        <v>green</v>
      </c>
      <c r="I20" s="12">
        <v>99.931111729188103</v>
      </c>
      <c r="J20" s="12" t="str" cm="1">
        <f t="array" ref="J20">_xlfn.IFS(I20=100,"green",I20&gt;50,"yellow",I20&gt;0,"orange",I20=0,"red")</f>
        <v>yellow</v>
      </c>
      <c r="K20" s="12">
        <v>38.3439303103141</v>
      </c>
      <c r="L20" s="12" t="str" cm="1">
        <f t="array" ref="L20">_xlfn.IFS(K20=100,"green",K20&gt;50,"yellow",K20&gt;0,"orange",K20=0,"red")</f>
        <v>orange</v>
      </c>
      <c r="M20" s="12">
        <v>75.118778576490541</v>
      </c>
      <c r="N20" s="12" t="str" cm="1">
        <f t="array" ref="N20">_xlfn.IFS(M20=100,"green",M20&gt;50,"yellow",M20&gt;0,"orange",M20=0,"red")</f>
        <v>yellow</v>
      </c>
      <c r="O20" s="12">
        <v>90.892166885951724</v>
      </c>
      <c r="P20" s="12" t="str" cm="1">
        <f t="array" ref="P20">_xlfn.IFS(O20=100,"green",O20&gt;50,"yellow",O20&gt;0,"orange",O20=0,"red")</f>
        <v>yellow</v>
      </c>
      <c r="Q20" s="12">
        <v>82.517730119115043</v>
      </c>
      <c r="R20" s="12" t="str" cm="1">
        <f t="array" ref="R20">_xlfn.IFS(Q20=100,"green",Q20&gt;50,"yellow",Q20&gt;0,"orange",Q20=0,"red")</f>
        <v>yellow</v>
      </c>
      <c r="S20" s="12">
        <v>57.495627405757041</v>
      </c>
      <c r="T20" s="12" t="str" cm="1">
        <f t="array" ref="T20">_xlfn.IFS(S20=100,"green",S20&gt;50,"yellow",S20&gt;0,"orange",S20=0,"red")</f>
        <v>yellow</v>
      </c>
      <c r="U20" s="12">
        <v>0</v>
      </c>
      <c r="V20" s="12" t="str" cm="1">
        <f t="array" ref="V20">_xlfn.IFS(U20=100,"green",U20&gt;50,"yellow",U20&gt;0,"orange",U20=0,"red")</f>
        <v>red</v>
      </c>
      <c r="W20" s="12">
        <v>55.449381846493409</v>
      </c>
      <c r="X20" s="12" t="str" cm="1">
        <f t="array" ref="X20">_xlfn.IFS(W20=100,"green",W20&gt;50,"yellow",W20&gt;0,"orange",W20=0,"red")</f>
        <v>yellow</v>
      </c>
      <c r="Y20" s="12">
        <v>68.051723284447476</v>
      </c>
      <c r="Z20" s="12" t="str" cm="1">
        <f t="array" ref="Z20">_xlfn.IFS(Y20=100,"green",Y20&gt;50,"yellow",Y20&gt;0,"orange",Y20=0,"red")</f>
        <v>yellow</v>
      </c>
      <c r="AA20" s="12">
        <v>90.179534362840442</v>
      </c>
      <c r="AB20" s="12" t="str" cm="1">
        <f t="array" ref="AB20">_xlfn.IFS(AA20=100,"green",AA20&gt;50,"yellow",AA20&gt;0,"orange",AA20=0,"red")</f>
        <v>yellow</v>
      </c>
      <c r="AC20" s="12">
        <v>82.600372961582735</v>
      </c>
      <c r="AD20" s="12" t="str" cm="1">
        <f t="array" ref="AD20">_xlfn.IFS(AC20=100,"green",AC20&gt;50,"yellow",AC20&gt;0,"orange",AC20=0,"red")</f>
        <v>yellow</v>
      </c>
      <c r="AE20" s="12">
        <v>91.722668508452756</v>
      </c>
      <c r="AF20" s="12" t="str" cm="1">
        <f t="array" ref="AF20">_xlfn.IFS(AE20=100,"green",AE20&gt;50,"yellow",AE20&gt;0,"orange",AE20=0,"red")</f>
        <v>yellow</v>
      </c>
      <c r="AG20" s="12">
        <v>66.125643958218973</v>
      </c>
      <c r="AH20" s="12" t="str" cm="1">
        <f t="array" ref="AH20">_xlfn.IFS(AG20=100,"green",AG20&gt;50,"yellow",AG20&gt;0,"orange",AG20=0,"red")</f>
        <v>yellow</v>
      </c>
      <c r="AI20" s="12">
        <v>85.905892864733062</v>
      </c>
      <c r="AJ20" s="12" t="str" cm="1">
        <f t="array" ref="AJ20">_xlfn.IFS(AI20=100,"green",AI20&gt;50,"yellow",AI20&gt;0,"orange",AI20=0,"red")</f>
        <v>yellow</v>
      </c>
      <c r="AK20" s="12">
        <v>81.261626831673937</v>
      </c>
      <c r="AL20" s="12" t="str" cm="1">
        <f t="array" ref="AL20">_xlfn.IFS(AK20=100,"green",AK20&gt;50,"yellow",AK20&gt;0,"orange",AK20=0,"red")</f>
        <v>yellow</v>
      </c>
      <c r="AM20" s="12">
        <v>96.393893261460533</v>
      </c>
      <c r="AN20" s="12" t="str" cm="1">
        <f t="array" ref="AN20">_xlfn.IFS(AM20=100,"green",AM20&gt;50,"yellow",AM20&gt;0,"orange",AM20=0,"red")</f>
        <v>yellow</v>
      </c>
      <c r="AO20" s="12">
        <v>35.835939141669392</v>
      </c>
      <c r="AP20" s="12" t="str" cm="1">
        <f t="array" ref="AP20">_xlfn.IFS(AO20=100,"green",AO20&gt;50,"yellow",AO20&gt;0,"orange",AO20=0,"red")</f>
        <v>orange</v>
      </c>
      <c r="AQ20" s="12">
        <v>0</v>
      </c>
      <c r="AR20" s="12" t="str" cm="1">
        <f t="array" ref="AR20">_xlfn.IFS(AQ20=100,"green",AQ20&gt;50,"yellow",AQ20&gt;0,"orange",AQ20=0,"red")</f>
        <v>red</v>
      </c>
      <c r="AS20" s="12">
        <v>92.059236029451597</v>
      </c>
      <c r="AT20" s="12" t="str" cm="1">
        <f t="array" ref="AT20">_xlfn.IFS(AS20=100,"green",AS20&gt;50,"yellow",AS20&gt;0,"orange",AS20=0,"red")</f>
        <v>yellow</v>
      </c>
      <c r="AU20" s="12">
        <v>87.939295512408194</v>
      </c>
      <c r="AV20" s="12" t="str" cm="1">
        <f t="array" ref="AV20">_xlfn.IFS(AU20=100,"green",AU20&gt;50,"yellow",AU20&gt;0,"orange",AU20=0,"red")</f>
        <v>yellow</v>
      </c>
      <c r="AW20" s="12">
        <v>68.48512623448525</v>
      </c>
      <c r="AX20" s="12" t="str" cm="1">
        <f t="array" ref="AX20">_xlfn.IFS(AW20=100,"green",AW20&gt;50,"yellow",AW20&gt;0,"orange",AW20=0,"red")</f>
        <v>yellow</v>
      </c>
      <c r="AY20" s="12">
        <v>100</v>
      </c>
      <c r="AZ20" s="12" t="str" cm="1">
        <f t="array" ref="AZ20">_xlfn.IFS(AY20=100,"green",AY20&gt;50,"yellow",AY20&gt;0,"orange",AY20=0,"red")</f>
        <v>green</v>
      </c>
      <c r="BA20" s="12">
        <v>70.098007464574451</v>
      </c>
      <c r="BB20" s="12" t="str" cm="1">
        <f t="array" ref="BB20">_xlfn.IFS(BA20=100,"green",BA20&gt;50,"yellow",BA20&gt;0,"orange",BA20=0,"red")</f>
        <v>yellow</v>
      </c>
      <c r="BC20" s="12">
        <v>0</v>
      </c>
      <c r="BD20" s="12" t="str" cm="1">
        <f t="array" ref="BD20">_xlfn.IFS(BC20=100,"green",BC20&gt;50,"yellow",BC20&gt;0,"orange",BC20=0,"red")</f>
        <v>red</v>
      </c>
      <c r="BE20" s="12">
        <v>58.780182696834494</v>
      </c>
      <c r="BF20" s="12" t="str" cm="1">
        <f t="array" ref="BF20">_xlfn.IFS(BE20=100,"green",BE20&gt;50,"yellow",BE20&gt;0,"orange",BE20=0,"red")</f>
        <v>yellow</v>
      </c>
      <c r="BG20" s="12">
        <v>14.134359300216554</v>
      </c>
      <c r="BH20" s="12" t="str" cm="1">
        <f t="array" ref="BH20">_xlfn.IFS(BG20=100,"green",BG20&gt;50,"yellow",BG20&gt;0,"orange",BG20=0,"red")</f>
        <v>orange</v>
      </c>
      <c r="BI20" s="12">
        <v>93.376121371601243</v>
      </c>
      <c r="BJ20" s="12" t="str" cm="1">
        <f t="array" ref="BJ20">_xlfn.IFS(BI20=100,"green",BI20&gt;50,"yellow",BI20&gt;0,"orange",BI20=0,"red")</f>
        <v>yellow</v>
      </c>
      <c r="BK20" s="12">
        <v>56.064778472204445</v>
      </c>
      <c r="BL20" s="12" t="str" cm="1">
        <f t="array" ref="BL20">_xlfn.IFS(BK20=100,"green",BK20&gt;50,"yellow",BK20&gt;0,"orange",BK20=0,"red")</f>
        <v>yellow</v>
      </c>
      <c r="BM20" s="12">
        <v>91.032368519606237</v>
      </c>
      <c r="BN20" s="12" t="str" cm="1">
        <f t="array" ref="BN20">_xlfn.IFS(BM20=100,"green",BM20&gt;50,"yellow",BM20&gt;0,"orange",BM20=0,"red")</f>
        <v>yellow</v>
      </c>
      <c r="BO20" s="12">
        <v>82.476230324451208</v>
      </c>
      <c r="BP20" s="12" t="str" cm="1">
        <f t="array" ref="BP20">_xlfn.IFS(BO20=100,"green",BO20&gt;50,"yellow",BO20&gt;0,"orange",BO20=0,"red")</f>
        <v>yellow</v>
      </c>
      <c r="BQ20" s="12">
        <v>86.754299422028723</v>
      </c>
      <c r="BR20" s="12" t="str" cm="1">
        <f t="array" ref="BR20">_xlfn.IFS(BQ20=100,"green",BQ20&gt;50,"yellow",BQ20&gt;0,"orange",BQ20=0,"red")</f>
        <v>yellow</v>
      </c>
      <c r="BS20" s="12">
        <v>100</v>
      </c>
      <c r="BT20" s="12" t="str" cm="1">
        <f t="array" ref="BT20">_xlfn.IFS(BS20=100,"green",BS20&gt;50,"yellow",BS20&gt;0,"orange",BS20=0,"red")</f>
        <v>green</v>
      </c>
      <c r="BU20" s="12">
        <v>90.349127739123375</v>
      </c>
      <c r="BV20" s="12" t="str" cm="1">
        <f t="array" ref="BV20">_xlfn.IFS(BU20=100,"green",BU20&gt;50,"yellow",BU20&gt;0,"orange",BU20=0,"red")</f>
        <v>yellow</v>
      </c>
      <c r="BW20" s="12">
        <v>88.875752107525713</v>
      </c>
      <c r="BX20" s="12" t="str" cm="1">
        <f t="array" ref="BX20">_xlfn.IFS(BW20=100,"green",BW20&gt;50,"yellow",BW20&gt;0,"orange",BW20=0,"red")</f>
        <v>yellow</v>
      </c>
      <c r="BY20" s="12">
        <v>95.694579250862731</v>
      </c>
      <c r="BZ20" s="12" t="str" cm="1">
        <f t="array" ref="BZ20">_xlfn.IFS(BY20=100,"green",BY20&gt;50,"yellow",BY20&gt;0,"orange",BY20=0,"red")</f>
        <v>yellow</v>
      </c>
      <c r="CA20" s="12">
        <v>100</v>
      </c>
      <c r="CB20" s="12" t="str" cm="1">
        <f t="array" ref="CB20">_xlfn.IFS(CA20=100,"green",CA20&gt;50,"yellow",CA20&gt;0,"orange",CA20=0,"red")</f>
        <v>green</v>
      </c>
      <c r="CC20" s="12">
        <v>40.739014395669074</v>
      </c>
      <c r="CD20" s="12" t="str" cm="1">
        <f t="array" ref="CD20">_xlfn.IFS(CC20=100,"green",CC20&gt;50,"yellow",CC20&gt;0,"orange",CC20=0,"red")</f>
        <v>orange</v>
      </c>
      <c r="CE20" s="12">
        <v>56.903354397581893</v>
      </c>
      <c r="CF20" s="12" t="str" cm="1">
        <f t="array" ref="CF20">_xlfn.IFS(CE20=100,"green",CE20&gt;50,"yellow",CE20&gt;0,"orange",CE20=0,"red")</f>
        <v>yellow</v>
      </c>
      <c r="CG20" s="12">
        <v>48.74071012476557</v>
      </c>
      <c r="CH20" s="12" t="str" cm="1">
        <f t="array" ref="CH20">_xlfn.IFS(CG20=100,"green",CG20&gt;50,"yellow",CG20&gt;0,"orange",CG20=0,"red")</f>
        <v>orange</v>
      </c>
      <c r="CI20" s="12">
        <v>26.522351872324169</v>
      </c>
      <c r="CJ20" s="12" t="str" cm="1">
        <f t="array" ref="CJ20">_xlfn.IFS(CI20=100,"green",CI20&gt;50,"yellow",CI20&gt;0,"orange",CI20=0,"red")</f>
        <v>orange</v>
      </c>
      <c r="CK20" s="12">
        <v>94.824798639624447</v>
      </c>
      <c r="CL20" s="12" t="str" cm="1">
        <f t="array" ref="CL20">_xlfn.IFS(CK20=100,"green",CK20&gt;50,"yellow",CK20&gt;0,"orange",CK20=0,"red")</f>
        <v>yellow</v>
      </c>
      <c r="CM20" s="12">
        <v>70.939358139947657</v>
      </c>
      <c r="CN20" s="12" t="str" cm="1">
        <f t="array" ref="CN20">_xlfn.IFS(CM20=100,"green",CM20&gt;50,"yellow",CM20&gt;0,"orange",CM20=0,"red")</f>
        <v>yellow</v>
      </c>
      <c r="CO20" s="12">
        <v>90.699592935964688</v>
      </c>
      <c r="CP20" s="12" t="str" cm="1">
        <f t="array" ref="CP20">_xlfn.IFS(CO20=100,"green",CO20&gt;50,"yellow",CO20&gt;0,"orange",CO20=0,"red")</f>
        <v>yellow</v>
      </c>
      <c r="CQ20" s="12">
        <v>75.357386633615775</v>
      </c>
      <c r="CR20" s="12" t="str" cm="1">
        <f t="array" ref="CR20">_xlfn.IFS(CQ20=100,"green",CQ20&gt;50,"yellow",CQ20&gt;0,"orange",CQ20=0,"red")</f>
        <v>yellow</v>
      </c>
      <c r="CS20" s="12">
        <v>100</v>
      </c>
      <c r="CT20" s="12" t="str" cm="1">
        <f t="array" ref="CT20">_xlfn.IFS(CS20=100,"green",CS20&gt;50,"yellow",CS20&gt;0,"orange",CS20=0,"red")</f>
        <v>green</v>
      </c>
      <c r="CU20" s="12">
        <v>89.048255657457659</v>
      </c>
      <c r="CV20" s="12" t="str" cm="1">
        <f t="array" ref="CV20">_xlfn.IFS(CU20=100,"green",CU20&gt;50,"yellow",CU20&gt;0,"orange",CU20=0,"red")</f>
        <v>yellow</v>
      </c>
      <c r="CW20" s="12">
        <v>40.772162112394142</v>
      </c>
      <c r="CX20" s="12" t="str" cm="1">
        <f t="array" ref="CX20">_xlfn.IFS(CW20=100,"green",CW20&gt;50,"yellow",CW20&gt;0,"orange",CW20=0,"red")</f>
        <v>orange</v>
      </c>
      <c r="CY20" s="12">
        <v>76.606805923283943</v>
      </c>
      <c r="CZ20" s="12" t="str" cm="1">
        <f t="array" ref="CZ20">_xlfn.IFS(CY20=100,"green",CY20&gt;50,"yellow",CY20&gt;0,"orange",CY20=0,"red")</f>
        <v>yellow</v>
      </c>
      <c r="DA20" s="12">
        <v>100</v>
      </c>
      <c r="DB20" s="12" t="str" cm="1">
        <f t="array" ref="DB20">_xlfn.IFS(DA20=100,"green",DA20&gt;50,"yellow",DA20&gt;0,"orange",DA20=0,"red")</f>
        <v>green</v>
      </c>
      <c r="DC20" s="12">
        <v>99.873928445284164</v>
      </c>
      <c r="DD20" s="12" t="str" cm="1">
        <f t="array" ref="DD20">_xlfn.IFS(DC20=100,"green",DC20&gt;50,"yellow",DC20&gt;0,"orange",DC20=0,"red")</f>
        <v>yellow</v>
      </c>
      <c r="DE20" s="12">
        <v>100</v>
      </c>
      <c r="DF20" s="12" t="str" cm="1">
        <f t="array" ref="DF20">_xlfn.IFS(DE20=100,"green",DE20&gt;50,"yellow",DE20&gt;0,"orange",DE20=0,"red")</f>
        <v>green</v>
      </c>
      <c r="DG20" s="12">
        <v>100</v>
      </c>
      <c r="DH20" s="12" t="str" cm="1">
        <f t="array" ref="DH20">_xlfn.IFS(DG20=100,"green",DG20&gt;50,"yellow",DG20&gt;0,"orange",DG20=0,"red")</f>
        <v>green</v>
      </c>
      <c r="DI20" s="12">
        <v>100</v>
      </c>
      <c r="DJ20" s="12" t="str" cm="1">
        <f t="array" ref="DJ20">_xlfn.IFS(DI20=100,"green",DI20&gt;50,"yellow",DI20&gt;0,"orange",DI20=0,"red")</f>
        <v>green</v>
      </c>
      <c r="DK20" s="12">
        <v>94.682144784509603</v>
      </c>
      <c r="DL20" s="12" t="str" cm="1">
        <f t="array" ref="DL20">_xlfn.IFS(DK20=100,"green",DK20&gt;50,"yellow",DK20&gt;0,"orange",DK20=0,"red")</f>
        <v>yellow</v>
      </c>
      <c r="DM20" s="12">
        <v>40.52088118518266</v>
      </c>
      <c r="DN20" s="12" t="str" cm="1">
        <f t="array" ref="DN20">_xlfn.IFS(DM20=100,"green",DM20&gt;50,"yellow",DM20&gt;0,"orange",DM20=0,"red")</f>
        <v>orange</v>
      </c>
      <c r="DO20" s="12">
        <v>98.699512530119677</v>
      </c>
      <c r="DP20" s="12" t="str" cm="1">
        <f t="array" ref="DP20">_xlfn.IFS(DO20=100,"green",DO20&gt;50,"yellow",DO20&gt;0,"orange",DO20=0,"red")</f>
        <v>yellow</v>
      </c>
      <c r="DQ20" s="12">
        <v>91.722058368137027</v>
      </c>
      <c r="DR20" s="12" t="str" cm="1">
        <f t="array" ref="DR20">_xlfn.IFS(DQ20=100,"green",DQ20&gt;50,"yellow",DQ20&gt;0,"orange",DQ20=0,"red")</f>
        <v>yellow</v>
      </c>
    </row>
    <row r="21" spans="1:122" x14ac:dyDescent="0.3">
      <c r="A21" s="15">
        <v>29</v>
      </c>
      <c r="B21" s="13" t="s">
        <v>20</v>
      </c>
      <c r="C21" s="8">
        <v>76.956047160033719</v>
      </c>
      <c r="D21" s="12" t="str" cm="1">
        <f t="array" ref="D21">_xlfn.IFS(C21=100,"green",C21&gt;50,"yellow",C21&gt;0,"orange",C21=0,"red")</f>
        <v>yellow</v>
      </c>
      <c r="E21" s="12">
        <v>46.066290510660949</v>
      </c>
      <c r="F21" s="12" t="str" cm="1">
        <f t="array" ref="F21">_xlfn.IFS(E21=100,"green",E21&gt;50,"yellow",E21&gt;0,"orange",E21=0,"red")</f>
        <v>orange</v>
      </c>
      <c r="G21" s="12">
        <v>82.994344481581535</v>
      </c>
      <c r="H21" s="12" t="str" cm="1">
        <f t="array" ref="H21">_xlfn.IFS(G21=100,"green",G21&gt;50,"yellow",G21&gt;0,"orange",G21=0,"red")</f>
        <v>yellow</v>
      </c>
      <c r="I21" s="12">
        <v>98.660947039695074</v>
      </c>
      <c r="J21" s="12" t="str" cm="1">
        <f t="array" ref="J21">_xlfn.IFS(I21=100,"green",I21&gt;50,"yellow",I21&gt;0,"orange",I21=0,"red")</f>
        <v>yellow</v>
      </c>
      <c r="K21" s="12">
        <v>66.851274610536478</v>
      </c>
      <c r="L21" s="12" t="str" cm="1">
        <f t="array" ref="L21">_xlfn.IFS(K21=100,"green",K21&gt;50,"yellow",K21&gt;0,"orange",K21=0,"red")</f>
        <v>yellow</v>
      </c>
      <c r="M21" s="12">
        <v>99.389340686743864</v>
      </c>
      <c r="N21" s="12" t="str" cm="1">
        <f t="array" ref="N21">_xlfn.IFS(M21=100,"green",M21&gt;50,"yellow",M21&gt;0,"orange",M21=0,"red")</f>
        <v>yellow</v>
      </c>
      <c r="O21" s="12">
        <v>89.046865184776053</v>
      </c>
      <c r="P21" s="12" t="str" cm="1">
        <f t="array" ref="P21">_xlfn.IFS(O21=100,"green",O21&gt;50,"yellow",O21&gt;0,"orange",O21=0,"red")</f>
        <v>yellow</v>
      </c>
      <c r="Q21" s="12">
        <v>85.563952285744378</v>
      </c>
      <c r="R21" s="12" t="str" cm="1">
        <f t="array" ref="R21">_xlfn.IFS(Q21=100,"green",Q21&gt;50,"yellow",Q21&gt;0,"orange",Q21=0,"red")</f>
        <v>yellow</v>
      </c>
      <c r="S21" s="12">
        <v>24.377788794233293</v>
      </c>
      <c r="T21" s="12" t="str" cm="1">
        <f t="array" ref="T21">_xlfn.IFS(S21=100,"green",S21&gt;50,"yellow",S21&gt;0,"orange",S21=0,"red")</f>
        <v>orange</v>
      </c>
      <c r="U21" s="12">
        <v>55.347374757454517</v>
      </c>
      <c r="V21" s="12" t="str" cm="1">
        <f t="array" ref="V21">_xlfn.IFS(U21=100,"green",U21&gt;50,"yellow",U21&gt;0,"orange",U21=0,"red")</f>
        <v>yellow</v>
      </c>
      <c r="W21" s="12">
        <v>96.174258435197373</v>
      </c>
      <c r="X21" s="12" t="str" cm="1">
        <f t="array" ref="X21">_xlfn.IFS(W21=100,"green",W21&gt;50,"yellow",W21&gt;0,"orange",W21=0,"red")</f>
        <v>yellow</v>
      </c>
      <c r="Y21" s="12">
        <v>74.44724367866236</v>
      </c>
      <c r="Z21" s="12" t="str" cm="1">
        <f t="array" ref="Z21">_xlfn.IFS(Y21=100,"green",Y21&gt;50,"yellow",Y21&gt;0,"orange",Y21=0,"red")</f>
        <v>yellow</v>
      </c>
      <c r="AA21" s="12">
        <v>97.886628147586691</v>
      </c>
      <c r="AB21" s="12" t="str" cm="1">
        <f t="array" ref="AB21">_xlfn.IFS(AA21=100,"green",AA21&gt;50,"yellow",AA21&gt;0,"orange",AA21=0,"red")</f>
        <v>yellow</v>
      </c>
      <c r="AC21" s="12">
        <v>89.978825317554524</v>
      </c>
      <c r="AD21" s="12" t="str" cm="1">
        <f t="array" ref="AD21">_xlfn.IFS(AC21=100,"green",AC21&gt;50,"yellow",AC21&gt;0,"orange",AC21=0,"red")</f>
        <v>yellow</v>
      </c>
      <c r="AE21" s="12">
        <v>95.81903413372136</v>
      </c>
      <c r="AF21" s="12" t="str" cm="1">
        <f t="array" ref="AF21">_xlfn.IFS(AE21=100,"green",AE21&gt;50,"yellow",AE21&gt;0,"orange",AE21=0,"red")</f>
        <v>yellow</v>
      </c>
      <c r="AG21" s="12">
        <v>70.921121899715644</v>
      </c>
      <c r="AH21" s="12" t="str" cm="1">
        <f t="array" ref="AH21">_xlfn.IFS(AG21=100,"green",AG21&gt;50,"yellow",AG21&gt;0,"orange",AG21=0,"red")</f>
        <v>yellow</v>
      </c>
      <c r="AI21" s="12">
        <v>38.322225544154314</v>
      </c>
      <c r="AJ21" s="12" t="str" cm="1">
        <f t="array" ref="AJ21">_xlfn.IFS(AI21=100,"green",AI21&gt;50,"yellow",AI21&gt;0,"orange",AI21=0,"red")</f>
        <v>orange</v>
      </c>
      <c r="AK21" s="12">
        <v>34.667790612989073</v>
      </c>
      <c r="AL21" s="12" t="str" cm="1">
        <f t="array" ref="AL21">_xlfn.IFS(AK21=100,"green",AK21&gt;50,"yellow",AK21&gt;0,"orange",AK21=0,"red")</f>
        <v>orange</v>
      </c>
      <c r="AM21" s="12">
        <v>79.879953216985285</v>
      </c>
      <c r="AN21" s="12" t="str" cm="1">
        <f t="array" ref="AN21">_xlfn.IFS(AM21=100,"green",AM21&gt;50,"yellow",AM21&gt;0,"orange",AM21=0,"red")</f>
        <v>yellow</v>
      </c>
      <c r="AO21" s="12">
        <v>100</v>
      </c>
      <c r="AP21" s="12" t="str" cm="1">
        <f t="array" ref="AP21">_xlfn.IFS(AO21=100,"green",AO21&gt;50,"yellow",AO21&gt;0,"orange",AO21=0,"red")</f>
        <v>green</v>
      </c>
      <c r="AQ21" s="12">
        <v>5.8338417176513149</v>
      </c>
      <c r="AR21" s="12" t="str" cm="1">
        <f t="array" ref="AR21">_xlfn.IFS(AQ21=100,"green",AQ21&gt;50,"yellow",AQ21&gt;0,"orange",AQ21=0,"red")</f>
        <v>orange</v>
      </c>
      <c r="AS21" s="12">
        <v>84.902318978257767</v>
      </c>
      <c r="AT21" s="12" t="str" cm="1">
        <f t="array" ref="AT21">_xlfn.IFS(AS21=100,"green",AS21&gt;50,"yellow",AS21&gt;0,"orange",AS21=0,"red")</f>
        <v>yellow</v>
      </c>
      <c r="AU21" s="12">
        <v>74.137524519781053</v>
      </c>
      <c r="AV21" s="12" t="str" cm="1">
        <f t="array" ref="AV21">_xlfn.IFS(AU21=100,"green",AU21&gt;50,"yellow",AU21&gt;0,"orange",AU21=0,"red")</f>
        <v>yellow</v>
      </c>
      <c r="AW21" s="12">
        <v>59.677664941402682</v>
      </c>
      <c r="AX21" s="12" t="str" cm="1">
        <f t="array" ref="AX21">_xlfn.IFS(AW21=100,"green",AW21&gt;50,"yellow",AW21&gt;0,"orange",AW21=0,"red")</f>
        <v>yellow</v>
      </c>
      <c r="AY21" s="12">
        <v>28.256732201192829</v>
      </c>
      <c r="AZ21" s="12" t="str" cm="1">
        <f t="array" ref="AZ21">_xlfn.IFS(AY21=100,"green",AY21&gt;50,"yellow",AY21&gt;0,"orange",AY21=0,"red")</f>
        <v>orange</v>
      </c>
      <c r="BA21" s="12">
        <v>100</v>
      </c>
      <c r="BB21" s="12" t="str" cm="1">
        <f t="array" ref="BB21">_xlfn.IFS(BA21=100,"green",BA21&gt;50,"yellow",BA21&gt;0,"orange",BA21=0,"red")</f>
        <v>green</v>
      </c>
      <c r="BC21" s="12">
        <v>90.482513005598165</v>
      </c>
      <c r="BD21" s="12" t="str" cm="1">
        <f t="array" ref="BD21">_xlfn.IFS(BC21=100,"green",BC21&gt;50,"yellow",BC21&gt;0,"orange",BC21=0,"red")</f>
        <v>yellow</v>
      </c>
      <c r="BE21" s="12">
        <v>95.471629940825579</v>
      </c>
      <c r="BF21" s="12" t="str" cm="1">
        <f t="array" ref="BF21">_xlfn.IFS(BE21=100,"green",BE21&gt;50,"yellow",BE21&gt;0,"orange",BE21=0,"red")</f>
        <v>yellow</v>
      </c>
      <c r="BG21" s="12">
        <v>98.779927080061952</v>
      </c>
      <c r="BH21" s="12" t="str" cm="1">
        <f t="array" ref="BH21">_xlfn.IFS(BG21=100,"green",BG21&gt;50,"yellow",BG21&gt;0,"orange",BG21=0,"red")</f>
        <v>yellow</v>
      </c>
      <c r="BI21" s="12">
        <v>54.846260557648193</v>
      </c>
      <c r="BJ21" s="12" t="str" cm="1">
        <f t="array" ref="BJ21">_xlfn.IFS(BI21=100,"green",BI21&gt;50,"yellow",BI21&gt;0,"orange",BI21=0,"red")</f>
        <v>yellow</v>
      </c>
      <c r="BK21" s="12">
        <v>77.972843797554447</v>
      </c>
      <c r="BL21" s="12" t="str" cm="1">
        <f t="array" ref="BL21">_xlfn.IFS(BK21=100,"green",BK21&gt;50,"yellow",BK21&gt;0,"orange",BK21=0,"red")</f>
        <v>yellow</v>
      </c>
      <c r="BM21" s="12">
        <v>31.337791768572426</v>
      </c>
      <c r="BN21" s="12" t="str" cm="1">
        <f t="array" ref="BN21">_xlfn.IFS(BM21=100,"green",BM21&gt;50,"yellow",BM21&gt;0,"orange",BM21=0,"red")</f>
        <v>orange</v>
      </c>
      <c r="BO21" s="12">
        <v>76.536123663363611</v>
      </c>
      <c r="BP21" s="12" t="str" cm="1">
        <f t="array" ref="BP21">_xlfn.IFS(BO21=100,"green",BO21&gt;50,"yellow",BO21&gt;0,"orange",BO21=0,"red")</f>
        <v>yellow</v>
      </c>
      <c r="BQ21" s="12">
        <v>53.93695771596802</v>
      </c>
      <c r="BR21" s="12" t="str" cm="1">
        <f t="array" ref="BR21">_xlfn.IFS(BQ21=100,"green",BQ21&gt;50,"yellow",BQ21&gt;0,"orange",BQ21=0,"red")</f>
        <v>yellow</v>
      </c>
      <c r="BS21" s="12">
        <v>57.889951653717389</v>
      </c>
      <c r="BT21" s="12" t="str" cm="1">
        <f t="array" ref="BT21">_xlfn.IFS(BS21=100,"green",BS21&gt;50,"yellow",BS21&gt;0,"orange",BS21=0,"red")</f>
        <v>yellow</v>
      </c>
      <c r="BU21" s="12">
        <v>84.019015041796891</v>
      </c>
      <c r="BV21" s="12" t="str" cm="1">
        <f t="array" ref="BV21">_xlfn.IFS(BU21=100,"green",BU21&gt;50,"yellow",BU21&gt;0,"orange",BU21=0,"red")</f>
        <v>yellow</v>
      </c>
      <c r="BW21" s="12">
        <v>74.661989837411312</v>
      </c>
      <c r="BX21" s="12" t="str" cm="1">
        <f t="array" ref="BX21">_xlfn.IFS(BW21=100,"green",BW21&gt;50,"yellow",BW21&gt;0,"orange",BW21=0,"red")</f>
        <v>yellow</v>
      </c>
      <c r="BY21" s="12">
        <v>81.983630857189638</v>
      </c>
      <c r="BZ21" s="12" t="str" cm="1">
        <f t="array" ref="BZ21">_xlfn.IFS(BY21=100,"green",BY21&gt;50,"yellow",BY21&gt;0,"orange",BY21=0,"red")</f>
        <v>yellow</v>
      </c>
      <c r="CA21" s="12">
        <v>71.237213695400413</v>
      </c>
      <c r="CB21" s="12" t="str" cm="1">
        <f t="array" ref="CB21">_xlfn.IFS(CA21=100,"green",CA21&gt;50,"yellow",CA21&gt;0,"orange",CA21=0,"red")</f>
        <v>yellow</v>
      </c>
      <c r="CC21" s="12">
        <v>39.038853763643914</v>
      </c>
      <c r="CD21" s="12" t="str" cm="1">
        <f t="array" ref="CD21">_xlfn.IFS(CC21=100,"green",CC21&gt;50,"yellow",CC21&gt;0,"orange",CC21=0,"red")</f>
        <v>orange</v>
      </c>
      <c r="CE21" s="12">
        <v>99.903843627290925</v>
      </c>
      <c r="CF21" s="12" t="str" cm="1">
        <f t="array" ref="CF21">_xlfn.IFS(CE21=100,"green",CE21&gt;50,"yellow",CE21&gt;0,"orange",CE21=0,"red")</f>
        <v>yellow</v>
      </c>
      <c r="CG21" s="12">
        <v>93.61384947526571</v>
      </c>
      <c r="CH21" s="12" t="str" cm="1">
        <f t="array" ref="CH21">_xlfn.IFS(CG21=100,"green",CG21&gt;50,"yellow",CG21&gt;0,"orange",CG21=0,"red")</f>
        <v>yellow</v>
      </c>
      <c r="CI21" s="12">
        <v>72.976369414648971</v>
      </c>
      <c r="CJ21" s="12" t="str" cm="1">
        <f t="array" ref="CJ21">_xlfn.IFS(CI21=100,"green",CI21&gt;50,"yellow",CI21&gt;0,"orange",CI21=0,"red")</f>
        <v>yellow</v>
      </c>
      <c r="CK21" s="12">
        <v>92.641886375679789</v>
      </c>
      <c r="CL21" s="12" t="str" cm="1">
        <f t="array" ref="CL21">_xlfn.IFS(CK21=100,"green",CK21&gt;50,"yellow",CK21&gt;0,"orange",CK21=0,"red")</f>
        <v>yellow</v>
      </c>
      <c r="CM21" s="12">
        <v>72.42602430557487</v>
      </c>
      <c r="CN21" s="12" t="str" cm="1">
        <f t="array" ref="CN21">_xlfn.IFS(CM21=100,"green",CM21&gt;50,"yellow",CM21&gt;0,"orange",CM21=0,"red")</f>
        <v>yellow</v>
      </c>
      <c r="CO21" s="12">
        <v>89.632320206273945</v>
      </c>
      <c r="CP21" s="12" t="str" cm="1">
        <f t="array" ref="CP21">_xlfn.IFS(CO21=100,"green",CO21&gt;50,"yellow",CO21&gt;0,"orange",CO21=0,"red")</f>
        <v>yellow</v>
      </c>
      <c r="CQ21" s="12">
        <v>77.502079021157812</v>
      </c>
      <c r="CR21" s="12" t="str" cm="1">
        <f t="array" ref="CR21">_xlfn.IFS(CQ21=100,"green",CQ21&gt;50,"yellow",CQ21&gt;0,"orange",CQ21=0,"red")</f>
        <v>yellow</v>
      </c>
      <c r="CS21" s="12">
        <v>100</v>
      </c>
      <c r="CT21" s="12" t="str" cm="1">
        <f t="array" ref="CT21">_xlfn.IFS(CS21=100,"green",CS21&gt;50,"yellow",CS21&gt;0,"orange",CS21=0,"red")</f>
        <v>green</v>
      </c>
      <c r="CU21" s="12">
        <v>88.143206470978583</v>
      </c>
      <c r="CV21" s="12" t="str" cm="1">
        <f t="array" ref="CV21">_xlfn.IFS(CU21=100,"green",CU21&gt;50,"yellow",CU21&gt;0,"orange",CU21=0,"red")</f>
        <v>yellow</v>
      </c>
      <c r="CW21" s="12">
        <v>95.203028836818774</v>
      </c>
      <c r="CX21" s="12" t="str" cm="1">
        <f t="array" ref="CX21">_xlfn.IFS(CW21=100,"green",CW21&gt;50,"yellow",CW21&gt;0,"orange",CW21=0,"red")</f>
        <v>yellow</v>
      </c>
      <c r="CY21" s="12">
        <v>94.448745102599119</v>
      </c>
      <c r="CZ21" s="12" t="str" cm="1">
        <f t="array" ref="CZ21">_xlfn.IFS(CY21=100,"green",CY21&gt;50,"yellow",CY21&gt;0,"orange",CY21=0,"red")</f>
        <v>yellow</v>
      </c>
      <c r="DA21" s="12">
        <v>97.182044360166941</v>
      </c>
      <c r="DB21" s="12" t="str" cm="1">
        <f t="array" ref="DB21">_xlfn.IFS(DA21=100,"green",DA21&gt;50,"yellow",DA21&gt;0,"orange",DA21=0,"red")</f>
        <v>yellow</v>
      </c>
      <c r="DC21" s="12">
        <v>99.756897880632948</v>
      </c>
      <c r="DD21" s="12" t="str" cm="1">
        <f t="array" ref="DD21">_xlfn.IFS(DC21=100,"green",DC21&gt;50,"yellow",DC21&gt;0,"orange",DC21=0,"red")</f>
        <v>yellow</v>
      </c>
      <c r="DE21" s="12">
        <v>81.264986966601228</v>
      </c>
      <c r="DF21" s="12" t="str" cm="1">
        <f t="array" ref="DF21">_xlfn.IFS(DE21=100,"green",DE21&gt;50,"yellow",DE21&gt;0,"orange",DE21=0,"red")</f>
        <v>yellow</v>
      </c>
      <c r="DG21" s="12">
        <v>97.572876822437379</v>
      </c>
      <c r="DH21" s="12" t="str" cm="1">
        <f t="array" ref="DH21">_xlfn.IFS(DG21=100,"green",DG21&gt;50,"yellow",DG21&gt;0,"orange",DG21=0,"red")</f>
        <v>yellow</v>
      </c>
      <c r="DI21" s="12">
        <v>90.100108917764203</v>
      </c>
      <c r="DJ21" s="12" t="str" cm="1">
        <f t="array" ref="DJ21">_xlfn.IFS(DI21=100,"green",DI21&gt;50,"yellow",DI21&gt;0,"orange",DI21=0,"red")</f>
        <v>yellow</v>
      </c>
      <c r="DK21" s="12">
        <v>88.415295604876277</v>
      </c>
      <c r="DL21" s="12" t="str" cm="1">
        <f t="array" ref="DL21">_xlfn.IFS(DK21=100,"green",DK21&gt;50,"yellow",DK21&gt;0,"orange",DK21=0,"red")</f>
        <v>yellow</v>
      </c>
      <c r="DM21" s="12">
        <v>25.508057011084091</v>
      </c>
      <c r="DN21" s="12" t="str" cm="1">
        <f t="array" ref="DN21">_xlfn.IFS(DM21=100,"green",DM21&gt;50,"yellow",DM21&gt;0,"orange",DM21=0,"red")</f>
        <v>orange</v>
      </c>
      <c r="DO21" s="12">
        <v>100</v>
      </c>
      <c r="DP21" s="12" t="str" cm="1">
        <f t="array" ref="DP21">_xlfn.IFS(DO21=100,"green",DO21&gt;50,"yellow",DO21&gt;0,"orange",DO21=0,"red")</f>
        <v>green</v>
      </c>
      <c r="DQ21" s="12">
        <v>84.975033445445391</v>
      </c>
      <c r="DR21" s="12" t="str" cm="1">
        <f t="array" ref="DR21">_xlfn.IFS(DQ21=100,"green",DQ21&gt;50,"yellow",DQ21&gt;0,"orange",DQ21=0,"red")</f>
        <v>yellow</v>
      </c>
    </row>
    <row r="22" spans="1:122" x14ac:dyDescent="0.3">
      <c r="A22" s="15">
        <v>32</v>
      </c>
      <c r="B22" s="13" t="s">
        <v>19</v>
      </c>
      <c r="C22" s="8">
        <v>74.192160032485347</v>
      </c>
      <c r="D22" s="12" t="str" cm="1">
        <f t="array" ref="D22">_xlfn.IFS(C22=100,"green",C22&gt;50,"yellow",C22&gt;0,"orange",C22=0,"red")</f>
        <v>yellow</v>
      </c>
      <c r="E22" s="12">
        <v>88.263802984390964</v>
      </c>
      <c r="F22" s="12" t="str" cm="1">
        <f t="array" ref="F22">_xlfn.IFS(E22=100,"green",E22&gt;50,"yellow",E22&gt;0,"orange",E22=0,"red")</f>
        <v>yellow</v>
      </c>
      <c r="G22" s="12">
        <v>2.0865500186966504</v>
      </c>
      <c r="H22" s="12" t="str" cm="1">
        <f t="array" ref="H22">_xlfn.IFS(G22=100,"green",G22&gt;50,"yellow",G22&gt;0,"orange",G22=0,"red")</f>
        <v>orange</v>
      </c>
      <c r="I22" s="12">
        <v>0</v>
      </c>
      <c r="J22" s="12" t="str" cm="1">
        <f t="array" ref="J22">_xlfn.IFS(I22=100,"green",I22&gt;50,"yellow",I22&gt;0,"orange",I22=0,"red")</f>
        <v>red</v>
      </c>
      <c r="K22" s="12">
        <v>90.521044877115926</v>
      </c>
      <c r="L22" s="12" t="str" cm="1">
        <f t="array" ref="L22">_xlfn.IFS(K22=100,"green",K22&gt;50,"yellow",K22&gt;0,"orange",K22=0,"red")</f>
        <v>yellow</v>
      </c>
      <c r="M22" s="12">
        <v>88.552639471043875</v>
      </c>
      <c r="N22" s="12" t="str" cm="1">
        <f t="array" ref="N22">_xlfn.IFS(M22=100,"green",M22&gt;50,"yellow",M22&gt;0,"orange",M22=0,"red")</f>
        <v>yellow</v>
      </c>
      <c r="O22" s="12">
        <v>90.597297405014416</v>
      </c>
      <c r="P22" s="12" t="str" cm="1">
        <f t="array" ref="P22">_xlfn.IFS(O22=100,"green",O22&gt;50,"yellow",O22&gt;0,"orange",O22=0,"red")</f>
        <v>yellow</v>
      </c>
      <c r="Q22" s="12">
        <v>71.012163383480029</v>
      </c>
      <c r="R22" s="12" t="str" cm="1">
        <f t="array" ref="R22">_xlfn.IFS(Q22=100,"green",Q22&gt;50,"yellow",Q22&gt;0,"orange",Q22=0,"red")</f>
        <v>yellow</v>
      </c>
      <c r="S22" s="12">
        <v>61.48609908332476</v>
      </c>
      <c r="T22" s="12" t="str" cm="1">
        <f t="array" ref="T22">_xlfn.IFS(S22=100,"green",S22&gt;50,"yellow",S22&gt;0,"orange",S22=0,"red")</f>
        <v>yellow</v>
      </c>
      <c r="U22" s="12">
        <v>94.60214268868117</v>
      </c>
      <c r="V22" s="12" t="str" cm="1">
        <f t="array" ref="V22">_xlfn.IFS(U22=100,"green",U22&gt;50,"yellow",U22&gt;0,"orange",U22=0,"red")</f>
        <v>yellow</v>
      </c>
      <c r="W22" s="12">
        <v>76.054375120280525</v>
      </c>
      <c r="X22" s="12" t="str" cm="1">
        <f t="array" ref="X22">_xlfn.IFS(W22=100,"green",W22&gt;50,"yellow",W22&gt;0,"orange",W22=0,"red")</f>
        <v>yellow</v>
      </c>
      <c r="Y22" s="12">
        <v>66.317611503202812</v>
      </c>
      <c r="Z22" s="12" t="str" cm="1">
        <f t="array" ref="Z22">_xlfn.IFS(Y22=100,"green",Y22&gt;50,"yellow",Y22&gt;0,"orange",Y22=0,"red")</f>
        <v>yellow</v>
      </c>
      <c r="AA22" s="12">
        <v>98.299094591729613</v>
      </c>
      <c r="AB22" s="12" t="str" cm="1">
        <f t="array" ref="AB22">_xlfn.IFS(AA22=100,"green",AA22&gt;50,"yellow",AA22&gt;0,"orange",AA22=0,"red")</f>
        <v>yellow</v>
      </c>
      <c r="AC22" s="12">
        <v>25.544888717316756</v>
      </c>
      <c r="AD22" s="12" t="str" cm="1">
        <f t="array" ref="AD22">_xlfn.IFS(AC22=100,"green",AC22&gt;50,"yellow",AC22&gt;0,"orange",AC22=0,"red")</f>
        <v>orange</v>
      </c>
      <c r="AE22" s="12">
        <v>56.494408385351804</v>
      </c>
      <c r="AF22" s="12" t="str" cm="1">
        <f t="array" ref="AF22">_xlfn.IFS(AE22=100,"green",AE22&gt;50,"yellow",AE22&gt;0,"orange",AE22=0,"red")</f>
        <v>yellow</v>
      </c>
      <c r="AG22" s="12">
        <v>45.084597923599546</v>
      </c>
      <c r="AH22" s="12" t="str" cm="1">
        <f t="array" ref="AH22">_xlfn.IFS(AG22=100,"green",AG22&gt;50,"yellow",AG22&gt;0,"orange",AG22=0,"red")</f>
        <v>orange</v>
      </c>
      <c r="AI22" s="12">
        <v>22.889107169347746</v>
      </c>
      <c r="AJ22" s="12" t="str" cm="1">
        <f t="array" ref="AJ22">_xlfn.IFS(AI22=100,"green",AI22&gt;50,"yellow",AI22&gt;0,"orange",AI22=0,"red")</f>
        <v>orange</v>
      </c>
      <c r="AK22" s="12">
        <v>2.3257658387613396</v>
      </c>
      <c r="AL22" s="12" t="str" cm="1">
        <f t="array" ref="AL22">_xlfn.IFS(AK22=100,"green",AK22&gt;50,"yellow",AK22&gt;0,"orange",AK22=0,"red")</f>
        <v>orange</v>
      </c>
      <c r="AM22" s="12">
        <v>100</v>
      </c>
      <c r="AN22" s="12" t="str" cm="1">
        <f t="array" ref="AN22">_xlfn.IFS(AM22=100,"green",AM22&gt;50,"yellow",AM22&gt;0,"orange",AM22=0,"red")</f>
        <v>green</v>
      </c>
      <c r="AO22" s="12">
        <v>0</v>
      </c>
      <c r="AP22" s="12" t="str" cm="1">
        <f t="array" ref="AP22">_xlfn.IFS(AO22=100,"green",AO22&gt;50,"yellow",AO22&gt;0,"orange",AO22=0,"red")</f>
        <v>red</v>
      </c>
      <c r="AQ22" s="12">
        <v>97.831793651186956</v>
      </c>
      <c r="AR22" s="12" t="str" cm="1">
        <f t="array" ref="AR22">_xlfn.IFS(AQ22=100,"green",AQ22&gt;50,"yellow",AQ22&gt;0,"orange",AQ22=0,"red")</f>
        <v>yellow</v>
      </c>
      <c r="AS22" s="12">
        <v>48.309107903224771</v>
      </c>
      <c r="AT22" s="12" t="str" cm="1">
        <f t="array" ref="AT22">_xlfn.IFS(AS22=100,"green",AS22&gt;50,"yellow",AS22&gt;0,"orange",AS22=0,"red")</f>
        <v>orange</v>
      </c>
      <c r="AU22" s="12">
        <v>47.381001903375108</v>
      </c>
      <c r="AV22" s="12" t="str" cm="1">
        <f t="array" ref="AV22">_xlfn.IFS(AU22=100,"green",AU22&gt;50,"yellow",AU22&gt;0,"orange",AU22=0,"red")</f>
        <v>orange</v>
      </c>
      <c r="AW22" s="12">
        <v>45.533825209413699</v>
      </c>
      <c r="AX22" s="12" t="str" cm="1">
        <f t="array" ref="AX22">_xlfn.IFS(AW22=100,"green",AW22&gt;50,"yellow",AW22&gt;0,"orange",AW22=0,"red")</f>
        <v>orange</v>
      </c>
      <c r="AY22" s="12">
        <v>100</v>
      </c>
      <c r="AZ22" s="12" t="str" cm="1">
        <f t="array" ref="AZ22">_xlfn.IFS(AY22=100,"green",AY22&gt;50,"yellow",AY22&gt;0,"orange",AY22=0,"red")</f>
        <v>green</v>
      </c>
      <c r="BA22" s="12">
        <v>100</v>
      </c>
      <c r="BB22" s="12" t="str" cm="1">
        <f t="array" ref="BB22">_xlfn.IFS(BA22=100,"green",BA22&gt;50,"yellow",BA22&gt;0,"orange",BA22=0,"red")</f>
        <v>green</v>
      </c>
      <c r="BC22" s="12">
        <v>100</v>
      </c>
      <c r="BD22" s="12" t="str" cm="1">
        <f t="array" ref="BD22">_xlfn.IFS(BC22=100,"green",BC22&gt;50,"yellow",BC22&gt;0,"orange",BC22=0,"red")</f>
        <v>green</v>
      </c>
      <c r="BE22" s="12">
        <v>94.889956928013689</v>
      </c>
      <c r="BF22" s="12" t="str" cm="1">
        <f t="array" ref="BF22">_xlfn.IFS(BE22=100,"green",BE22&gt;50,"yellow",BE22&gt;0,"orange",BE22=0,"red")</f>
        <v>yellow</v>
      </c>
      <c r="BG22" s="12">
        <v>97.210808638690182</v>
      </c>
      <c r="BH22" s="12" t="str" cm="1">
        <f t="array" ref="BH22">_xlfn.IFS(BG22=100,"green",BG22&gt;50,"yellow",BG22&gt;0,"orange",BG22=0,"red")</f>
        <v>yellow</v>
      </c>
      <c r="BI22" s="12">
        <v>72.813925105802539</v>
      </c>
      <c r="BJ22" s="12" t="str" cm="1">
        <f t="array" ref="BJ22">_xlfn.IFS(BI22=100,"green",BI22&gt;50,"yellow",BI22&gt;0,"orange",BI22=0,"red")</f>
        <v>yellow</v>
      </c>
      <c r="BK22" s="12">
        <v>94.152448445417747</v>
      </c>
      <c r="BL22" s="12" t="str" cm="1">
        <f t="array" ref="BL22">_xlfn.IFS(BK22=100,"green",BK22&gt;50,"yellow",BK22&gt;0,"orange",BK22=0,"red")</f>
        <v>yellow</v>
      </c>
      <c r="BM22" s="12">
        <v>32.221647210208396</v>
      </c>
      <c r="BN22" s="12" t="str" cm="1">
        <f t="array" ref="BN22">_xlfn.IFS(BM22=100,"green",BM22&gt;50,"yellow",BM22&gt;0,"orange",BM22=0,"red")</f>
        <v>orange</v>
      </c>
      <c r="BO22" s="12">
        <v>45.570564844955271</v>
      </c>
      <c r="BP22" s="12" t="str" cm="1">
        <f t="array" ref="BP22">_xlfn.IFS(BO22=100,"green",BO22&gt;50,"yellow",BO22&gt;0,"orange",BO22=0,"red")</f>
        <v>orange</v>
      </c>
      <c r="BQ22" s="12">
        <v>38.896106027581837</v>
      </c>
      <c r="BR22" s="12" t="str" cm="1">
        <f t="array" ref="BR22">_xlfn.IFS(BQ22=100,"green",BQ22&gt;50,"yellow",BQ22&gt;0,"orange",BQ22=0,"red")</f>
        <v>orange</v>
      </c>
      <c r="BS22" s="12">
        <v>70.137526902366716</v>
      </c>
      <c r="BT22" s="12" t="str" cm="1">
        <f t="array" ref="BT22">_xlfn.IFS(BS22=100,"green",BS22&gt;50,"yellow",BS22&gt;0,"orange",BS22=0,"red")</f>
        <v>yellow</v>
      </c>
      <c r="BU22" s="12">
        <v>88.656072223064257</v>
      </c>
      <c r="BV22" s="12" t="str" cm="1">
        <f t="array" ref="BV22">_xlfn.IFS(BU22=100,"green",BU22&gt;50,"yellow",BU22&gt;0,"orange",BU22=0,"red")</f>
        <v>yellow</v>
      </c>
      <c r="BW22" s="12">
        <v>26.406057116198845</v>
      </c>
      <c r="BX22" s="12" t="str" cm="1">
        <f t="array" ref="BX22">_xlfn.IFS(BW22=100,"green",BW22&gt;50,"yellow",BW22&gt;0,"orange",BW22=0,"red")</f>
        <v>orange</v>
      </c>
      <c r="BY22" s="12">
        <v>62.798869934394389</v>
      </c>
      <c r="BZ22" s="12" t="str" cm="1">
        <f t="array" ref="BZ22">_xlfn.IFS(BY22=100,"green",BY22&gt;50,"yellow",BY22&gt;0,"orange",BY22=0,"red")</f>
        <v>yellow</v>
      </c>
      <c r="CA22" s="12">
        <v>89.980312843588223</v>
      </c>
      <c r="CB22" s="12" t="str" cm="1">
        <f t="array" ref="CB22">_xlfn.IFS(CA22=100,"green",CA22&gt;50,"yellow",CA22&gt;0,"orange",CA22=0,"red")</f>
        <v>yellow</v>
      </c>
      <c r="CC22" s="12">
        <v>69.731241274144523</v>
      </c>
      <c r="CD22" s="12" t="str" cm="1">
        <f t="array" ref="CD22">_xlfn.IFS(CC22=100,"green",CC22&gt;50,"yellow",CC22&gt;0,"orange",CC22=0,"red")</f>
        <v>yellow</v>
      </c>
      <c r="CE22" s="12">
        <v>99.824142626420283</v>
      </c>
      <c r="CF22" s="12" t="str" cm="1">
        <f t="array" ref="CF22">_xlfn.IFS(CE22=100,"green",CE22&gt;50,"yellow",CE22&gt;0,"orange",CE22=0,"red")</f>
        <v>yellow</v>
      </c>
      <c r="CG22" s="12">
        <v>92.99127660634511</v>
      </c>
      <c r="CH22" s="12" t="str" cm="1">
        <f t="array" ref="CH22">_xlfn.IFS(CG22=100,"green",CG22&gt;50,"yellow",CG22&gt;0,"orange",CG22=0,"red")</f>
        <v>yellow</v>
      </c>
      <c r="CI22" s="12">
        <v>63.499315715435536</v>
      </c>
      <c r="CJ22" s="12" t="str" cm="1">
        <f t="array" ref="CJ22">_xlfn.IFS(CI22=100,"green",CI22&gt;50,"yellow",CI22&gt;0,"orange",CI22=0,"red")</f>
        <v>yellow</v>
      </c>
      <c r="CK22" s="12">
        <v>98.343797915566554</v>
      </c>
      <c r="CL22" s="12" t="str" cm="1">
        <f t="array" ref="CL22">_xlfn.IFS(CK22=100,"green",CK22&gt;50,"yellow",CK22&gt;0,"orange",CK22=0,"red")</f>
        <v>yellow</v>
      </c>
      <c r="CM22" s="12">
        <v>98.125770126140949</v>
      </c>
      <c r="CN22" s="12" t="str" cm="1">
        <f t="array" ref="CN22">_xlfn.IFS(CM22=100,"green",CM22&gt;50,"yellow",CM22&gt;0,"orange",CM22=0,"red")</f>
        <v>yellow</v>
      </c>
      <c r="CO22" s="12">
        <v>98.264070279184267</v>
      </c>
      <c r="CP22" s="12" t="str" cm="1">
        <f t="array" ref="CP22">_xlfn.IFS(CO22=100,"green",CO22&gt;50,"yellow",CO22&gt;0,"orange",CO22=0,"red")</f>
        <v>yellow</v>
      </c>
      <c r="CQ22" s="12">
        <v>79.896537796904141</v>
      </c>
      <c r="CR22" s="12" t="str" cm="1">
        <f t="array" ref="CR22">_xlfn.IFS(CQ22=100,"green",CQ22&gt;50,"yellow",CQ22&gt;0,"orange",CQ22=0,"red")</f>
        <v>yellow</v>
      </c>
      <c r="CS22" s="12">
        <v>100</v>
      </c>
      <c r="CT22" s="12" t="str" cm="1">
        <f t="array" ref="CT22">_xlfn.IFS(CS22=100,"green",CS22&gt;50,"yellow",CS22&gt;0,"orange",CS22=0,"red")</f>
        <v>green</v>
      </c>
      <c r="CU22" s="12">
        <v>95.424225060125323</v>
      </c>
      <c r="CV22" s="12" t="str" cm="1">
        <f t="array" ref="CV22">_xlfn.IFS(CU22=100,"green",CU22&gt;50,"yellow",CU22&gt;0,"orange",CU22=0,"red")</f>
        <v>yellow</v>
      </c>
      <c r="CW22" s="12">
        <v>92.68914160230301</v>
      </c>
      <c r="CX22" s="12" t="str" cm="1">
        <f t="array" ref="CX22">_xlfn.IFS(CW22=100,"green",CW22&gt;50,"yellow",CW22&gt;0,"orange",CW22=0,"red")</f>
        <v>yellow</v>
      </c>
      <c r="CY22" s="12">
        <v>96.037788887476111</v>
      </c>
      <c r="CZ22" s="12" t="str" cm="1">
        <f t="array" ref="CZ22">_xlfn.IFS(CY22=100,"green",CY22&gt;50,"yellow",CY22&gt;0,"orange",CY22=0,"red")</f>
        <v>yellow</v>
      </c>
      <c r="DA22" s="12">
        <v>100</v>
      </c>
      <c r="DB22" s="12" t="str" cm="1">
        <f t="array" ref="DB22">_xlfn.IFS(DA22=100,"green",DA22&gt;50,"yellow",DA22&gt;0,"orange",DA22=0,"red")</f>
        <v>green</v>
      </c>
      <c r="DC22" s="12">
        <v>99.895669172228139</v>
      </c>
      <c r="DD22" s="12" t="str" cm="1">
        <f t="array" ref="DD22">_xlfn.IFS(DC22=100,"green",DC22&gt;50,"yellow",DC22&gt;0,"orange",DC22=0,"red")</f>
        <v>yellow</v>
      </c>
      <c r="DE22" s="12">
        <v>100</v>
      </c>
      <c r="DF22" s="12" t="str" cm="1">
        <f t="array" ref="DF22">_xlfn.IFS(DE22=100,"green",DE22&gt;50,"yellow",DE22&gt;0,"orange",DE22=0,"red")</f>
        <v>green</v>
      </c>
      <c r="DG22" s="12">
        <v>80.468886466123749</v>
      </c>
      <c r="DH22" s="12" t="str" cm="1">
        <f t="array" ref="DH22">_xlfn.IFS(DG22=100,"green",DG22&gt;50,"yellow",DG22&gt;0,"orange",DG22=0,"red")</f>
        <v>yellow</v>
      </c>
      <c r="DI22" s="12">
        <v>100</v>
      </c>
      <c r="DJ22" s="12" t="str" cm="1">
        <f t="array" ref="DJ22">_xlfn.IFS(DI22=100,"green",DI22&gt;50,"yellow",DI22&gt;0,"orange",DI22=0,"red")</f>
        <v>green</v>
      </c>
      <c r="DK22" s="12">
        <v>88.079906903018099</v>
      </c>
      <c r="DL22" s="12" t="str" cm="1">
        <f t="array" ref="DL22">_xlfn.IFS(DK22=100,"green",DK22&gt;50,"yellow",DK22&gt;0,"orange",DK22=0,"red")</f>
        <v>yellow</v>
      </c>
      <c r="DM22" s="12">
        <v>48.966800889320993</v>
      </c>
      <c r="DN22" s="12" t="str" cm="1">
        <f t="array" ref="DN22">_xlfn.IFS(DM22=100,"green",DM22&gt;50,"yellow",DM22&gt;0,"orange",DM22=0,"red")</f>
        <v>orange</v>
      </c>
      <c r="DO22" s="12">
        <v>0</v>
      </c>
      <c r="DP22" s="12" t="str" cm="1">
        <f t="array" ref="DP22">_xlfn.IFS(DO22=100,"green",DO22&gt;50,"yellow",DO22&gt;0,"orange",DO22=0,"red")</f>
        <v>red</v>
      </c>
      <c r="DQ22" s="12">
        <v>77.176407928836383</v>
      </c>
      <c r="DR22" s="12" t="str" cm="1">
        <f t="array" ref="DR22">_xlfn.IFS(DQ22=100,"green",DQ22&gt;50,"yellow",DQ22&gt;0,"orange",DQ22=0,"red")</f>
        <v>yellow</v>
      </c>
    </row>
    <row r="23" spans="1:122" x14ac:dyDescent="0.3">
      <c r="A23" s="15">
        <v>35</v>
      </c>
      <c r="B23" s="13" t="s">
        <v>18</v>
      </c>
      <c r="C23" s="8">
        <v>92.384685135870541</v>
      </c>
      <c r="D23" s="12" t="str" cm="1">
        <f t="array" ref="D23">_xlfn.IFS(C23=100,"green",C23&gt;50,"yellow",C23&gt;0,"orange",C23=0,"red")</f>
        <v>yellow</v>
      </c>
      <c r="E23" s="12">
        <v>100</v>
      </c>
      <c r="F23" s="12" t="str" cm="1">
        <f t="array" ref="F23">_xlfn.IFS(E23=100,"green",E23&gt;50,"yellow",E23&gt;0,"orange",E23=0,"red")</f>
        <v>green</v>
      </c>
      <c r="G23" s="12">
        <v>100</v>
      </c>
      <c r="H23" s="12" t="str" cm="1">
        <f t="array" ref="H23">_xlfn.IFS(G23=100,"green",G23&gt;50,"yellow",G23&gt;0,"orange",G23=0,"red")</f>
        <v>green</v>
      </c>
      <c r="I23" s="12">
        <v>100</v>
      </c>
      <c r="J23" s="12" t="str" cm="1">
        <f t="array" ref="J23">_xlfn.IFS(I23=100,"green",I23&gt;50,"yellow",I23&gt;0,"orange",I23=0,"red")</f>
        <v>green</v>
      </c>
      <c r="K23" s="12">
        <v>98.45445579655258</v>
      </c>
      <c r="L23" s="12" t="str" cm="1">
        <f t="array" ref="L23">_xlfn.IFS(K23=100,"green",K23&gt;50,"yellow",K23&gt;0,"orange",K23=0,"red")</f>
        <v>yellow</v>
      </c>
      <c r="M23" s="12">
        <v>100</v>
      </c>
      <c r="N23" s="12" t="str" cm="1">
        <f t="array" ref="N23">_xlfn.IFS(M23=100,"green",M23&gt;50,"yellow",M23&gt;0,"orange",M23=0,"red")</f>
        <v>green</v>
      </c>
      <c r="O23" s="12">
        <v>25.236292497711805</v>
      </c>
      <c r="P23" s="12" t="str" cm="1">
        <f t="array" ref="P23">_xlfn.IFS(O23=100,"green",O23&gt;50,"yellow",O23&gt;0,"orange",O23=0,"red")</f>
        <v>orange</v>
      </c>
      <c r="Q23" s="12">
        <v>100</v>
      </c>
      <c r="R23" s="12" t="str" cm="1">
        <f t="array" ref="R23">_xlfn.IFS(Q23=100,"green",Q23&gt;50,"yellow",Q23&gt;0,"orange",Q23=0,"red")</f>
        <v>green</v>
      </c>
      <c r="S23" s="12">
        <v>0.31211790760238073</v>
      </c>
      <c r="T23" s="12" t="str" cm="1">
        <f t="array" ref="T23">_xlfn.IFS(S23=100,"green",S23&gt;50,"yellow",S23&gt;0,"orange",S23=0,"red")</f>
        <v>orange</v>
      </c>
      <c r="U23" s="12">
        <v>69.656542952862054</v>
      </c>
      <c r="V23" s="12" t="str" cm="1">
        <f t="array" ref="V23">_xlfn.IFS(U23=100,"green",U23&gt;50,"yellow",U23&gt;0,"orange",U23=0,"red")</f>
        <v>yellow</v>
      </c>
      <c r="W23" s="12">
        <v>84.470231066789864</v>
      </c>
      <c r="X23" s="12" t="str" cm="1">
        <f t="array" ref="X23">_xlfn.IFS(W23=100,"green",W23&gt;50,"yellow",W23&gt;0,"orange",W23=0,"red")</f>
        <v>yellow</v>
      </c>
      <c r="Y23" s="12">
        <v>77.812964022151874</v>
      </c>
      <c r="Z23" s="12" t="str" cm="1">
        <f t="array" ref="Z23">_xlfn.IFS(Y23=100,"green",Y23&gt;50,"yellow",Y23&gt;0,"orange",Y23=0,"red")</f>
        <v>yellow</v>
      </c>
      <c r="AA23" s="12">
        <v>100</v>
      </c>
      <c r="AB23" s="12" t="str" cm="1">
        <f t="array" ref="AB23">_xlfn.IFS(AA23=100,"green",AA23&gt;50,"yellow",AA23&gt;0,"orange",AA23=0,"red")</f>
        <v>green</v>
      </c>
      <c r="AC23" s="12">
        <v>100</v>
      </c>
      <c r="AD23" s="12" t="str" cm="1">
        <f t="array" ref="AD23">_xlfn.IFS(AC23=100,"green",AC23&gt;50,"yellow",AC23&gt;0,"orange",AC23=0,"red")</f>
        <v>green</v>
      </c>
      <c r="AE23" s="12">
        <v>100</v>
      </c>
      <c r="AF23" s="12" t="str" cm="1">
        <f t="array" ref="AF23">_xlfn.IFS(AE23=100,"green",AE23&gt;50,"yellow",AE23&gt;0,"orange",AE23=0,"red")</f>
        <v>green</v>
      </c>
      <c r="AG23" s="12">
        <v>75</v>
      </c>
      <c r="AH23" s="12" t="str" cm="1">
        <f t="array" ref="AH23">_xlfn.IFS(AG23=100,"green",AG23&gt;50,"yellow",AG23&gt;0,"orange",AG23=0,"red")</f>
        <v>yellow</v>
      </c>
      <c r="AI23" s="12">
        <v>100</v>
      </c>
      <c r="AJ23" s="12" t="str" cm="1">
        <f t="array" ref="AJ23">_xlfn.IFS(AI23=100,"green",AI23&gt;50,"yellow",AI23&gt;0,"orange",AI23=0,"red")</f>
        <v>green</v>
      </c>
      <c r="AK23" s="12">
        <v>100</v>
      </c>
      <c r="AL23" s="12" t="str" cm="1">
        <f t="array" ref="AL23">_xlfn.IFS(AK23=100,"green",AK23&gt;50,"yellow",AK23&gt;0,"orange",AK23=0,"red")</f>
        <v>green</v>
      </c>
      <c r="AM23" s="12">
        <v>100</v>
      </c>
      <c r="AN23" s="12" t="str" cm="1">
        <f t="array" ref="AN23">_xlfn.IFS(AM23=100,"green",AM23&gt;50,"yellow",AM23&gt;0,"orange",AM23=0,"red")</f>
        <v>green</v>
      </c>
      <c r="AO23" s="12">
        <v>100</v>
      </c>
      <c r="AP23" s="12" t="str" cm="1">
        <f t="array" ref="AP23">_xlfn.IFS(AO23=100,"green",AO23&gt;50,"yellow",AO23&gt;0,"orange",AO23=0,"red")</f>
        <v>green</v>
      </c>
      <c r="AQ23" s="12">
        <v>100</v>
      </c>
      <c r="AR23" s="12" t="str" cm="1">
        <f t="array" ref="AR23">_xlfn.IFS(AQ23=100,"green",AQ23&gt;50,"yellow",AQ23&gt;0,"orange",AQ23=0,"red")</f>
        <v>green</v>
      </c>
      <c r="AS23" s="12">
        <v>98.583095029436535</v>
      </c>
      <c r="AT23" s="12" t="str" cm="1">
        <f t="array" ref="AT23">_xlfn.IFS(AS23=100,"green",AS23&gt;50,"yellow",AS23&gt;0,"orange",AS23=0,"red")</f>
        <v>yellow</v>
      </c>
      <c r="AU23" s="12">
        <v>98.771682409663441</v>
      </c>
      <c r="AV23" s="12" t="str" cm="1">
        <f t="array" ref="AV23">_xlfn.IFS(AU23=100,"green",AU23&gt;50,"yellow",AU23&gt;0,"orange",AU23=0,"red")</f>
        <v>yellow</v>
      </c>
      <c r="AW23" s="12">
        <v>99.622111062728564</v>
      </c>
      <c r="AX23" s="12" t="str" cm="1">
        <f t="array" ref="AX23">_xlfn.IFS(AW23=100,"green",AW23&gt;50,"yellow",AW23&gt;0,"orange",AW23=0,"red")</f>
        <v>yellow</v>
      </c>
      <c r="AY23" s="12">
        <v>100</v>
      </c>
      <c r="AZ23" s="12" t="str" cm="1">
        <f t="array" ref="AZ23">_xlfn.IFS(AY23=100,"green",AY23&gt;50,"yellow",AY23&gt;0,"orange",AY23=0,"red")</f>
        <v>green</v>
      </c>
      <c r="BA23" s="12">
        <v>100</v>
      </c>
      <c r="BB23" s="12" t="str" cm="1">
        <f t="array" ref="BB23">_xlfn.IFS(BA23=100,"green",BA23&gt;50,"yellow",BA23&gt;0,"orange",BA23=0,"red")</f>
        <v>green</v>
      </c>
      <c r="BC23" s="12">
        <v>100</v>
      </c>
      <c r="BD23" s="12" t="str" cm="1">
        <f t="array" ref="BD23">_xlfn.IFS(BC23=100,"green",BC23&gt;50,"yellow",BC23&gt;0,"orange",BC23=0,"red")</f>
        <v>green</v>
      </c>
      <c r="BE23" s="12">
        <v>100</v>
      </c>
      <c r="BF23" s="12" t="str" cm="1">
        <f t="array" ref="BF23">_xlfn.IFS(BE23=100,"green",BE23&gt;50,"yellow",BE23&gt;0,"orange",BE23=0,"red")</f>
        <v>green</v>
      </c>
      <c r="BG23" s="12">
        <v>100</v>
      </c>
      <c r="BH23" s="12" t="str" cm="1">
        <f t="array" ref="BH23">_xlfn.IFS(BG23=100,"green",BG23&gt;50,"yellow",BG23&gt;0,"orange",BG23=0,"red")</f>
        <v>green</v>
      </c>
      <c r="BI23" s="12">
        <v>50.157528331807868</v>
      </c>
      <c r="BJ23" s="12" t="str" cm="1">
        <f t="array" ref="BJ23">_xlfn.IFS(BI23=100,"green",BI23&gt;50,"yellow",BI23&gt;0,"orange",BI23=0,"red")</f>
        <v>yellow</v>
      </c>
      <c r="BK23" s="12">
        <v>91.692921388634645</v>
      </c>
      <c r="BL23" s="12" t="str" cm="1">
        <f t="array" ref="BL23">_xlfn.IFS(BK23=100,"green",BK23&gt;50,"yellow",BK23&gt;0,"orange",BK23=0,"red")</f>
        <v>yellow</v>
      </c>
      <c r="BM23" s="12">
        <v>92.3151288839735</v>
      </c>
      <c r="BN23" s="12" t="str" cm="1">
        <f t="array" ref="BN23">_xlfn.IFS(BM23=100,"green",BM23&gt;50,"yellow",BM23&gt;0,"orange",BM23=0,"red")</f>
        <v>yellow</v>
      </c>
      <c r="BO23" s="12">
        <v>98.545258717494107</v>
      </c>
      <c r="BP23" s="12" t="str" cm="1">
        <f t="array" ref="BP23">_xlfn.IFS(BO23=100,"green",BO23&gt;50,"yellow",BO23&gt;0,"orange",BO23=0,"red")</f>
        <v>yellow</v>
      </c>
      <c r="BQ23" s="12">
        <v>95.430193800733804</v>
      </c>
      <c r="BR23" s="12" t="str" cm="1">
        <f t="array" ref="BR23">_xlfn.IFS(BQ23=100,"green",BQ23&gt;50,"yellow",BQ23&gt;0,"orange",BQ23=0,"red")</f>
        <v>yellow</v>
      </c>
      <c r="BS23" s="12">
        <v>100</v>
      </c>
      <c r="BT23" s="12" t="str" cm="1">
        <f t="array" ref="BT23">_xlfn.IFS(BS23=100,"green",BS23&gt;50,"yellow",BS23&gt;0,"orange",BS23=0,"red")</f>
        <v>green</v>
      </c>
      <c r="BU23" s="12">
        <v>93.246994634733525</v>
      </c>
      <c r="BV23" s="12" t="str" cm="1">
        <f t="array" ref="BV23">_xlfn.IFS(BU23=100,"green",BU23&gt;50,"yellow",BU23&gt;0,"orange",BU23=0,"red")</f>
        <v>yellow</v>
      </c>
      <c r="BW23" s="12">
        <v>91.906965940878834</v>
      </c>
      <c r="BX23" s="12" t="str" cm="1">
        <f t="array" ref="BX23">_xlfn.IFS(BW23=100,"green",BW23&gt;50,"yellow",BW23&gt;0,"orange",BW23=0,"red")</f>
        <v>yellow</v>
      </c>
      <c r="BY23" s="12">
        <v>100</v>
      </c>
      <c r="BZ23" s="12" t="str" cm="1">
        <f t="array" ref="BZ23">_xlfn.IFS(BY23=100,"green",BY23&gt;50,"yellow",BY23&gt;0,"orange",BY23=0,"red")</f>
        <v>green</v>
      </c>
      <c r="CA23" s="12">
        <v>100</v>
      </c>
      <c r="CB23" s="12" t="str" cm="1">
        <f t="array" ref="CB23">_xlfn.IFS(CA23=100,"green",CA23&gt;50,"yellow",CA23&gt;0,"orange",CA23=0,"red")</f>
        <v>green</v>
      </c>
      <c r="CC23" s="12">
        <v>100</v>
      </c>
      <c r="CD23" s="12" t="str" cm="1">
        <f t="array" ref="CD23">_xlfn.IFS(CC23=100,"green",CC23&gt;50,"yellow",CC23&gt;0,"orange",CC23=0,"red")</f>
        <v>green</v>
      </c>
      <c r="CE23" s="12">
        <v>100</v>
      </c>
      <c r="CF23" s="12" t="str" cm="1">
        <f t="array" ref="CF23">_xlfn.IFS(CE23=100,"green",CE23&gt;50,"yellow",CE23&gt;0,"orange",CE23=0,"red")</f>
        <v>green</v>
      </c>
      <c r="CG23" s="12">
        <v>100</v>
      </c>
      <c r="CH23" s="12" t="str" cm="1">
        <f t="array" ref="CH23">_xlfn.IFS(CG23=100,"green",CG23&gt;50,"yellow",CG23&gt;0,"orange",CG23=0,"red")</f>
        <v>green</v>
      </c>
      <c r="CI23" s="12">
        <v>100</v>
      </c>
      <c r="CJ23" s="12" t="str" cm="1">
        <f t="array" ref="CJ23">_xlfn.IFS(CI23=100,"green",CI23&gt;50,"yellow",CI23&gt;0,"orange",CI23=0,"red")</f>
        <v>green</v>
      </c>
      <c r="CK23" s="12">
        <v>100</v>
      </c>
      <c r="CL23" s="12" t="str" cm="1">
        <f t="array" ref="CL23">_xlfn.IFS(CK23=100,"green",CK23&gt;50,"yellow",CK23&gt;0,"orange",CK23=0,"red")</f>
        <v>green</v>
      </c>
      <c r="CM23" s="12">
        <v>87.889058713676377</v>
      </c>
      <c r="CN23" s="12" t="str" cm="1">
        <f t="array" ref="CN23">_xlfn.IFS(CM23=100,"green",CM23&gt;50,"yellow",CM23&gt;0,"orange",CM23=0,"red")</f>
        <v>yellow</v>
      </c>
      <c r="CO23" s="12">
        <v>99.978312268604995</v>
      </c>
      <c r="CP23" s="12" t="str" cm="1">
        <f t="array" ref="CP23">_xlfn.IFS(CO23=100,"green",CO23&gt;50,"yellow",CO23&gt;0,"orange",CO23=0,"red")</f>
        <v>yellow</v>
      </c>
      <c r="CQ23" s="12">
        <v>97.75177762982446</v>
      </c>
      <c r="CR23" s="12" t="str" cm="1">
        <f t="array" ref="CR23">_xlfn.IFS(CQ23=100,"green",CQ23&gt;50,"yellow",CQ23&gt;0,"orange",CQ23=0,"red")</f>
        <v>yellow</v>
      </c>
      <c r="CS23" s="12">
        <v>100</v>
      </c>
      <c r="CT23" s="12" t="str" cm="1">
        <f t="array" ref="CT23">_xlfn.IFS(CS23=100,"green",CS23&gt;50,"yellow",CS23&gt;0,"orange",CS23=0,"red")</f>
        <v>green</v>
      </c>
      <c r="CU23" s="12">
        <v>52.179981271180999</v>
      </c>
      <c r="CV23" s="12" t="str" cm="1">
        <f t="array" ref="CV23">_xlfn.IFS(CU23=100,"green",CU23&gt;50,"yellow",CU23&gt;0,"orange",CU23=0,"red")</f>
        <v>yellow</v>
      </c>
      <c r="CW23" s="12">
        <v>100</v>
      </c>
      <c r="CX23" s="12" t="str" cm="1">
        <f t="array" ref="CX23">_xlfn.IFS(CW23=100,"green",CW23&gt;50,"yellow",CW23&gt;0,"orange",CW23=0,"red")</f>
        <v>green</v>
      </c>
      <c r="CY23" s="12">
        <v>84.059993757060326</v>
      </c>
      <c r="CZ23" s="12" t="str" cm="1">
        <f t="array" ref="CZ23">_xlfn.IFS(CY23=100,"green",CY23&gt;50,"yellow",CY23&gt;0,"orange",CY23=0,"red")</f>
        <v>yellow</v>
      </c>
      <c r="DA23" s="12">
        <v>100</v>
      </c>
      <c r="DB23" s="12" t="str" cm="1">
        <f t="array" ref="DB23">_xlfn.IFS(DA23=100,"green",DA23&gt;50,"yellow",DA23&gt;0,"orange",DA23=0,"red")</f>
        <v>green</v>
      </c>
      <c r="DC23" s="12">
        <v>97.61180869049133</v>
      </c>
      <c r="DD23" s="12" t="str" cm="1">
        <f t="array" ref="DD23">_xlfn.IFS(DC23=100,"green",DC23&gt;50,"yellow",DC23&gt;0,"orange",DC23=0,"red")</f>
        <v>yellow</v>
      </c>
      <c r="DE23" s="12">
        <v>100</v>
      </c>
      <c r="DF23" s="12" t="str" cm="1">
        <f t="array" ref="DF23">_xlfn.IFS(DE23=100,"green",DE23&gt;50,"yellow",DE23&gt;0,"orange",DE23=0,"red")</f>
        <v>green</v>
      </c>
      <c r="DG23" s="12">
        <v>100</v>
      </c>
      <c r="DH23" s="12" t="str" cm="1">
        <f t="array" ref="DH23">_xlfn.IFS(DG23=100,"green",DG23&gt;50,"yellow",DG23&gt;0,"orange",DG23=0,"red")</f>
        <v>green</v>
      </c>
      <c r="DI23" s="12">
        <v>100</v>
      </c>
      <c r="DJ23" s="12" t="str" cm="1">
        <f t="array" ref="DJ23">_xlfn.IFS(DI23=100,"green",DI23&gt;50,"yellow",DI23&gt;0,"orange",DI23=0,"red")</f>
        <v>green</v>
      </c>
      <c r="DK23" s="12">
        <v>100</v>
      </c>
      <c r="DL23" s="12" t="str" cm="1">
        <f t="array" ref="DL23">_xlfn.IFS(DK23=100,"green",DK23&gt;50,"yellow",DK23&gt;0,"orange",DK23=0,"red")</f>
        <v>green</v>
      </c>
      <c r="DM23" s="12">
        <v>72.303486815937745</v>
      </c>
      <c r="DN23" s="12" t="str" cm="1">
        <f t="array" ref="DN23">_xlfn.IFS(DM23=100,"green",DM23&gt;50,"yellow",DM23&gt;0,"orange",DM23=0,"red")</f>
        <v>yellow</v>
      </c>
      <c r="DO23" s="12">
        <v>100</v>
      </c>
      <c r="DP23" s="12" t="str" cm="1">
        <f t="array" ref="DP23">_xlfn.IFS(DO23=100,"green",DO23&gt;50,"yellow",DO23&gt;0,"orange",DO23=0,"red")</f>
        <v>green</v>
      </c>
      <c r="DQ23" s="12">
        <v>96.239411938303633</v>
      </c>
      <c r="DR23" s="12" t="str" cm="1">
        <f t="array" ref="DR23">_xlfn.IFS(DQ23=100,"green",DQ23&gt;50,"yellow",DQ23&gt;0,"orange",DQ23=0,"red")</f>
        <v>yellow</v>
      </c>
    </row>
    <row r="24" spans="1:122" x14ac:dyDescent="0.3">
      <c r="A24" s="15">
        <v>31</v>
      </c>
      <c r="B24" s="13" t="s">
        <v>17</v>
      </c>
      <c r="C24" s="8">
        <v>87.256308114324383</v>
      </c>
      <c r="D24" s="12" t="str" cm="1">
        <f t="array" ref="D24">_xlfn.IFS(C24=100,"green",C24&gt;50,"yellow",C24&gt;0,"orange",C24=0,"red")</f>
        <v>yellow</v>
      </c>
      <c r="E24" s="12">
        <v>100</v>
      </c>
      <c r="F24" s="12" t="str" cm="1">
        <f t="array" ref="F24">_xlfn.IFS(E24=100,"green",E24&gt;50,"yellow",E24&gt;0,"orange",E24=0,"red")</f>
        <v>green</v>
      </c>
      <c r="G24" s="12">
        <v>100</v>
      </c>
      <c r="H24" s="12" t="str" cm="1">
        <f t="array" ref="H24">_xlfn.IFS(G24=100,"green",G24&gt;50,"yellow",G24&gt;0,"orange",G24=0,"red")</f>
        <v>green</v>
      </c>
      <c r="I24" s="12">
        <v>100</v>
      </c>
      <c r="J24" s="12" t="str" cm="1">
        <f t="array" ref="J24">_xlfn.IFS(I24=100,"green",I24&gt;50,"yellow",I24&gt;0,"orange",I24=0,"red")</f>
        <v>green</v>
      </c>
      <c r="K24" s="12">
        <v>100</v>
      </c>
      <c r="L24" s="12" t="str" cm="1">
        <f t="array" ref="L24">_xlfn.IFS(K24=100,"green",K24&gt;50,"yellow",K24&gt;0,"orange",K24=0,"red")</f>
        <v>green</v>
      </c>
      <c r="M24" s="12">
        <v>100</v>
      </c>
      <c r="N24" s="12" t="str" cm="1">
        <f t="array" ref="N24">_xlfn.IFS(M24=100,"green",M24&gt;50,"yellow",M24&gt;0,"orange",M24=0,"red")</f>
        <v>green</v>
      </c>
      <c r="O24" s="12">
        <v>100</v>
      </c>
      <c r="P24" s="12" t="str" cm="1">
        <f t="array" ref="P24">_xlfn.IFS(O24=100,"green",O24&gt;50,"yellow",O24&gt;0,"orange",O24=0,"red")</f>
        <v>green</v>
      </c>
      <c r="Q24" s="12">
        <v>100</v>
      </c>
      <c r="R24" s="12" t="str" cm="1">
        <f t="array" ref="R24">_xlfn.IFS(Q24=100,"green",Q24&gt;50,"yellow",Q24&gt;0,"orange",Q24=0,"red")</f>
        <v>green</v>
      </c>
      <c r="S24" s="12">
        <v>100</v>
      </c>
      <c r="T24" s="12" t="str" cm="1">
        <f t="array" ref="T24">_xlfn.IFS(S24=100,"green",S24&gt;50,"yellow",S24&gt;0,"orange",S24=0,"red")</f>
        <v>green</v>
      </c>
      <c r="U24" s="12">
        <v>100</v>
      </c>
      <c r="V24" s="12" t="str" cm="1">
        <f t="array" ref="V24">_xlfn.IFS(U24=100,"green",U24&gt;50,"yellow",U24&gt;0,"orange",U24=0,"red")</f>
        <v>green</v>
      </c>
      <c r="W24" s="12">
        <v>24.235135671065787</v>
      </c>
      <c r="X24" s="12" t="str" cm="1">
        <f t="array" ref="X24">_xlfn.IFS(W24=100,"green",W24&gt;50,"yellow",W24&gt;0,"orange",W24=0,"red")</f>
        <v>orange</v>
      </c>
      <c r="Y24" s="12">
        <v>92.423513567106582</v>
      </c>
      <c r="Z24" s="12" t="str" cm="1">
        <f t="array" ref="Z24">_xlfn.IFS(Y24=100,"green",Y24&gt;50,"yellow",Y24&gt;0,"orange",Y24=0,"red")</f>
        <v>yellow</v>
      </c>
      <c r="AA24" s="12">
        <v>100</v>
      </c>
      <c r="AB24" s="12" t="str" cm="1">
        <f t="array" ref="AB24">_xlfn.IFS(AA24=100,"green",AA24&gt;50,"yellow",AA24&gt;0,"orange",AA24=0,"red")</f>
        <v>green</v>
      </c>
      <c r="AC24" s="12">
        <v>100</v>
      </c>
      <c r="AD24" s="12" t="str" cm="1">
        <f t="array" ref="AD24">_xlfn.IFS(AC24=100,"green",AC24&gt;50,"yellow",AC24&gt;0,"orange",AC24=0,"red")</f>
        <v>green</v>
      </c>
      <c r="AE24" s="12">
        <v>100</v>
      </c>
      <c r="AF24" s="12" t="str" cm="1">
        <f t="array" ref="AF24">_xlfn.IFS(AE24=100,"green",AE24&gt;50,"yellow",AE24&gt;0,"orange",AE24=0,"red")</f>
        <v>green</v>
      </c>
      <c r="AG24" s="12">
        <v>75</v>
      </c>
      <c r="AH24" s="12" t="str" cm="1">
        <f t="array" ref="AH24">_xlfn.IFS(AG24=100,"green",AG24&gt;50,"yellow",AG24&gt;0,"orange",AG24=0,"red")</f>
        <v>yellow</v>
      </c>
      <c r="AI24" s="12">
        <v>87.897598057504581</v>
      </c>
      <c r="AJ24" s="12" t="str" cm="1">
        <f t="array" ref="AJ24">_xlfn.IFS(AI24=100,"green",AI24&gt;50,"yellow",AI24&gt;0,"orange",AI24=0,"red")</f>
        <v>yellow</v>
      </c>
      <c r="AK24" s="12">
        <v>94.628472912905821</v>
      </c>
      <c r="AL24" s="12" t="str" cm="1">
        <f t="array" ref="AL24">_xlfn.IFS(AK24=100,"green",AK24&gt;50,"yellow",AK24&gt;0,"orange",AK24=0,"red")</f>
        <v>yellow</v>
      </c>
      <c r="AM24" s="12">
        <v>100</v>
      </c>
      <c r="AN24" s="12" t="str" cm="1">
        <f t="array" ref="AN24">_xlfn.IFS(AM24=100,"green",AM24&gt;50,"yellow",AM24&gt;0,"orange",AM24=0,"red")</f>
        <v>green</v>
      </c>
      <c r="AO24" s="12">
        <v>100</v>
      </c>
      <c r="AP24" s="12" t="str" cm="1">
        <f t="array" ref="AP24">_xlfn.IFS(AO24=100,"green",AO24&gt;50,"yellow",AO24&gt;0,"orange",AO24=0,"red")</f>
        <v>green</v>
      </c>
      <c r="AQ24" s="12">
        <v>100</v>
      </c>
      <c r="AR24" s="12" t="str" cm="1">
        <f t="array" ref="AR24">_xlfn.IFS(AQ24=100,"green",AQ24&gt;50,"yellow",AQ24&gt;0,"orange",AQ24=0,"red")</f>
        <v>green</v>
      </c>
      <c r="AS24" s="12">
        <v>84.724046173516811</v>
      </c>
      <c r="AT24" s="12" t="str" cm="1">
        <f t="array" ref="AT24">_xlfn.IFS(AS24=100,"green",AS24&gt;50,"yellow",AS24&gt;0,"orange",AS24=0,"red")</f>
        <v>yellow</v>
      </c>
      <c r="AU24" s="12">
        <v>8.0410042633176246</v>
      </c>
      <c r="AV24" s="12" t="str" cm="1">
        <f t="array" ref="AV24">_xlfn.IFS(AU24=100,"green",AU24&gt;50,"yellow",AU24&gt;0,"orange",AU24=0,"red")</f>
        <v>orange</v>
      </c>
      <c r="AW24" s="12">
        <v>82.184445915320694</v>
      </c>
      <c r="AX24" s="12" t="str" cm="1">
        <f t="array" ref="AX24">_xlfn.IFS(AW24=100,"green",AW24&gt;50,"yellow",AW24&gt;0,"orange",AW24=0,"red")</f>
        <v>yellow</v>
      </c>
      <c r="AY24" s="12">
        <v>100</v>
      </c>
      <c r="AZ24" s="12" t="str" cm="1">
        <f t="array" ref="AZ24">_xlfn.IFS(AY24=100,"green",AY24&gt;50,"yellow",AY24&gt;0,"orange",AY24=0,"red")</f>
        <v>green</v>
      </c>
      <c r="BA24" s="12">
        <v>100</v>
      </c>
      <c r="BB24" s="12" t="str" cm="1">
        <f t="array" ref="BB24">_xlfn.IFS(BA24=100,"green",BA24&gt;50,"yellow",BA24&gt;0,"orange",BA24=0,"red")</f>
        <v>green</v>
      </c>
      <c r="BC24" s="12">
        <v>100</v>
      </c>
      <c r="BD24" s="12" t="str" cm="1">
        <f t="array" ref="BD24">_xlfn.IFS(BC24=100,"green",BC24&gt;50,"yellow",BC24&gt;0,"orange",BC24=0,"red")</f>
        <v>green</v>
      </c>
      <c r="BE24" s="12">
        <v>100</v>
      </c>
      <c r="BF24" s="12" t="str" cm="1">
        <f t="array" ref="BF24">_xlfn.IFS(BE24=100,"green",BE24&gt;50,"yellow",BE24&gt;0,"orange",BE24=0,"red")</f>
        <v>green</v>
      </c>
      <c r="BG24" s="12">
        <v>100</v>
      </c>
      <c r="BH24" s="12" t="str" cm="1">
        <f t="array" ref="BH24">_xlfn.IFS(BG24=100,"green",BG24&gt;50,"yellow",BG24&gt;0,"orange",BG24=0,"red")</f>
        <v>green</v>
      </c>
      <c r="BI24" s="12">
        <v>100</v>
      </c>
      <c r="BJ24" s="12" t="str" cm="1">
        <f t="array" ref="BJ24">_xlfn.IFS(BI24=100,"green",BI24&gt;50,"yellow",BI24&gt;0,"orange",BI24=0,"red")</f>
        <v>green</v>
      </c>
      <c r="BK24" s="12">
        <v>100</v>
      </c>
      <c r="BL24" s="12" t="str" cm="1">
        <f t="array" ref="BL24">_xlfn.IFS(BK24=100,"green",BK24&gt;50,"yellow",BK24&gt;0,"orange",BK24=0,"red")</f>
        <v>green</v>
      </c>
      <c r="BM24" s="12">
        <v>100</v>
      </c>
      <c r="BN24" s="12" t="str" cm="1">
        <f t="array" ref="BN24">_xlfn.IFS(BM24=100,"green",BM24&gt;50,"yellow",BM24&gt;0,"orange",BM24=0,"red")</f>
        <v>green</v>
      </c>
      <c r="BO24" s="12">
        <v>100</v>
      </c>
      <c r="BP24" s="12" t="str" cm="1">
        <f t="array" ref="BP24">_xlfn.IFS(BO24=100,"green",BO24&gt;50,"yellow",BO24&gt;0,"orange",BO24=0,"red")</f>
        <v>green</v>
      </c>
      <c r="BQ24" s="12">
        <v>100</v>
      </c>
      <c r="BR24" s="12" t="str" cm="1">
        <f t="array" ref="BR24">_xlfn.IFS(BQ24=100,"green",BQ24&gt;50,"yellow",BQ24&gt;0,"orange",BQ24=0,"red")</f>
        <v>green</v>
      </c>
      <c r="BS24" s="12">
        <v>100</v>
      </c>
      <c r="BT24" s="12" t="str" cm="1">
        <f t="array" ref="BT24">_xlfn.IFS(BS24=100,"green",BS24&gt;50,"yellow",BS24&gt;0,"orange",BS24=0,"red")</f>
        <v>green</v>
      </c>
      <c r="BU24" s="12">
        <v>100</v>
      </c>
      <c r="BV24" s="12" t="str" cm="1">
        <f t="array" ref="BV24">_xlfn.IFS(BU24=100,"green",BU24&gt;50,"yellow",BU24&gt;0,"orange",BU24=0,"red")</f>
        <v>green</v>
      </c>
      <c r="BW24" s="12">
        <v>100</v>
      </c>
      <c r="BX24" s="12" t="str" cm="1">
        <f t="array" ref="BX24">_xlfn.IFS(BW24=100,"green",BW24&gt;50,"yellow",BW24&gt;0,"orange",BW24=0,"red")</f>
        <v>green</v>
      </c>
      <c r="BY24" s="12">
        <v>100</v>
      </c>
      <c r="BZ24" s="12" t="str" cm="1">
        <f t="array" ref="BZ24">_xlfn.IFS(BY24=100,"green",BY24&gt;50,"yellow",BY24&gt;0,"orange",BY24=0,"red")</f>
        <v>green</v>
      </c>
      <c r="CA24" s="12">
        <v>100</v>
      </c>
      <c r="CB24" s="12" t="str" cm="1">
        <f t="array" ref="CB24">_xlfn.IFS(CA24=100,"green",CA24&gt;50,"yellow",CA24&gt;0,"orange",CA24=0,"red")</f>
        <v>green</v>
      </c>
      <c r="CC24" s="12">
        <v>100</v>
      </c>
      <c r="CD24" s="12" t="str" cm="1">
        <f t="array" ref="CD24">_xlfn.IFS(CC24=100,"green",CC24&gt;50,"yellow",CC24&gt;0,"orange",CC24=0,"red")</f>
        <v>green</v>
      </c>
      <c r="CE24" s="12">
        <v>100</v>
      </c>
      <c r="CF24" s="12" t="str" cm="1">
        <f t="array" ref="CF24">_xlfn.IFS(CE24=100,"green",CE24&gt;50,"yellow",CE24&gt;0,"orange",CE24=0,"red")</f>
        <v>green</v>
      </c>
      <c r="CG24" s="12">
        <v>100</v>
      </c>
      <c r="CH24" s="12" t="str" cm="1">
        <f t="array" ref="CH24">_xlfn.IFS(CG24=100,"green",CG24&gt;50,"yellow",CG24&gt;0,"orange",CG24=0,"red")</f>
        <v>green</v>
      </c>
      <c r="CI24" s="12">
        <v>100</v>
      </c>
      <c r="CJ24" s="12" t="str" cm="1">
        <f t="array" ref="CJ24">_xlfn.IFS(CI24=100,"green",CI24&gt;50,"yellow",CI24&gt;0,"orange",CI24=0,"red")</f>
        <v>green</v>
      </c>
      <c r="CK24" s="12">
        <v>62.681632274791831</v>
      </c>
      <c r="CL24" s="12" t="str" cm="1">
        <f t="array" ref="CL24">_xlfn.IFS(CK24=100,"green",CK24&gt;50,"yellow",CK24&gt;0,"orange",CK24=0,"red")</f>
        <v>yellow</v>
      </c>
      <c r="CM24" s="12">
        <v>100</v>
      </c>
      <c r="CN24" s="12" t="str" cm="1">
        <f t="array" ref="CN24">_xlfn.IFS(CM24=100,"green",CM24&gt;50,"yellow",CM24&gt;0,"orange",CM24=0,"red")</f>
        <v>green</v>
      </c>
      <c r="CO24" s="12">
        <v>94.491779197978857</v>
      </c>
      <c r="CP24" s="12" t="str" cm="1">
        <f t="array" ref="CP24">_xlfn.IFS(CO24=100,"green",CO24&gt;50,"yellow",CO24&gt;0,"orange",CO24=0,"red")</f>
        <v>yellow</v>
      </c>
      <c r="CQ24" s="12">
        <v>96.431117622730881</v>
      </c>
      <c r="CR24" s="12" t="str" cm="1">
        <f t="array" ref="CR24">_xlfn.IFS(CQ24=100,"green",CQ24&gt;50,"yellow",CQ24&gt;0,"orange",CQ24=0,"red")</f>
        <v>yellow</v>
      </c>
      <c r="CS24" s="12">
        <v>0</v>
      </c>
      <c r="CT24" s="12" t="str" cm="1">
        <f t="array" ref="CT24">_xlfn.IFS(CS24=100,"green",CS24&gt;50,"yellow",CS24&gt;0,"orange",CS24=0,"red")</f>
        <v>red</v>
      </c>
      <c r="CU24" s="12">
        <v>100</v>
      </c>
      <c r="CV24" s="12" t="str" cm="1">
        <f t="array" ref="CV24">_xlfn.IFS(CU24=100,"green",CU24&gt;50,"yellow",CU24&gt;0,"orange",CU24=0,"red")</f>
        <v>green</v>
      </c>
      <c r="CW24" s="12">
        <v>100</v>
      </c>
      <c r="CX24" s="12" t="str" cm="1">
        <f t="array" ref="CX24">_xlfn.IFS(CW24=100,"green",CW24&gt;50,"yellow",CW24&gt;0,"orange",CW24=0,"red")</f>
        <v>green</v>
      </c>
      <c r="CY24" s="12">
        <v>66.666666666666671</v>
      </c>
      <c r="CZ24" s="12" t="str" cm="1">
        <f t="array" ref="CZ24">_xlfn.IFS(CY24=100,"green",CY24&gt;50,"yellow",CY24&gt;0,"orange",CY24=0,"red")</f>
        <v>yellow</v>
      </c>
      <c r="DA24" s="12">
        <v>100</v>
      </c>
      <c r="DB24" s="12" t="str" cm="1">
        <f t="array" ref="DB24">_xlfn.IFS(DA24=100,"green",DA24&gt;50,"yellow",DA24&gt;0,"orange",DA24=0,"red")</f>
        <v>green</v>
      </c>
      <c r="DC24" s="12">
        <v>93.182791456311179</v>
      </c>
      <c r="DD24" s="12" t="str" cm="1">
        <f t="array" ref="DD24">_xlfn.IFS(DC24=100,"green",DC24&gt;50,"yellow",DC24&gt;0,"orange",DC24=0,"red")</f>
        <v>yellow</v>
      </c>
      <c r="DE24" s="12">
        <v>100</v>
      </c>
      <c r="DF24" s="12" t="str" cm="1">
        <f t="array" ref="DF24">_xlfn.IFS(DE24=100,"green",DE24&gt;50,"yellow",DE24&gt;0,"orange",DE24=0,"red")</f>
        <v>green</v>
      </c>
      <c r="DG24" s="12">
        <v>0</v>
      </c>
      <c r="DH24" s="12" t="str" cm="1">
        <f t="array" ref="DH24">_xlfn.IFS(DG24=100,"green",DG24&gt;50,"yellow",DG24&gt;0,"orange",DG24=0,"red")</f>
        <v>red</v>
      </c>
      <c r="DI24" s="12">
        <v>100</v>
      </c>
      <c r="DJ24" s="12" t="str" cm="1">
        <f t="array" ref="DJ24">_xlfn.IFS(DI24=100,"green",DI24&gt;50,"yellow",DI24&gt;0,"orange",DI24=0,"red")</f>
        <v>green</v>
      </c>
      <c r="DK24" s="12">
        <v>0</v>
      </c>
      <c r="DL24" s="12" t="str" cm="1">
        <f t="array" ref="DL24">_xlfn.IFS(DK24=100,"green",DK24&gt;50,"yellow",DK24&gt;0,"orange",DK24=0,"red")</f>
        <v>red</v>
      </c>
      <c r="DM24" s="12">
        <v>100</v>
      </c>
      <c r="DN24" s="12" t="str" cm="1">
        <f t="array" ref="DN24">_xlfn.IFS(DM24=100,"green",DM24&gt;50,"yellow",DM24&gt;0,"orange",DM24=0,"red")</f>
        <v>green</v>
      </c>
      <c r="DO24" s="12">
        <v>0.18925382315134018</v>
      </c>
      <c r="DP24" s="12" t="str" cm="1">
        <f t="array" ref="DP24">_xlfn.IFS(DO24=100,"green",DO24&gt;50,"yellow",DO24&gt;0,"orange",DO24=0,"red")</f>
        <v>orange</v>
      </c>
      <c r="DQ24" s="12">
        <v>61.671505659932812</v>
      </c>
      <c r="DR24" s="12" t="str" cm="1">
        <f t="array" ref="DR24">_xlfn.IFS(DQ24=100,"green",DQ24&gt;50,"yellow",DQ24&gt;0,"orange",DQ24=0,"red")</f>
        <v>yellow</v>
      </c>
    </row>
    <row r="25" spans="1:122" x14ac:dyDescent="0.3">
      <c r="A25" s="15">
        <v>23</v>
      </c>
      <c r="B25" s="13" t="s">
        <v>16</v>
      </c>
      <c r="C25" s="8">
        <v>75.862437169913704</v>
      </c>
      <c r="D25" s="12" t="str" cm="1">
        <f t="array" ref="D25">_xlfn.IFS(C25=100,"green",C25&gt;50,"yellow",C25&gt;0,"orange",C25=0,"red")</f>
        <v>yellow</v>
      </c>
      <c r="E25" s="12">
        <v>21.361356912325935</v>
      </c>
      <c r="F25" s="12" t="str" cm="1">
        <f t="array" ref="F25">_xlfn.IFS(E25=100,"green",E25&gt;50,"yellow",E25&gt;0,"orange",E25=0,"red")</f>
        <v>orange</v>
      </c>
      <c r="G25" s="12">
        <v>99.08216681096313</v>
      </c>
      <c r="H25" s="12" t="str" cm="1">
        <f t="array" ref="H25">_xlfn.IFS(G25=100,"green",G25&gt;50,"yellow",G25&gt;0,"orange",G25=0,"red")</f>
        <v>yellow</v>
      </c>
      <c r="I25" s="12">
        <v>97.277766819609496</v>
      </c>
      <c r="J25" s="12" t="str" cm="1">
        <f t="array" ref="J25">_xlfn.IFS(I25=100,"green",I25&gt;50,"yellow",I25&gt;0,"orange",I25=0,"red")</f>
        <v>yellow</v>
      </c>
      <c r="K25" s="12">
        <v>86.949251492530124</v>
      </c>
      <c r="L25" s="12" t="str" cm="1">
        <f t="array" ref="L25">_xlfn.IFS(K25=100,"green",K25&gt;50,"yellow",K25&gt;0,"orange",K25=0,"red")</f>
        <v>yellow</v>
      </c>
      <c r="M25" s="12">
        <v>97.174648460727497</v>
      </c>
      <c r="N25" s="12" t="str" cm="1">
        <f t="array" ref="N25">_xlfn.IFS(M25=100,"green",M25&gt;50,"yellow",M25&gt;0,"orange",M25=0,"red")</f>
        <v>yellow</v>
      </c>
      <c r="O25" s="12">
        <v>98.871752393492756</v>
      </c>
      <c r="P25" s="12" t="str" cm="1">
        <f t="array" ref="P25">_xlfn.IFS(O25=100,"green",O25&gt;50,"yellow",O25&gt;0,"orange",O25=0,"red")</f>
        <v>yellow</v>
      </c>
      <c r="Q25" s="12">
        <v>73.836643323526474</v>
      </c>
      <c r="R25" s="12" t="str" cm="1">
        <f t="array" ref="R25">_xlfn.IFS(Q25=100,"green",Q25&gt;50,"yellow",Q25&gt;0,"orange",Q25=0,"red")</f>
        <v>yellow</v>
      </c>
      <c r="S25" s="12">
        <v>24.794437661732804</v>
      </c>
      <c r="T25" s="12" t="str" cm="1">
        <f t="array" ref="T25">_xlfn.IFS(S25=100,"green",S25&gt;50,"yellow",S25&gt;0,"orange",S25=0,"red")</f>
        <v>orange</v>
      </c>
      <c r="U25" s="12">
        <v>42.482596091969825</v>
      </c>
      <c r="V25" s="12" t="str" cm="1">
        <f t="array" ref="V25">_xlfn.IFS(U25=100,"green",U25&gt;50,"yellow",U25&gt;0,"orange",U25=0,"red")</f>
        <v>orange</v>
      </c>
      <c r="W25" s="12">
        <v>52.204881202078198</v>
      </c>
      <c r="X25" s="12" t="str" cm="1">
        <f t="array" ref="X25">_xlfn.IFS(W25=100,"green",W25&gt;50,"yellow",W25&gt;0,"orange",W25=0,"red")</f>
        <v>yellow</v>
      </c>
      <c r="Y25" s="12">
        <v>69.403550116895616</v>
      </c>
      <c r="Z25" s="12" t="str" cm="1">
        <f t="array" ref="Z25">_xlfn.IFS(Y25=100,"green",Y25&gt;50,"yellow",Y25&gt;0,"orange",Y25=0,"red")</f>
        <v>yellow</v>
      </c>
      <c r="AA25" s="12">
        <v>9.9773272665887198</v>
      </c>
      <c r="AB25" s="12" t="str" cm="1">
        <f t="array" ref="AB25">_xlfn.IFS(AA25=100,"green",AA25&gt;50,"yellow",AA25&gt;0,"orange",AA25=0,"red")</f>
        <v>orange</v>
      </c>
      <c r="AC25" s="12">
        <v>17.543706458858335</v>
      </c>
      <c r="AD25" s="12" t="str" cm="1">
        <f t="array" ref="AD25">_xlfn.IFS(AC25=100,"green",AC25&gt;50,"yellow",AC25&gt;0,"orange",AC25=0,"red")</f>
        <v>orange</v>
      </c>
      <c r="AE25" s="12">
        <v>97.33183844490992</v>
      </c>
      <c r="AF25" s="12" t="str" cm="1">
        <f t="array" ref="AF25">_xlfn.IFS(AE25=100,"green",AE25&gt;50,"yellow",AE25&gt;0,"orange",AE25=0,"red")</f>
        <v>yellow</v>
      </c>
      <c r="AG25" s="12">
        <v>31.213218042589244</v>
      </c>
      <c r="AH25" s="12" t="str" cm="1">
        <f t="array" ref="AH25">_xlfn.IFS(AG25=100,"green",AG25&gt;50,"yellow",AG25&gt;0,"orange",AG25=0,"red")</f>
        <v>orange</v>
      </c>
      <c r="AI25" s="12">
        <v>62.070592591510163</v>
      </c>
      <c r="AJ25" s="12" t="str" cm="1">
        <f t="array" ref="AJ25">_xlfn.IFS(AI25=100,"green",AI25&gt;50,"yellow",AI25&gt;0,"orange",AI25=0,"red")</f>
        <v>yellow</v>
      </c>
      <c r="AK25" s="12">
        <v>52.021642343039986</v>
      </c>
      <c r="AL25" s="12" t="str" cm="1">
        <f t="array" ref="AL25">_xlfn.IFS(AK25=100,"green",AK25&gt;50,"yellow",AK25&gt;0,"orange",AK25=0,"red")</f>
        <v>yellow</v>
      </c>
      <c r="AM25" s="12">
        <v>100</v>
      </c>
      <c r="AN25" s="12" t="str" cm="1">
        <f t="array" ref="AN25">_xlfn.IFS(AM25=100,"green",AM25&gt;50,"yellow",AM25&gt;0,"orange",AM25=0,"red")</f>
        <v>green</v>
      </c>
      <c r="AO25" s="12">
        <v>95.65011448986786</v>
      </c>
      <c r="AP25" s="12" t="str" cm="1">
        <f t="array" ref="AP25">_xlfn.IFS(AO25=100,"green",AO25&gt;50,"yellow",AO25&gt;0,"orange",AO25=0,"red")</f>
        <v>yellow</v>
      </c>
      <c r="AQ25" s="12">
        <v>97.756058985252537</v>
      </c>
      <c r="AR25" s="12" t="str" cm="1">
        <f t="array" ref="AR25">_xlfn.IFS(AQ25=100,"green",AQ25&gt;50,"yellow",AQ25&gt;0,"orange",AQ25=0,"red")</f>
        <v>yellow</v>
      </c>
      <c r="AS25" s="12">
        <v>59.885327890765872</v>
      </c>
      <c r="AT25" s="12" t="str" cm="1">
        <f t="array" ref="AT25">_xlfn.IFS(AS25=100,"green",AS25&gt;50,"yellow",AS25&gt;0,"orange",AS25=0,"red")</f>
        <v>yellow</v>
      </c>
      <c r="AU25" s="12">
        <v>56.960584853334282</v>
      </c>
      <c r="AV25" s="12" t="str" cm="1">
        <f t="array" ref="AV25">_xlfn.IFS(AU25=100,"green",AU25&gt;50,"yellow",AU25&gt;0,"orange",AU25=0,"red")</f>
        <v>yellow</v>
      </c>
      <c r="AW25" s="12">
        <v>74.906331593395819</v>
      </c>
      <c r="AX25" s="12" t="str" cm="1">
        <f t="array" ref="AX25">_xlfn.IFS(AW25=100,"green",AW25&gt;50,"yellow",AW25&gt;0,"orange",AW25=0,"red")</f>
        <v>yellow</v>
      </c>
      <c r="AY25" s="12">
        <v>100</v>
      </c>
      <c r="AZ25" s="12" t="str" cm="1">
        <f t="array" ref="AZ25">_xlfn.IFS(AY25=100,"green",AY25&gt;50,"yellow",AY25&gt;0,"orange",AY25=0,"red")</f>
        <v>green</v>
      </c>
      <c r="BA25" s="12">
        <v>100</v>
      </c>
      <c r="BB25" s="12" t="str" cm="1">
        <f t="array" ref="BB25">_xlfn.IFS(BA25=100,"green",BA25&gt;50,"yellow",BA25&gt;0,"orange",BA25=0,"red")</f>
        <v>green</v>
      </c>
      <c r="BC25" s="12">
        <v>100</v>
      </c>
      <c r="BD25" s="12" t="str" cm="1">
        <f t="array" ref="BD25">_xlfn.IFS(BC25=100,"green",BC25&gt;50,"yellow",BC25&gt;0,"orange",BC25=0,"red")</f>
        <v>green</v>
      </c>
      <c r="BE25" s="12">
        <v>99.918949654653332</v>
      </c>
      <c r="BF25" s="12" t="str" cm="1">
        <f t="array" ref="BF25">_xlfn.IFS(BE25=100,"green",BE25&gt;50,"yellow",BE25&gt;0,"orange",BE25=0,"red")</f>
        <v>yellow</v>
      </c>
      <c r="BG25" s="12">
        <v>100</v>
      </c>
      <c r="BH25" s="12" t="str" cm="1">
        <f t="array" ref="BH25">_xlfn.IFS(BG25=100,"green",BG25&gt;50,"yellow",BG25&gt;0,"orange",BG25=0,"red")</f>
        <v>green</v>
      </c>
      <c r="BI25" s="12">
        <v>0</v>
      </c>
      <c r="BJ25" s="12" t="str" cm="1">
        <f t="array" ref="BJ25">_xlfn.IFS(BI25=100,"green",BI25&gt;50,"yellow",BI25&gt;0,"orange",BI25=0,"red")</f>
        <v>red</v>
      </c>
      <c r="BK25" s="12">
        <v>83.319824942442224</v>
      </c>
      <c r="BL25" s="12" t="str" cm="1">
        <f t="array" ref="BL25">_xlfn.IFS(BK25=100,"green",BK25&gt;50,"yellow",BK25&gt;0,"orange",BK25=0,"red")</f>
        <v>yellow</v>
      </c>
      <c r="BM25" s="12">
        <v>78.376179740621509</v>
      </c>
      <c r="BN25" s="12" t="str" cm="1">
        <f t="array" ref="BN25">_xlfn.IFS(BM25=100,"green",BM25&gt;50,"yellow",BM25&gt;0,"orange",BM25=0,"red")</f>
        <v>yellow</v>
      </c>
      <c r="BO25" s="12">
        <v>70.713850753222872</v>
      </c>
      <c r="BP25" s="12" t="str" cm="1">
        <f t="array" ref="BP25">_xlfn.IFS(BO25=100,"green",BO25&gt;50,"yellow",BO25&gt;0,"orange",BO25=0,"red")</f>
        <v>yellow</v>
      </c>
      <c r="BQ25" s="12">
        <v>74.54501524692219</v>
      </c>
      <c r="BR25" s="12" t="str" cm="1">
        <f t="array" ref="BR25">_xlfn.IFS(BQ25=100,"green",BQ25&gt;50,"yellow",BQ25&gt;0,"orange",BQ25=0,"red")</f>
        <v>yellow</v>
      </c>
      <c r="BS25" s="12">
        <v>76.143077637637788</v>
      </c>
      <c r="BT25" s="12" t="str" cm="1">
        <f t="array" ref="BT25">_xlfn.IFS(BS25=100,"green",BS25&gt;50,"yellow",BS25&gt;0,"orange",BS25=0,"red")</f>
        <v>yellow</v>
      </c>
      <c r="BU25" s="12">
        <v>76.433728597671418</v>
      </c>
      <c r="BV25" s="12" t="str" cm="1">
        <f t="array" ref="BV25">_xlfn.IFS(BU25=100,"green",BU25&gt;50,"yellow",BU25&gt;0,"orange",BU25=0,"red")</f>
        <v>yellow</v>
      </c>
      <c r="BW25" s="12">
        <v>95.344602563867014</v>
      </c>
      <c r="BX25" s="12" t="str" cm="1">
        <f t="array" ref="BX25">_xlfn.IFS(BW25=100,"green",BW25&gt;50,"yellow",BW25&gt;0,"orange",BW25=0,"red")</f>
        <v>yellow</v>
      </c>
      <c r="BY25" s="12">
        <v>89.733186100130965</v>
      </c>
      <c r="BZ25" s="12" t="str" cm="1">
        <f t="array" ref="BZ25">_xlfn.IFS(BY25=100,"green",BY25&gt;50,"yellow",BY25&gt;0,"orange",BY25=0,"red")</f>
        <v>yellow</v>
      </c>
      <c r="CA25" s="12">
        <v>89.630328784195669</v>
      </c>
      <c r="CB25" s="12" t="str" cm="1">
        <f t="array" ref="CB25">_xlfn.IFS(CA25=100,"green",CA25&gt;50,"yellow",CA25&gt;0,"orange",CA25=0,"red")</f>
        <v>yellow</v>
      </c>
      <c r="CC25" s="12">
        <v>84.453004577105943</v>
      </c>
      <c r="CD25" s="12" t="str" cm="1">
        <f t="array" ref="CD25">_xlfn.IFS(CC25=100,"green",CC25&gt;50,"yellow",CC25&gt;0,"orange",CC25=0,"red")</f>
        <v>yellow</v>
      </c>
      <c r="CE25" s="12">
        <v>88.79688838248623</v>
      </c>
      <c r="CF25" s="12" t="str" cm="1">
        <f t="array" ref="CF25">_xlfn.IFS(CE25=100,"green",CE25&gt;50,"yellow",CE25&gt;0,"orange",CE25=0,"red")</f>
        <v>yellow</v>
      </c>
      <c r="CG25" s="12">
        <v>83.51279370032411</v>
      </c>
      <c r="CH25" s="12" t="str" cm="1">
        <f t="array" ref="CH25">_xlfn.IFS(CG25=100,"green",CG25&gt;50,"yellow",CG25&gt;0,"orange",CG25=0,"red")</f>
        <v>yellow</v>
      </c>
      <c r="CI25" s="12">
        <v>88.441140855869577</v>
      </c>
      <c r="CJ25" s="12" t="str" cm="1">
        <f t="array" ref="CJ25">_xlfn.IFS(CI25=100,"green",CI25&gt;50,"yellow",CI25&gt;0,"orange",CI25=0,"red")</f>
        <v>yellow</v>
      </c>
      <c r="CK25" s="12">
        <v>94.766506113777581</v>
      </c>
      <c r="CL25" s="12" t="str" cm="1">
        <f t="array" ref="CL25">_xlfn.IFS(CK25=100,"green",CK25&gt;50,"yellow",CK25&gt;0,"orange",CK25=0,"red")</f>
        <v>yellow</v>
      </c>
      <c r="CM25" s="12">
        <v>19.702882257821553</v>
      </c>
      <c r="CN25" s="12" t="str" cm="1">
        <f t="array" ref="CN25">_xlfn.IFS(CM25=100,"green",CM25&gt;50,"yellow",CM25&gt;0,"orange",CM25=0,"red")</f>
        <v>orange</v>
      </c>
      <c r="CO25" s="12">
        <v>85.454700403581214</v>
      </c>
      <c r="CP25" s="12" t="str" cm="1">
        <f t="array" ref="CP25">_xlfn.IFS(CO25=100,"green",CO25&gt;50,"yellow",CO25&gt;0,"orange",CO25=0,"red")</f>
        <v>yellow</v>
      </c>
      <c r="CQ25" s="12">
        <v>81.034403331205752</v>
      </c>
      <c r="CR25" s="12" t="str" cm="1">
        <f t="array" ref="CR25">_xlfn.IFS(CQ25=100,"green",CQ25&gt;50,"yellow",CQ25&gt;0,"orange",CQ25=0,"red")</f>
        <v>yellow</v>
      </c>
      <c r="CS25" s="12">
        <v>99.701797805509329</v>
      </c>
      <c r="CT25" s="12" t="str" cm="1">
        <f t="array" ref="CT25">_xlfn.IFS(CS25=100,"green",CS25&gt;50,"yellow",CS25&gt;0,"orange",CS25=0,"red")</f>
        <v>yellow</v>
      </c>
      <c r="CU25" s="12">
        <v>83.865391174581333</v>
      </c>
      <c r="CV25" s="12" t="str" cm="1">
        <f t="array" ref="CV25">_xlfn.IFS(CU25=100,"green",CU25&gt;50,"yellow",CU25&gt;0,"orange",CU25=0,"red")</f>
        <v>yellow</v>
      </c>
      <c r="CW25" s="12">
        <v>100</v>
      </c>
      <c r="CX25" s="12" t="str" cm="1">
        <f t="array" ref="CX25">_xlfn.IFS(CW25=100,"green",CW25&gt;50,"yellow",CW25&gt;0,"orange",CW25=0,"red")</f>
        <v>green</v>
      </c>
      <c r="CY25" s="12">
        <v>94.522396326696892</v>
      </c>
      <c r="CZ25" s="12" t="str" cm="1">
        <f t="array" ref="CZ25">_xlfn.IFS(CY25=100,"green",CY25&gt;50,"yellow",CY25&gt;0,"orange",CY25=0,"red")</f>
        <v>yellow</v>
      </c>
      <c r="DA25" s="12">
        <v>92.336377348904904</v>
      </c>
      <c r="DB25" s="12" t="str" cm="1">
        <f t="array" ref="DB25">_xlfn.IFS(DA25=100,"green",DA25&gt;50,"yellow",DA25&gt;0,"orange",DA25=0,"red")</f>
        <v>yellow</v>
      </c>
      <c r="DC25" s="12">
        <v>95.847145080572801</v>
      </c>
      <c r="DD25" s="12" t="str" cm="1">
        <f t="array" ref="DD25">_xlfn.IFS(DC25=100,"green",DC25&gt;50,"yellow",DC25&gt;0,"orange",DC25=0,"red")</f>
        <v>yellow</v>
      </c>
      <c r="DE25" s="12">
        <v>63.225938147162786</v>
      </c>
      <c r="DF25" s="12" t="str" cm="1">
        <f t="array" ref="DF25">_xlfn.IFS(DE25=100,"green",DE25&gt;50,"yellow",DE25&gt;0,"orange",DE25=0,"red")</f>
        <v>yellow</v>
      </c>
      <c r="DG25" s="12">
        <v>97.958249667987317</v>
      </c>
      <c r="DH25" s="12" t="str" cm="1">
        <f t="array" ref="DH25">_xlfn.IFS(DG25=100,"green",DG25&gt;50,"yellow",DG25&gt;0,"orange",DG25=0,"red")</f>
        <v>yellow</v>
      </c>
      <c r="DI25" s="12">
        <v>98.611998346375444</v>
      </c>
      <c r="DJ25" s="12" t="str" cm="1">
        <f t="array" ref="DJ25">_xlfn.IFS(DI25=100,"green",DI25&gt;50,"yellow",DI25&gt;0,"orange",DI25=0,"red")</f>
        <v>yellow</v>
      </c>
      <c r="DK25" s="12">
        <v>83.518863962746863</v>
      </c>
      <c r="DL25" s="12" t="str" cm="1">
        <f t="array" ref="DL25">_xlfn.IFS(DK25=100,"green",DK25&gt;50,"yellow",DK25&gt;0,"orange",DK25=0,"red")</f>
        <v>yellow</v>
      </c>
      <c r="DM25" s="12">
        <v>85.056192362851419</v>
      </c>
      <c r="DN25" s="12" t="str" cm="1">
        <f t="array" ref="DN25">_xlfn.IFS(DM25=100,"green",DM25&gt;50,"yellow",DM25&gt;0,"orange",DM25=0,"red")</f>
        <v>yellow</v>
      </c>
      <c r="DO25" s="12">
        <v>99.128717523448444</v>
      </c>
      <c r="DP25" s="12" t="str" cm="1">
        <f t="array" ref="DP25">_xlfn.IFS(DO25=100,"green",DO25&gt;50,"yellow",DO25&gt;0,"orange",DO25=0,"red")</f>
        <v>yellow</v>
      </c>
      <c r="DQ25" s="12">
        <v>89.460435305006257</v>
      </c>
      <c r="DR25" s="12" t="str" cm="1">
        <f t="array" ref="DR25">_xlfn.IFS(DQ25=100,"green",DQ25&gt;50,"yellow",DQ25&gt;0,"orange",DQ25=0,"red")</f>
        <v>yellow</v>
      </c>
    </row>
    <row r="26" spans="1:122" x14ac:dyDescent="0.3">
      <c r="A26" s="15">
        <v>27</v>
      </c>
      <c r="B26" s="13" t="s">
        <v>15</v>
      </c>
      <c r="C26" s="8">
        <v>73.968874251179656</v>
      </c>
      <c r="D26" s="12" t="str" cm="1">
        <f t="array" ref="D26">_xlfn.IFS(C26=100,"green",C26&gt;50,"yellow",C26&gt;0,"orange",C26=0,"red")</f>
        <v>yellow</v>
      </c>
      <c r="E26" s="12">
        <v>40.866850420592939</v>
      </c>
      <c r="F26" s="12" t="str" cm="1">
        <f t="array" ref="F26">_xlfn.IFS(E26=100,"green",E26&gt;50,"yellow",E26&gt;0,"orange",E26=0,"red")</f>
        <v>orange</v>
      </c>
      <c r="G26" s="12">
        <v>86.152088969798243</v>
      </c>
      <c r="H26" s="12" t="str" cm="1">
        <f t="array" ref="H26">_xlfn.IFS(G26=100,"green",G26&gt;50,"yellow",G26&gt;0,"orange",G26=0,"red")</f>
        <v>yellow</v>
      </c>
      <c r="I26" s="12">
        <v>98.645089185318994</v>
      </c>
      <c r="J26" s="12" t="str" cm="1">
        <f t="array" ref="J26">_xlfn.IFS(I26=100,"green",I26&gt;50,"yellow",I26&gt;0,"orange",I26=0,"red")</f>
        <v>yellow</v>
      </c>
      <c r="K26" s="12">
        <v>82.588133981976739</v>
      </c>
      <c r="L26" s="12" t="str" cm="1">
        <f t="array" ref="L26">_xlfn.IFS(K26=100,"green",K26&gt;50,"yellow",K26&gt;0,"orange",K26=0,"red")</f>
        <v>yellow</v>
      </c>
      <c r="M26" s="12">
        <v>99.833999405766448</v>
      </c>
      <c r="N26" s="12" t="str" cm="1">
        <f t="array" ref="N26">_xlfn.IFS(M26=100,"green",M26&gt;50,"yellow",M26&gt;0,"orange",M26=0,"red")</f>
        <v>yellow</v>
      </c>
      <c r="O26" s="12">
        <v>83.168114044901841</v>
      </c>
      <c r="P26" s="12" t="str" cm="1">
        <f t="array" ref="P26">_xlfn.IFS(O26=100,"green",O26&gt;50,"yellow",O26&gt;0,"orange",O26=0,"red")</f>
        <v>yellow</v>
      </c>
      <c r="Q26" s="12">
        <v>77.725512835991111</v>
      </c>
      <c r="R26" s="12" t="str" cm="1">
        <f t="array" ref="R26">_xlfn.IFS(Q26=100,"green",Q26&gt;50,"yellow",Q26&gt;0,"orange",Q26=0,"red")</f>
        <v>yellow</v>
      </c>
      <c r="S26" s="12">
        <v>48.679366046549497</v>
      </c>
      <c r="T26" s="12" t="str" cm="1">
        <f t="array" ref="T26">_xlfn.IFS(S26=100,"green",S26&gt;50,"yellow",S26&gt;0,"orange",S26=0,"red")</f>
        <v>orange</v>
      </c>
      <c r="U26" s="12">
        <v>63.081062234703225</v>
      </c>
      <c r="V26" s="12" t="str" cm="1">
        <f t="array" ref="V26">_xlfn.IFS(U26=100,"green",U26&gt;50,"yellow",U26&gt;0,"orange",U26=0,"red")</f>
        <v>yellow</v>
      </c>
      <c r="W26" s="12">
        <v>74.02509858334821</v>
      </c>
      <c r="X26" s="12" t="str" cm="1">
        <f t="array" ref="X26">_xlfn.IFS(W26=100,"green",W26&gt;50,"yellow",W26&gt;0,"orange",W26=0,"red")</f>
        <v>yellow</v>
      </c>
      <c r="Y26" s="12">
        <v>75.476531570894736</v>
      </c>
      <c r="Z26" s="12" t="str" cm="1">
        <f t="array" ref="Z26">_xlfn.IFS(Y26=100,"green",Y26&gt;50,"yellow",Y26&gt;0,"orange",Y26=0,"red")</f>
        <v>yellow</v>
      </c>
      <c r="AA26" s="12">
        <v>84.133415714963036</v>
      </c>
      <c r="AB26" s="12" t="str" cm="1">
        <f t="array" ref="AB26">_xlfn.IFS(AA26=100,"green",AA26&gt;50,"yellow",AA26&gt;0,"orange",AA26=0,"red")</f>
        <v>yellow</v>
      </c>
      <c r="AC26" s="12">
        <v>96.765084740607293</v>
      </c>
      <c r="AD26" s="12" t="str" cm="1">
        <f t="array" ref="AD26">_xlfn.IFS(AC26=100,"green",AC26&gt;50,"yellow",AC26&gt;0,"orange",AC26=0,"red")</f>
        <v>yellow</v>
      </c>
      <c r="AE26" s="12">
        <v>98.745879519770796</v>
      </c>
      <c r="AF26" s="12" t="str" cm="1">
        <f t="array" ref="AF26">_xlfn.IFS(AE26=100,"green",AE26&gt;50,"yellow",AE26&gt;0,"orange",AE26=0,"red")</f>
        <v>yellow</v>
      </c>
      <c r="AG26" s="12">
        <v>69.911094993835292</v>
      </c>
      <c r="AH26" s="12" t="str" cm="1">
        <f t="array" ref="AH26">_xlfn.IFS(AG26=100,"green",AG26&gt;50,"yellow",AG26&gt;0,"orange",AG26=0,"red")</f>
        <v>yellow</v>
      </c>
      <c r="AI26" s="12">
        <v>57.804763575903209</v>
      </c>
      <c r="AJ26" s="12" t="str" cm="1">
        <f t="array" ref="AJ26">_xlfn.IFS(AI26=100,"green",AI26&gt;50,"yellow",AI26&gt;0,"orange",AI26=0,"red")</f>
        <v>yellow</v>
      </c>
      <c r="AK26" s="12">
        <v>34.008018682445524</v>
      </c>
      <c r="AL26" s="12" t="str" cm="1">
        <f t="array" ref="AL26">_xlfn.IFS(AK26=100,"green",AK26&gt;50,"yellow",AK26&gt;0,"orange",AK26=0,"red")</f>
        <v>orange</v>
      </c>
      <c r="AM26" s="12">
        <v>84.65039504631342</v>
      </c>
      <c r="AN26" s="12" t="str" cm="1">
        <f t="array" ref="AN26">_xlfn.IFS(AM26=100,"green",AM26&gt;50,"yellow",AM26&gt;0,"orange",AM26=0,"red")</f>
        <v>yellow</v>
      </c>
      <c r="AO26" s="12">
        <v>99.718869695879548</v>
      </c>
      <c r="AP26" s="12" t="str" cm="1">
        <f t="array" ref="AP26">_xlfn.IFS(AO26=100,"green",AO26&gt;50,"yellow",AO26&gt;0,"orange",AO26=0,"red")</f>
        <v>yellow</v>
      </c>
      <c r="AQ26" s="12">
        <v>99.355446821214628</v>
      </c>
      <c r="AR26" s="12" t="str" cm="1">
        <f t="array" ref="AR26">_xlfn.IFS(AQ26=100,"green",AQ26&gt;50,"yellow",AQ26&gt;0,"orange",AQ26=0,"red")</f>
        <v>yellow</v>
      </c>
      <c r="AS26" s="12">
        <v>65.428304170631975</v>
      </c>
      <c r="AT26" s="12" t="str" cm="1">
        <f t="array" ref="AT26">_xlfn.IFS(AS26=100,"green",AS26&gt;50,"yellow",AS26&gt;0,"orange",AS26=0,"red")</f>
        <v>yellow</v>
      </c>
      <c r="AU26" s="12">
        <v>65.39233516911402</v>
      </c>
      <c r="AV26" s="12" t="str" cm="1">
        <f t="array" ref="AV26">_xlfn.IFS(AU26=100,"green",AU26&gt;50,"yellow",AU26&gt;0,"orange",AU26=0,"red")</f>
        <v>yellow</v>
      </c>
      <c r="AW26" s="12">
        <v>72.336876165928899</v>
      </c>
      <c r="AX26" s="12" t="str" cm="1">
        <f t="array" ref="AX26">_xlfn.IFS(AW26=100,"green",AW26&gt;50,"yellow",AW26&gt;0,"orange",AW26=0,"red")</f>
        <v>yellow</v>
      </c>
      <c r="AY26" s="12">
        <v>100</v>
      </c>
      <c r="AZ26" s="12" t="str" cm="1">
        <f t="array" ref="AZ26">_xlfn.IFS(AY26=100,"green",AY26&gt;50,"yellow",AY26&gt;0,"orange",AY26=0,"red")</f>
        <v>green</v>
      </c>
      <c r="BA26" s="12">
        <v>98.829613002314773</v>
      </c>
      <c r="BB26" s="12" t="str" cm="1">
        <f t="array" ref="BB26">_xlfn.IFS(BA26=100,"green",BA26&gt;50,"yellow",BA26&gt;0,"orange",BA26=0,"red")</f>
        <v>yellow</v>
      </c>
      <c r="BC26" s="12">
        <v>89.651129771482289</v>
      </c>
      <c r="BD26" s="12" t="str" cm="1">
        <f t="array" ref="BD26">_xlfn.IFS(BC26=100,"green",BC26&gt;50,"yellow",BC26&gt;0,"orange",BC26=0,"red")</f>
        <v>yellow</v>
      </c>
      <c r="BE26" s="12">
        <v>80.775689605459362</v>
      </c>
      <c r="BF26" s="12" t="str" cm="1">
        <f t="array" ref="BF26">_xlfn.IFS(BE26=100,"green",BE26&gt;50,"yellow",BE26&gt;0,"orange",BE26=0,"red")</f>
        <v>yellow</v>
      </c>
      <c r="BG26" s="12">
        <v>91.045110942094198</v>
      </c>
      <c r="BH26" s="12" t="str" cm="1">
        <f t="array" ref="BH26">_xlfn.IFS(BG26=100,"green",BG26&gt;50,"yellow",BG26&gt;0,"orange",BG26=0,"red")</f>
        <v>yellow</v>
      </c>
      <c r="BI26" s="12">
        <v>39.235068754158284</v>
      </c>
      <c r="BJ26" s="12" t="str" cm="1">
        <f t="array" ref="BJ26">_xlfn.IFS(BI26=100,"green",BI26&gt;50,"yellow",BI26&gt;0,"orange",BI26=0,"red")</f>
        <v>orange</v>
      </c>
      <c r="BK26" s="12">
        <v>83.256102012584819</v>
      </c>
      <c r="BL26" s="12" t="str" cm="1">
        <f t="array" ref="BL26">_xlfn.IFS(BK26=100,"green",BK26&gt;50,"yellow",BK26&gt;0,"orange",BK26=0,"red")</f>
        <v>yellow</v>
      </c>
      <c r="BM26" s="12">
        <v>36.985108104028818</v>
      </c>
      <c r="BN26" s="12" t="str" cm="1">
        <f t="array" ref="BN26">_xlfn.IFS(BM26=100,"green",BM26&gt;50,"yellow",BM26&gt;0,"orange",BM26=0,"red")</f>
        <v>orange</v>
      </c>
      <c r="BO26" s="12">
        <v>58.097110270652777</v>
      </c>
      <c r="BP26" s="12" t="str" cm="1">
        <f t="array" ref="BP26">_xlfn.IFS(BO26=100,"green",BO26&gt;50,"yellow",BO26&gt;0,"orange",BO26=0,"red")</f>
        <v>yellow</v>
      </c>
      <c r="BQ26" s="12">
        <v>47.541109187340794</v>
      </c>
      <c r="BR26" s="12" t="str" cm="1">
        <f t="array" ref="BR26">_xlfn.IFS(BQ26=100,"green",BQ26&gt;50,"yellow",BQ26&gt;0,"orange",BQ26=0,"red")</f>
        <v>orange</v>
      </c>
      <c r="BS26" s="12">
        <v>57.482109834755292</v>
      </c>
      <c r="BT26" s="12" t="str" cm="1">
        <f t="array" ref="BT26">_xlfn.IFS(BS26=100,"green",BS26&gt;50,"yellow",BS26&gt;0,"orange",BS26=0,"red")</f>
        <v>yellow</v>
      </c>
      <c r="BU26" s="12">
        <v>75.715615967290091</v>
      </c>
      <c r="BV26" s="12" t="str" cm="1">
        <f t="array" ref="BV26">_xlfn.IFS(BU26=100,"green",BU26&gt;50,"yellow",BU26&gt;0,"orange",BU26=0,"red")</f>
        <v>yellow</v>
      </c>
      <c r="BW26" s="12">
        <v>75.967992157495715</v>
      </c>
      <c r="BX26" s="12" t="str" cm="1">
        <f t="array" ref="BX26">_xlfn.IFS(BW26=100,"green",BW26&gt;50,"yellow",BW26&gt;0,"orange",BW26=0,"red")</f>
        <v>yellow</v>
      </c>
      <c r="BY26" s="12">
        <v>83.569545584880416</v>
      </c>
      <c r="BZ26" s="12" t="str" cm="1">
        <f t="array" ref="BZ26">_xlfn.IFS(BY26=100,"green",BY26&gt;50,"yellow",BY26&gt;0,"orange",BY26=0,"red")</f>
        <v>yellow</v>
      </c>
      <c r="CA26" s="12">
        <v>100</v>
      </c>
      <c r="CB26" s="12" t="str" cm="1">
        <f t="array" ref="CB26">_xlfn.IFS(CA26=100,"green",CA26&gt;50,"yellow",CA26&gt;0,"orange",CA26=0,"red")</f>
        <v>green</v>
      </c>
      <c r="CC26" s="12">
        <v>17.367079394217512</v>
      </c>
      <c r="CD26" s="12" t="str" cm="1">
        <f t="array" ref="CD26">_xlfn.IFS(CC26=100,"green",CC26&gt;50,"yellow",CC26&gt;0,"orange",CC26=0,"red")</f>
        <v>orange</v>
      </c>
      <c r="CE26" s="12">
        <v>99.895444057512606</v>
      </c>
      <c r="CF26" s="12" t="str" cm="1">
        <f t="array" ref="CF26">_xlfn.IFS(CE26=100,"green",CE26&gt;50,"yellow",CE26&gt;0,"orange",CE26=0,"red")</f>
        <v>yellow</v>
      </c>
      <c r="CG26" s="12">
        <v>71.20625449744351</v>
      </c>
      <c r="CH26" s="12" t="str" cm="1">
        <f t="array" ref="CH26">_xlfn.IFS(CG26=100,"green",CG26&gt;50,"yellow",CG26&gt;0,"orange",CG26=0,"red")</f>
        <v>yellow</v>
      </c>
      <c r="CI26" s="12">
        <v>59.785969995515188</v>
      </c>
      <c r="CJ26" s="12" t="str" cm="1">
        <f t="array" ref="CJ26">_xlfn.IFS(CI26=100,"green",CI26&gt;50,"yellow",CI26&gt;0,"orange",CI26=0,"red")</f>
        <v>yellow</v>
      </c>
      <c r="CK26" s="12">
        <v>75.447161427305389</v>
      </c>
      <c r="CL26" s="12" t="str" cm="1">
        <f t="array" ref="CL26">_xlfn.IFS(CK26=100,"green",CK26&gt;50,"yellow",CK26&gt;0,"orange",CK26=0,"red")</f>
        <v>yellow</v>
      </c>
      <c r="CM26" s="12">
        <v>40.149587617277071</v>
      </c>
      <c r="CN26" s="12" t="str" cm="1">
        <f t="array" ref="CN26">_xlfn.IFS(CM26=100,"green",CM26&gt;50,"yellow",CM26&gt;0,"orange",CM26=0,"red")</f>
        <v>orange</v>
      </c>
      <c r="CO26" s="12">
        <v>71.282209226089279</v>
      </c>
      <c r="CP26" s="12" t="str" cm="1">
        <f t="array" ref="CP26">_xlfn.IFS(CO26=100,"green",CO26&gt;50,"yellow",CO26&gt;0,"orange",CO26=0,"red")</f>
        <v>yellow</v>
      </c>
      <c r="CQ26" s="12">
        <v>68.989080813315169</v>
      </c>
      <c r="CR26" s="12" t="str" cm="1">
        <f t="array" ref="CR26">_xlfn.IFS(CQ26=100,"green",CQ26&gt;50,"yellow",CQ26&gt;0,"orange",CQ26=0,"red")</f>
        <v>yellow</v>
      </c>
      <c r="CS26" s="12">
        <v>33.702200528360329</v>
      </c>
      <c r="CT26" s="12" t="str" cm="1">
        <f t="array" ref="CT26">_xlfn.IFS(CS26=100,"green",CS26&gt;50,"yellow",CS26&gt;0,"orange",CS26=0,"red")</f>
        <v>orange</v>
      </c>
      <c r="CU26" s="12">
        <v>51.929165559239529</v>
      </c>
      <c r="CV26" s="12" t="str" cm="1">
        <f t="array" ref="CV26">_xlfn.IFS(CU26=100,"green",CU26&gt;50,"yellow",CU26&gt;0,"orange",CU26=0,"red")</f>
        <v>yellow</v>
      </c>
      <c r="CW26" s="12">
        <v>94.78399790964734</v>
      </c>
      <c r="CX26" s="12" t="str" cm="1">
        <f t="array" ref="CX26">_xlfn.IFS(CW26=100,"green",CW26&gt;50,"yellow",CW26&gt;0,"orange",CW26=0,"red")</f>
        <v>yellow</v>
      </c>
      <c r="CY26" s="12">
        <v>60.138454665749066</v>
      </c>
      <c r="CZ26" s="12" t="str" cm="1">
        <f t="array" ref="CZ26">_xlfn.IFS(CY26=100,"green",CY26&gt;50,"yellow",CY26&gt;0,"orange",CY26=0,"red")</f>
        <v>yellow</v>
      </c>
      <c r="DA26" s="12">
        <v>92.948342298171625</v>
      </c>
      <c r="DB26" s="12" t="str" cm="1">
        <f t="array" ref="DB26">_xlfn.IFS(DA26=100,"green",DA26&gt;50,"yellow",DA26&gt;0,"orange",DA26=0,"red")</f>
        <v>yellow</v>
      </c>
      <c r="DC26" s="12">
        <v>90.828305685194607</v>
      </c>
      <c r="DD26" s="12" t="str" cm="1">
        <f t="array" ref="DD26">_xlfn.IFS(DC26=100,"green",DC26&gt;50,"yellow",DC26&gt;0,"orange",DC26=0,"red")</f>
        <v>yellow</v>
      </c>
      <c r="DE26" s="12">
        <v>79.628423056813716</v>
      </c>
      <c r="DF26" s="12" t="str" cm="1">
        <f t="array" ref="DF26">_xlfn.IFS(DE26=100,"green",DE26&gt;50,"yellow",DE26&gt;0,"orange",DE26=0,"red")</f>
        <v>yellow</v>
      </c>
      <c r="DG26" s="12">
        <v>97.888687817866426</v>
      </c>
      <c r="DH26" s="12" t="str" cm="1">
        <f t="array" ref="DH26">_xlfn.IFS(DG26=100,"green",DG26&gt;50,"yellow",DG26&gt;0,"orange",DG26=0,"red")</f>
        <v>yellow</v>
      </c>
      <c r="DI26" s="12">
        <v>99.551471727135976</v>
      </c>
      <c r="DJ26" s="12" t="str" cm="1">
        <f t="array" ref="DJ26">_xlfn.IFS(DI26=100,"green",DI26&gt;50,"yellow",DI26&gt;0,"orange",DI26=0,"red")</f>
        <v>yellow</v>
      </c>
      <c r="DK26" s="12">
        <v>82.438917976862697</v>
      </c>
      <c r="DL26" s="12" t="str" cm="1">
        <f t="array" ref="DL26">_xlfn.IFS(DK26=100,"green",DK26&gt;50,"yellow",DK26&gt;0,"orange",DK26=0,"red")</f>
        <v>yellow</v>
      </c>
      <c r="DM26" s="12">
        <v>19.802418228494091</v>
      </c>
      <c r="DN26" s="12" t="str" cm="1">
        <f t="array" ref="DN26">_xlfn.IFS(DM26=100,"green",DM26&gt;50,"yellow",DM26&gt;0,"orange",DM26=0,"red")</f>
        <v>orange</v>
      </c>
      <c r="DO26" s="12">
        <v>92.899159797066517</v>
      </c>
      <c r="DP26" s="12" t="str" cm="1">
        <f t="array" ref="DP26">_xlfn.IFS(DO26=100,"green",DO26&gt;50,"yellow",DO26&gt;0,"orange",DO26=0,"red")</f>
        <v>yellow</v>
      </c>
      <c r="DQ26" s="12">
        <v>81.998215823450707</v>
      </c>
      <c r="DR26" s="12" t="str" cm="1">
        <f t="array" ref="DR26">_xlfn.IFS(DQ26=100,"green",DQ26&gt;50,"yellow",DQ26&gt;0,"orange",DQ26=0,"red")</f>
        <v>yellow</v>
      </c>
    </row>
    <row r="27" spans="1:122" x14ac:dyDescent="0.3">
      <c r="A27" s="15">
        <v>14</v>
      </c>
      <c r="B27" s="13" t="s">
        <v>14</v>
      </c>
      <c r="C27" s="8">
        <v>85.771910965535824</v>
      </c>
      <c r="D27" s="12" t="str" cm="1">
        <f t="array" ref="D27">_xlfn.IFS(C27=100,"green",C27&gt;50,"yellow",C27&gt;0,"orange",C27=0,"red")</f>
        <v>yellow</v>
      </c>
      <c r="E27" s="12">
        <v>88.847071097406143</v>
      </c>
      <c r="F27" s="12" t="str" cm="1">
        <f t="array" ref="F27">_xlfn.IFS(E27=100,"green",E27&gt;50,"yellow",E27&gt;0,"orange",E27=0,"red")</f>
        <v>yellow</v>
      </c>
      <c r="G27" s="12">
        <v>100</v>
      </c>
      <c r="H27" s="12" t="str" cm="1">
        <f t="array" ref="H27">_xlfn.IFS(G27=100,"green",G27&gt;50,"yellow",G27&gt;0,"orange",G27=0,"red")</f>
        <v>green</v>
      </c>
      <c r="I27" s="12">
        <v>100</v>
      </c>
      <c r="J27" s="12" t="str" cm="1">
        <f t="array" ref="J27">_xlfn.IFS(I27=100,"green",I27&gt;50,"yellow",I27&gt;0,"orange",I27=0,"red")</f>
        <v>green</v>
      </c>
      <c r="K27" s="12">
        <v>59.938511353488508</v>
      </c>
      <c r="L27" s="12" t="str" cm="1">
        <f t="array" ref="L27">_xlfn.IFS(K27=100,"green",K27&gt;50,"yellow",K27&gt;0,"orange",K27=0,"red")</f>
        <v>yellow</v>
      </c>
      <c r="M27" s="12">
        <v>100</v>
      </c>
      <c r="N27" s="12" t="str" cm="1">
        <f t="array" ref="N27">_xlfn.IFS(M27=100,"green",M27&gt;50,"yellow",M27&gt;0,"orange",M27=0,"red")</f>
        <v>green</v>
      </c>
      <c r="O27" s="12">
        <v>97.3434309118296</v>
      </c>
      <c r="P27" s="12" t="str" cm="1">
        <f t="array" ref="P27">_xlfn.IFS(O27=100,"green",O27&gt;50,"yellow",O27&gt;0,"orange",O27=0,"red")</f>
        <v>yellow</v>
      </c>
      <c r="Q27" s="12">
        <v>96.702517402673536</v>
      </c>
      <c r="R27" s="12" t="str" cm="1">
        <f t="array" ref="R27">_xlfn.IFS(Q27=100,"green",Q27&gt;50,"yellow",Q27&gt;0,"orange",Q27=0,"red")</f>
        <v>yellow</v>
      </c>
      <c r="S27" s="12">
        <v>92.982665627578115</v>
      </c>
      <c r="T27" s="12" t="str" cm="1">
        <f t="array" ref="T27">_xlfn.IFS(S27=100,"green",S27&gt;50,"yellow",S27&gt;0,"orange",S27=0,"red")</f>
        <v>yellow</v>
      </c>
      <c r="U27" s="12">
        <v>69.544702557308369</v>
      </c>
      <c r="V27" s="12" t="str" cm="1">
        <f t="array" ref="V27">_xlfn.IFS(U27=100,"green",U27&gt;50,"yellow",U27&gt;0,"orange",U27=0,"red")</f>
        <v>yellow</v>
      </c>
      <c r="W27" s="12">
        <v>87.09490561961249</v>
      </c>
      <c r="X27" s="12" t="str" cm="1">
        <f t="array" ref="X27">_xlfn.IFS(W27=100,"green",W27&gt;50,"yellow",W27&gt;0,"orange",W27=0,"red")</f>
        <v>yellow</v>
      </c>
      <c r="Y27" s="12">
        <v>89.245380456989679</v>
      </c>
      <c r="Z27" s="12" t="str" cm="1">
        <f t="array" ref="Z27">_xlfn.IFS(Y27=100,"green",Y27&gt;50,"yellow",Y27&gt;0,"orange",Y27=0,"red")</f>
        <v>yellow</v>
      </c>
      <c r="AA27" s="12">
        <v>93.362292895074461</v>
      </c>
      <c r="AB27" s="12" t="str" cm="1">
        <f t="array" ref="AB27">_xlfn.IFS(AA27=100,"green",AA27&gt;50,"yellow",AA27&gt;0,"orange",AA27=0,"red")</f>
        <v>yellow</v>
      </c>
      <c r="AC27" s="12">
        <v>92.556496247737613</v>
      </c>
      <c r="AD27" s="12" t="str" cm="1">
        <f t="array" ref="AD27">_xlfn.IFS(AC27=100,"green",AC27&gt;50,"yellow",AC27&gt;0,"orange",AC27=0,"red")</f>
        <v>yellow</v>
      </c>
      <c r="AE27" s="12">
        <v>0.62311503423366832</v>
      </c>
      <c r="AF27" s="12" t="str" cm="1">
        <f t="array" ref="AF27">_xlfn.IFS(AE27=100,"green",AE27&gt;50,"yellow",AE27&gt;0,"orange",AE27=0,"red")</f>
        <v>orange</v>
      </c>
      <c r="AG27" s="12">
        <v>46.635476044261438</v>
      </c>
      <c r="AH27" s="12" t="str" cm="1">
        <f t="array" ref="AH27">_xlfn.IFS(AG27=100,"green",AG27&gt;50,"yellow",AG27&gt;0,"orange",AG27=0,"red")</f>
        <v>orange</v>
      </c>
      <c r="AI27" s="12">
        <v>83.292468920432626</v>
      </c>
      <c r="AJ27" s="12" t="str" cm="1">
        <f t="array" ref="AJ27">_xlfn.IFS(AI27=100,"green",AI27&gt;50,"yellow",AI27&gt;0,"orange",AI27=0,"red")</f>
        <v>yellow</v>
      </c>
      <c r="AK27" s="12">
        <v>87.267717380915386</v>
      </c>
      <c r="AL27" s="12" t="str" cm="1">
        <f t="array" ref="AL27">_xlfn.IFS(AK27=100,"green",AK27&gt;50,"yellow",AK27&gt;0,"orange",AK27=0,"red")</f>
        <v>yellow</v>
      </c>
      <c r="AM27" s="12">
        <v>100</v>
      </c>
      <c r="AN27" s="12" t="str" cm="1">
        <f t="array" ref="AN27">_xlfn.IFS(AM27=100,"green",AM27&gt;50,"yellow",AM27&gt;0,"orange",AM27=0,"red")</f>
        <v>green</v>
      </c>
      <c r="AO27" s="12">
        <v>100</v>
      </c>
      <c r="AP27" s="12" t="str" cm="1">
        <f t="array" ref="AP27">_xlfn.IFS(AO27=100,"green",AO27&gt;50,"yellow",AO27&gt;0,"orange",AO27=0,"red")</f>
        <v>green</v>
      </c>
      <c r="AQ27" s="12">
        <v>100</v>
      </c>
      <c r="AR27" s="12" t="str" cm="1">
        <f t="array" ref="AR27">_xlfn.IFS(AQ27=100,"green",AQ27&gt;50,"yellow",AQ27&gt;0,"orange",AQ27=0,"red")</f>
        <v>green</v>
      </c>
      <c r="AS27" s="12">
        <v>99.787292114926601</v>
      </c>
      <c r="AT27" s="12" t="str" cm="1">
        <f t="array" ref="AT27">_xlfn.IFS(AS27=100,"green",AS27&gt;50,"yellow",AS27&gt;0,"orange",AS27=0,"red")</f>
        <v>yellow</v>
      </c>
      <c r="AU27" s="12">
        <v>90.939294291117875</v>
      </c>
      <c r="AV27" s="12" t="str" cm="1">
        <f t="array" ref="AV27">_xlfn.IFS(AU27=100,"green",AU27&gt;50,"yellow",AU27&gt;0,"orange",AU27=0,"red")</f>
        <v>yellow</v>
      </c>
      <c r="AW27" s="12">
        <v>94.469538958198925</v>
      </c>
      <c r="AX27" s="12" t="str" cm="1">
        <f t="array" ref="AX27">_xlfn.IFS(AW27=100,"green",AW27&gt;50,"yellow",AW27&gt;0,"orange",AW27=0,"red")</f>
        <v>yellow</v>
      </c>
      <c r="AY27" s="12">
        <v>100</v>
      </c>
      <c r="AZ27" s="12" t="str" cm="1">
        <f t="array" ref="AZ27">_xlfn.IFS(AY27=100,"green",AY27&gt;50,"yellow",AY27&gt;0,"orange",AY27=0,"red")</f>
        <v>green</v>
      </c>
      <c r="BA27" s="12">
        <v>100</v>
      </c>
      <c r="BB27" s="12" t="str" cm="1">
        <f t="array" ref="BB27">_xlfn.IFS(BA27=100,"green",BA27&gt;50,"yellow",BA27&gt;0,"orange",BA27=0,"red")</f>
        <v>green</v>
      </c>
      <c r="BC27" s="12">
        <v>100</v>
      </c>
      <c r="BD27" s="12" t="str" cm="1">
        <f t="array" ref="BD27">_xlfn.IFS(BC27=100,"green",BC27&gt;50,"yellow",BC27&gt;0,"orange",BC27=0,"red")</f>
        <v>green</v>
      </c>
      <c r="BE27" s="12">
        <v>100</v>
      </c>
      <c r="BF27" s="12" t="str" cm="1">
        <f t="array" ref="BF27">_xlfn.IFS(BE27=100,"green",BE27&gt;50,"yellow",BE27&gt;0,"orange",BE27=0,"red")</f>
        <v>green</v>
      </c>
      <c r="BG27" s="12">
        <v>100</v>
      </c>
      <c r="BH27" s="12" t="str" cm="1">
        <f t="array" ref="BH27">_xlfn.IFS(BG27=100,"green",BG27&gt;50,"yellow",BG27&gt;0,"orange",BG27=0,"red")</f>
        <v>green</v>
      </c>
      <c r="BI27" s="12">
        <v>92.030292735488786</v>
      </c>
      <c r="BJ27" s="12" t="str" cm="1">
        <f t="array" ref="BJ27">_xlfn.IFS(BI27=100,"green",BI27&gt;50,"yellow",BI27&gt;0,"orange",BI27=0,"red")</f>
        <v>yellow</v>
      </c>
      <c r="BK27" s="12">
        <v>98.671715455914793</v>
      </c>
      <c r="BL27" s="12" t="str" cm="1">
        <f t="array" ref="BL27">_xlfn.IFS(BK27=100,"green",BK27&gt;50,"yellow",BK27&gt;0,"orange",BK27=0,"red")</f>
        <v>yellow</v>
      </c>
      <c r="BM27" s="12">
        <v>88.016141564585695</v>
      </c>
      <c r="BN27" s="12" t="str" cm="1">
        <f t="array" ref="BN27">_xlfn.IFS(BM27=100,"green",BM27&gt;50,"yellow",BM27&gt;0,"orange",BM27=0,"red")</f>
        <v>yellow</v>
      </c>
      <c r="BO27" s="12">
        <v>99.494469796852925</v>
      </c>
      <c r="BP27" s="12" t="str" cm="1">
        <f t="array" ref="BP27">_xlfn.IFS(BO27=100,"green",BO27&gt;50,"yellow",BO27&gt;0,"orange",BO27=0,"red")</f>
        <v>yellow</v>
      </c>
      <c r="BQ27" s="12">
        <v>93.755305680719317</v>
      </c>
      <c r="BR27" s="12" t="str" cm="1">
        <f t="array" ref="BR27">_xlfn.IFS(BQ27=100,"green",BQ27&gt;50,"yellow",BQ27&gt;0,"orange",BQ27=0,"red")</f>
        <v>yellow</v>
      </c>
      <c r="BS27" s="12">
        <v>100</v>
      </c>
      <c r="BT27" s="12" t="str" cm="1">
        <f t="array" ref="BT27">_xlfn.IFS(BS27=100,"green",BS27&gt;50,"yellow",BS27&gt;0,"orange",BS27=0,"red")</f>
        <v>green</v>
      </c>
      <c r="BU27" s="12">
        <v>100</v>
      </c>
      <c r="BV27" s="12" t="str" cm="1">
        <f t="array" ref="BV27">_xlfn.IFS(BU27=100,"green",BU27&gt;50,"yellow",BU27&gt;0,"orange",BU27=0,"red")</f>
        <v>green</v>
      </c>
      <c r="BW27" s="12">
        <v>97.652188420457591</v>
      </c>
      <c r="BX27" s="12" t="str" cm="1">
        <f t="array" ref="BX27">_xlfn.IFS(BW27=100,"green",BW27&gt;50,"yellow",BW27&gt;0,"orange",BW27=0,"red")</f>
        <v>yellow</v>
      </c>
      <c r="BY27" s="12">
        <v>44.744650967782874</v>
      </c>
      <c r="BZ27" s="12" t="str" cm="1">
        <f t="array" ref="BZ27">_xlfn.IFS(BY27=100,"green",BY27&gt;50,"yellow",BY27&gt;0,"orange",BY27=0,"red")</f>
        <v>orange</v>
      </c>
      <c r="CA27" s="12">
        <v>67.444796281108282</v>
      </c>
      <c r="CB27" s="12" t="str" cm="1">
        <f t="array" ref="CB27">_xlfn.IFS(CA27=100,"green",CA27&gt;50,"yellow",CA27&gt;0,"orange",CA27=0,"red")</f>
        <v>yellow</v>
      </c>
      <c r="CC27" s="12">
        <v>93.443537100140375</v>
      </c>
      <c r="CD27" s="12" t="str" cm="1">
        <f t="array" ref="CD27">_xlfn.IFS(CC27=100,"green",CC27&gt;50,"yellow",CC27&gt;0,"orange",CC27=0,"red")</f>
        <v>yellow</v>
      </c>
      <c r="CE27" s="12">
        <v>97.714470508715152</v>
      </c>
      <c r="CF27" s="12" t="str" cm="1">
        <f t="array" ref="CF27">_xlfn.IFS(CE27=100,"green",CE27&gt;50,"yellow",CE27&gt;0,"orange",CE27=0,"red")</f>
        <v>yellow</v>
      </c>
      <c r="CG27" s="12">
        <v>61.501645975606259</v>
      </c>
      <c r="CH27" s="12" t="str" cm="1">
        <f t="array" ref="CH27">_xlfn.IFS(CG27=100,"green",CG27&gt;50,"yellow",CG27&gt;0,"orange",CG27=0,"red")</f>
        <v>yellow</v>
      </c>
      <c r="CI27" s="12">
        <v>59.608131059928148</v>
      </c>
      <c r="CJ27" s="12" t="str" cm="1">
        <f t="array" ref="CJ27">_xlfn.IFS(CI27=100,"green",CI27&gt;50,"yellow",CI27&gt;0,"orange",CI27=0,"red")</f>
        <v>yellow</v>
      </c>
      <c r="CK27" s="12">
        <v>95.822270779053071</v>
      </c>
      <c r="CL27" s="12" t="str" cm="1">
        <f t="array" ref="CL27">_xlfn.IFS(CK27=100,"green",CK27&gt;50,"yellow",CK27&gt;0,"orange",CK27=0,"red")</f>
        <v>yellow</v>
      </c>
      <c r="CM27" s="12">
        <v>82.089095389454897</v>
      </c>
      <c r="CN27" s="12" t="str" cm="1">
        <f t="array" ref="CN27">_xlfn.IFS(CM27=100,"green",CM27&gt;50,"yellow",CM27&gt;0,"orange",CM27=0,"red")</f>
        <v>yellow</v>
      </c>
      <c r="CO27" s="12">
        <v>83.980758774748224</v>
      </c>
      <c r="CP27" s="12" t="str" cm="1">
        <f t="array" ref="CP27">_xlfn.IFS(CO27=100,"green",CO27&gt;50,"yellow",CO27&gt;0,"orange",CO27=0,"red")</f>
        <v>yellow</v>
      </c>
      <c r="CQ27" s="12">
        <v>82.000128771416243</v>
      </c>
      <c r="CR27" s="12" t="str" cm="1">
        <f t="array" ref="CR27">_xlfn.IFS(CQ27=100,"green",CQ27&gt;50,"yellow",CQ27&gt;0,"orange",CQ27=0,"red")</f>
        <v>yellow</v>
      </c>
      <c r="CS27" s="12">
        <v>100</v>
      </c>
      <c r="CT27" s="12" t="str" cm="1">
        <f t="array" ref="CT27">_xlfn.IFS(CS27=100,"green",CS27&gt;50,"yellow",CS27&gt;0,"orange",CS27=0,"red")</f>
        <v>green</v>
      </c>
      <c r="CU27" s="12">
        <v>54.408416802649164</v>
      </c>
      <c r="CV27" s="12" t="str" cm="1">
        <f t="array" ref="CV27">_xlfn.IFS(CU27=100,"green",CU27&gt;50,"yellow",CU27&gt;0,"orange",CU27=0,"red")</f>
        <v>yellow</v>
      </c>
      <c r="CW27" s="12">
        <v>23.987571817248778</v>
      </c>
      <c r="CX27" s="12" t="str" cm="1">
        <f t="array" ref="CX27">_xlfn.IFS(CW27=100,"green",CW27&gt;50,"yellow",CW27&gt;0,"orange",CW27=0,"red")</f>
        <v>orange</v>
      </c>
      <c r="CY27" s="12">
        <v>59.465329539965978</v>
      </c>
      <c r="CZ27" s="12" t="str" cm="1">
        <f t="array" ref="CZ27">_xlfn.IFS(CY27=100,"green",CY27&gt;50,"yellow",CY27&gt;0,"orange",CY27=0,"red")</f>
        <v>yellow</v>
      </c>
      <c r="DA27" s="12">
        <v>100</v>
      </c>
      <c r="DB27" s="12" t="str" cm="1">
        <f t="array" ref="DB27">_xlfn.IFS(DA27=100,"green",DA27&gt;50,"yellow",DA27&gt;0,"orange",DA27=0,"red")</f>
        <v>green</v>
      </c>
      <c r="DC27" s="12">
        <v>99.512698443455321</v>
      </c>
      <c r="DD27" s="12" t="str" cm="1">
        <f t="array" ref="DD27">_xlfn.IFS(DC27=100,"green",DC27&gt;50,"yellow",DC27&gt;0,"orange",DC27=0,"red")</f>
        <v>yellow</v>
      </c>
      <c r="DE27" s="12">
        <v>100</v>
      </c>
      <c r="DF27" s="12" t="str" cm="1">
        <f t="array" ref="DF27">_xlfn.IFS(DE27=100,"green",DE27&gt;50,"yellow",DE27&gt;0,"orange",DE27=0,"red")</f>
        <v>green</v>
      </c>
      <c r="DG27" s="12">
        <v>100</v>
      </c>
      <c r="DH27" s="12" t="str" cm="1">
        <f t="array" ref="DH27">_xlfn.IFS(DG27=100,"green",DG27&gt;50,"yellow",DG27&gt;0,"orange",DG27=0,"red")</f>
        <v>green</v>
      </c>
      <c r="DI27" s="12">
        <v>0</v>
      </c>
      <c r="DJ27" s="12" t="str" cm="1">
        <f t="array" ref="DJ27">_xlfn.IFS(DI27=100,"green",DI27&gt;50,"yellow",DI27&gt;0,"orange",DI27=0,"red")</f>
        <v>red</v>
      </c>
      <c r="DK27" s="12">
        <v>35.072227099034244</v>
      </c>
      <c r="DL27" s="12" t="str" cm="1">
        <f t="array" ref="DL27">_xlfn.IFS(DK27=100,"green",DK27&gt;50,"yellow",DK27&gt;0,"orange",DK27=0,"red")</f>
        <v>orange</v>
      </c>
      <c r="DM27" s="12">
        <v>64.433897990092248</v>
      </c>
      <c r="DN27" s="12" t="str" cm="1">
        <f t="array" ref="DN27">_xlfn.IFS(DM27=100,"green",DM27&gt;50,"yellow",DM27&gt;0,"orange",DM27=0,"red")</f>
        <v>yellow</v>
      </c>
      <c r="DO27" s="12">
        <v>99.582741773410518</v>
      </c>
      <c r="DP27" s="12" t="str" cm="1">
        <f t="array" ref="DP27">_xlfn.IFS(DO27=100,"green",DO27&gt;50,"yellow",DO27&gt;0,"orange",DO27=0,"red")</f>
        <v>yellow</v>
      </c>
      <c r="DQ27" s="12">
        <v>74.825195663249033</v>
      </c>
      <c r="DR27" s="12" t="str" cm="1">
        <f t="array" ref="DR27">_xlfn.IFS(DQ27=100,"green",DQ27&gt;50,"yellow",DQ27&gt;0,"orange",DQ27=0,"red")</f>
        <v>yellow</v>
      </c>
    </row>
    <row r="28" spans="1:122" x14ac:dyDescent="0.3">
      <c r="A28" s="15">
        <v>17</v>
      </c>
      <c r="B28" s="13" t="s">
        <v>13</v>
      </c>
      <c r="C28" s="8">
        <v>84.796667798442655</v>
      </c>
      <c r="D28" s="12" t="str" cm="1">
        <f t="array" ref="D28">_xlfn.IFS(C28=100,"green",C28&gt;50,"yellow",C28&gt;0,"orange",C28=0,"red")</f>
        <v>yellow</v>
      </c>
      <c r="E28" s="12">
        <v>90.358714214710247</v>
      </c>
      <c r="F28" s="12" t="str" cm="1">
        <f t="array" ref="F28">_xlfn.IFS(E28=100,"green",E28&gt;50,"yellow",E28&gt;0,"orange",E28=0,"red")</f>
        <v>yellow</v>
      </c>
      <c r="G28" s="12">
        <v>100</v>
      </c>
      <c r="H28" s="12" t="str" cm="1">
        <f t="array" ref="H28">_xlfn.IFS(G28=100,"green",G28&gt;50,"yellow",G28&gt;0,"orange",G28=0,"red")</f>
        <v>green</v>
      </c>
      <c r="I28" s="12">
        <v>100</v>
      </c>
      <c r="J28" s="12" t="str" cm="1">
        <f t="array" ref="J28">_xlfn.IFS(I28=100,"green",I28&gt;50,"yellow",I28&gt;0,"orange",I28=0,"red")</f>
        <v>green</v>
      </c>
      <c r="K28" s="12">
        <v>94.842292042688015</v>
      </c>
      <c r="L28" s="12" t="str" cm="1">
        <f t="array" ref="L28">_xlfn.IFS(K28=100,"green",K28&gt;50,"yellow",K28&gt;0,"orange",K28=0,"red")</f>
        <v>yellow</v>
      </c>
      <c r="M28" s="12">
        <v>37.12536581382043</v>
      </c>
      <c r="N28" s="12" t="str" cm="1">
        <f t="array" ref="N28">_xlfn.IFS(M28=100,"green",M28&gt;50,"yellow",M28&gt;0,"orange",M28=0,"red")</f>
        <v>orange</v>
      </c>
      <c r="O28" s="12">
        <v>97.698458345242329</v>
      </c>
      <c r="P28" s="12" t="str" cm="1">
        <f t="array" ref="P28">_xlfn.IFS(O28=100,"green",O28&gt;50,"yellow",O28&gt;0,"orange",O28=0,"red")</f>
        <v>yellow</v>
      </c>
      <c r="Q28" s="12">
        <v>90.111360792868368</v>
      </c>
      <c r="R28" s="12" t="str" cm="1">
        <f t="array" ref="R28">_xlfn.IFS(Q28=100,"green",Q28&gt;50,"yellow",Q28&gt;0,"orange",Q28=0,"red")</f>
        <v>yellow</v>
      </c>
      <c r="S28" s="12">
        <v>98.597573862609039</v>
      </c>
      <c r="T28" s="12" t="str" cm="1">
        <f t="array" ref="T28">_xlfn.IFS(S28=100,"green",S28&gt;50,"yellow",S28&gt;0,"orange",S28=0,"red")</f>
        <v>yellow</v>
      </c>
      <c r="U28" s="12">
        <v>51.454792110847421</v>
      </c>
      <c r="V28" s="12" t="str" cm="1">
        <f t="array" ref="V28">_xlfn.IFS(U28=100,"green",U28&gt;50,"yellow",U28&gt;0,"orange",U28=0,"red")</f>
        <v>yellow</v>
      </c>
      <c r="W28" s="12">
        <v>74.799741030368011</v>
      </c>
      <c r="X28" s="12" t="str" cm="1">
        <f t="array" ref="X28">_xlfn.IFS(W28=100,"green",W28&gt;50,"yellow",W28&gt;0,"orange",W28=0,"red")</f>
        <v>yellow</v>
      </c>
      <c r="Y28" s="12">
        <v>83.498829821315397</v>
      </c>
      <c r="Z28" s="12" t="str" cm="1">
        <f t="array" ref="Z28">_xlfn.IFS(Y28=100,"green",Y28&gt;50,"yellow",Y28&gt;0,"orange",Y28=0,"red")</f>
        <v>yellow</v>
      </c>
      <c r="AA28" s="12">
        <v>97.575361587999623</v>
      </c>
      <c r="AB28" s="12" t="str" cm="1">
        <f t="array" ref="AB28">_xlfn.IFS(AA28=100,"green",AA28&gt;50,"yellow",AA28&gt;0,"orange",AA28=0,"red")</f>
        <v>yellow</v>
      </c>
      <c r="AC28" s="12">
        <v>80.653768027946711</v>
      </c>
      <c r="AD28" s="12" t="str" cm="1">
        <f t="array" ref="AD28">_xlfn.IFS(AC28=100,"green",AC28&gt;50,"yellow",AC28&gt;0,"orange",AC28=0,"red")</f>
        <v>yellow</v>
      </c>
      <c r="AE28" s="12">
        <v>76.249372243552685</v>
      </c>
      <c r="AF28" s="12" t="str" cm="1">
        <f t="array" ref="AF28">_xlfn.IFS(AE28=100,"green",AE28&gt;50,"yellow",AE28&gt;0,"orange",AE28=0,"red")</f>
        <v>yellow</v>
      </c>
      <c r="AG28" s="12">
        <v>63.619625464874758</v>
      </c>
      <c r="AH28" s="12" t="str" cm="1">
        <f t="array" ref="AH28">_xlfn.IFS(AG28=100,"green",AG28&gt;50,"yellow",AG28&gt;0,"orange",AG28=0,"red")</f>
        <v>yellow</v>
      </c>
      <c r="AI28" s="12">
        <v>89.876459653723231</v>
      </c>
      <c r="AJ28" s="12" t="str" cm="1">
        <f t="array" ref="AJ28">_xlfn.IFS(AI28=100,"green",AI28&gt;50,"yellow",AI28&gt;0,"orange",AI28=0,"red")</f>
        <v>yellow</v>
      </c>
      <c r="AK28" s="12">
        <v>90.636992555049162</v>
      </c>
      <c r="AL28" s="12" t="str" cm="1">
        <f t="array" ref="AL28">_xlfn.IFS(AK28=100,"green",AK28&gt;50,"yellow",AK28&gt;0,"orange",AK28=0,"red")</f>
        <v>yellow</v>
      </c>
      <c r="AM28" s="12">
        <v>100</v>
      </c>
      <c r="AN28" s="12" t="str" cm="1">
        <f t="array" ref="AN28">_xlfn.IFS(AM28=100,"green",AM28&gt;50,"yellow",AM28&gt;0,"orange",AM28=0,"red")</f>
        <v>green</v>
      </c>
      <c r="AO28" s="12">
        <v>100</v>
      </c>
      <c r="AP28" s="12" t="str" cm="1">
        <f t="array" ref="AP28">_xlfn.IFS(AO28=100,"green",AO28&gt;50,"yellow",AO28&gt;0,"orange",AO28=0,"red")</f>
        <v>green</v>
      </c>
      <c r="AQ28" s="12">
        <v>97.384300757856039</v>
      </c>
      <c r="AR28" s="12" t="str" cm="1">
        <f t="array" ref="AR28">_xlfn.IFS(AQ28=100,"green",AQ28&gt;50,"yellow",AQ28&gt;0,"orange",AQ28=0,"red")</f>
        <v>yellow</v>
      </c>
      <c r="AS28" s="12">
        <v>97.827745132772264</v>
      </c>
      <c r="AT28" s="12" t="str" cm="1">
        <f t="array" ref="AT28">_xlfn.IFS(AS28=100,"green",AS28&gt;50,"yellow",AS28&gt;0,"orange",AS28=0,"red")</f>
        <v>yellow</v>
      </c>
      <c r="AU28" s="12">
        <v>33.356209066007352</v>
      </c>
      <c r="AV28" s="12" t="str" cm="1">
        <f t="array" ref="AV28">_xlfn.IFS(AU28=100,"green",AU28&gt;50,"yellow",AU28&gt;0,"orange",AU28=0,"red")</f>
        <v>orange</v>
      </c>
      <c r="AW28" s="12">
        <v>87.011672452201154</v>
      </c>
      <c r="AX28" s="12" t="str" cm="1">
        <f t="array" ref="AX28">_xlfn.IFS(AW28=100,"green",AW28&gt;50,"yellow",AW28&gt;0,"orange",AW28=0,"red")</f>
        <v>yellow</v>
      </c>
      <c r="AY28" s="12">
        <v>100</v>
      </c>
      <c r="AZ28" s="12" t="str" cm="1">
        <f t="array" ref="AZ28">_xlfn.IFS(AY28=100,"green",AY28&gt;50,"yellow",AY28&gt;0,"orange",AY28=0,"red")</f>
        <v>green</v>
      </c>
      <c r="BA28" s="12">
        <v>100</v>
      </c>
      <c r="BB28" s="12" t="str" cm="1">
        <f t="array" ref="BB28">_xlfn.IFS(BA28=100,"green",BA28&gt;50,"yellow",BA28&gt;0,"orange",BA28=0,"red")</f>
        <v>green</v>
      </c>
      <c r="BC28" s="12">
        <v>100</v>
      </c>
      <c r="BD28" s="12" t="str" cm="1">
        <f t="array" ref="BD28">_xlfn.IFS(BC28=100,"green",BC28&gt;50,"yellow",BC28&gt;0,"orange",BC28=0,"red")</f>
        <v>green</v>
      </c>
      <c r="BE28" s="12">
        <v>100</v>
      </c>
      <c r="BF28" s="12" t="str" cm="1">
        <f t="array" ref="BF28">_xlfn.IFS(BE28=100,"green",BE28&gt;50,"yellow",BE28&gt;0,"orange",BE28=0,"red")</f>
        <v>green</v>
      </c>
      <c r="BG28" s="12">
        <v>100</v>
      </c>
      <c r="BH28" s="12" t="str" cm="1">
        <f t="array" ref="BH28">_xlfn.IFS(BG28=100,"green",BG28&gt;50,"yellow",BG28&gt;0,"orange",BG28=0,"red")</f>
        <v>green</v>
      </c>
      <c r="BI28" s="12">
        <v>83.889208416696334</v>
      </c>
      <c r="BJ28" s="12" t="str" cm="1">
        <f t="array" ref="BJ28">_xlfn.IFS(BI28=100,"green",BI28&gt;50,"yellow",BI28&gt;0,"orange",BI28=0,"red")</f>
        <v>yellow</v>
      </c>
      <c r="BK28" s="12">
        <v>97.314868069449389</v>
      </c>
      <c r="BL28" s="12" t="str" cm="1">
        <f t="array" ref="BL28">_xlfn.IFS(BK28=100,"green",BK28&gt;50,"yellow",BK28&gt;0,"orange",BK28=0,"red")</f>
        <v>yellow</v>
      </c>
      <c r="BM28" s="12">
        <v>97.139394557171428</v>
      </c>
      <c r="BN28" s="12" t="str" cm="1">
        <f t="array" ref="BN28">_xlfn.IFS(BM28=100,"green",BM28&gt;50,"yellow",BM28&gt;0,"orange",BM28=0,"red")</f>
        <v>yellow</v>
      </c>
      <c r="BO28" s="12">
        <v>96.280742992921191</v>
      </c>
      <c r="BP28" s="12" t="str" cm="1">
        <f t="array" ref="BP28">_xlfn.IFS(BO28=100,"green",BO28&gt;50,"yellow",BO28&gt;0,"orange",BO28=0,"red")</f>
        <v>yellow</v>
      </c>
      <c r="BQ28" s="12">
        <v>96.710068775046309</v>
      </c>
      <c r="BR28" s="12" t="str" cm="1">
        <f t="array" ref="BR28">_xlfn.IFS(BQ28=100,"green",BQ28&gt;50,"yellow",BQ28&gt;0,"orange",BQ28=0,"red")</f>
        <v>yellow</v>
      </c>
      <c r="BS28" s="12">
        <v>64.606285967330336</v>
      </c>
      <c r="BT28" s="12" t="str" cm="1">
        <f t="array" ref="BT28">_xlfn.IFS(BS28=100,"green",BS28&gt;50,"yellow",BS28&gt;0,"orange",BS28=0,"red")</f>
        <v>yellow</v>
      </c>
      <c r="BU28" s="12">
        <v>87.744881688144034</v>
      </c>
      <c r="BV28" s="12" t="str" cm="1">
        <f t="array" ref="BV28">_xlfn.IFS(BU28=100,"green",BU28&gt;50,"yellow",BU28&gt;0,"orange",BU28=0,"red")</f>
        <v>yellow</v>
      </c>
      <c r="BW28" s="12">
        <v>75.531015110795337</v>
      </c>
      <c r="BX28" s="12" t="str" cm="1">
        <f t="array" ref="BX28">_xlfn.IFS(BW28=100,"green",BW28&gt;50,"yellow",BW28&gt;0,"orange",BW28=0,"red")</f>
        <v>yellow</v>
      </c>
      <c r="BY28" s="12">
        <v>52.129049452500389</v>
      </c>
      <c r="BZ28" s="12" t="str" cm="1">
        <f t="array" ref="BZ28">_xlfn.IFS(BY28=100,"green",BY28&gt;50,"yellow",BY28&gt;0,"orange",BY28=0,"red")</f>
        <v>yellow</v>
      </c>
      <c r="CA28" s="12">
        <v>0</v>
      </c>
      <c r="CB28" s="12" t="str" cm="1">
        <f t="array" ref="CB28">_xlfn.IFS(CA28=100,"green",CA28&gt;50,"yellow",CA28&gt;0,"orange",CA28=0,"red")</f>
        <v>red</v>
      </c>
      <c r="CC28" s="12">
        <v>9.1160246403816529</v>
      </c>
      <c r="CD28" s="12" t="str" cm="1">
        <f t="array" ref="CD28">_xlfn.IFS(CC28=100,"green",CC28&gt;50,"yellow",CC28&gt;0,"orange",CC28=0,"red")</f>
        <v>orange</v>
      </c>
      <c r="CE28" s="12">
        <v>100</v>
      </c>
      <c r="CF28" s="12" t="str" cm="1">
        <f t="array" ref="CF28">_xlfn.IFS(CE28=100,"green",CE28&gt;50,"yellow",CE28&gt;0,"orange",CE28=0,"red")</f>
        <v>green</v>
      </c>
      <c r="CG28" s="12">
        <v>68.751037869719823</v>
      </c>
      <c r="CH28" s="12" t="str" cm="1">
        <f t="array" ref="CH28">_xlfn.IFS(CG28=100,"green",CG28&gt;50,"yellow",CG28&gt;0,"orange",CG28=0,"red")</f>
        <v>yellow</v>
      </c>
      <c r="CI28" s="12">
        <v>70.325555569564699</v>
      </c>
      <c r="CJ28" s="12" t="str" cm="1">
        <f t="array" ref="CJ28">_xlfn.IFS(CI28=100,"green",CI28&gt;50,"yellow",CI28&gt;0,"orange",CI28=0,"red")</f>
        <v>yellow</v>
      </c>
      <c r="CK28" s="12">
        <v>87.577975324144191</v>
      </c>
      <c r="CL28" s="12" t="str" cm="1">
        <f t="array" ref="CL28">_xlfn.IFS(CK28=100,"green",CK28&gt;50,"yellow",CK28&gt;0,"orange",CK28=0,"red")</f>
        <v>yellow</v>
      </c>
      <c r="CM28" s="12">
        <v>77.341698224589237</v>
      </c>
      <c r="CN28" s="12" t="str" cm="1">
        <f t="array" ref="CN28">_xlfn.IFS(CM28=100,"green",CM28&gt;50,"yellow",CM28&gt;0,"orange",CM28=0,"red")</f>
        <v>yellow</v>
      </c>
      <c r="CO28" s="12">
        <v>90.890131516363454</v>
      </c>
      <c r="CP28" s="12" t="str" cm="1">
        <f t="array" ref="CP28">_xlfn.IFS(CO28=100,"green",CO28&gt;50,"yellow",CO28&gt;0,"orange",CO28=0,"red")</f>
        <v>yellow</v>
      </c>
      <c r="CQ28" s="12">
        <v>65.334471280294423</v>
      </c>
      <c r="CR28" s="12" t="str" cm="1">
        <f t="array" ref="CR28">_xlfn.IFS(CQ28=100,"green",CQ28&gt;50,"yellow",CQ28&gt;0,"orange",CQ28=0,"red")</f>
        <v>yellow</v>
      </c>
      <c r="CS28" s="12">
        <v>74.450962479792167</v>
      </c>
      <c r="CT28" s="12" t="str" cm="1">
        <f t="array" ref="CT28">_xlfn.IFS(CS28=100,"green",CS28&gt;50,"yellow",CS28&gt;0,"orange",CS28=0,"red")</f>
        <v>yellow</v>
      </c>
      <c r="CU28" s="12">
        <v>84.247118685843859</v>
      </c>
      <c r="CV28" s="12" t="str" cm="1">
        <f t="array" ref="CV28">_xlfn.IFS(CU28=100,"green",CU28&gt;50,"yellow",CU28&gt;0,"orange",CU28=0,"red")</f>
        <v>yellow</v>
      </c>
      <c r="CW28" s="12">
        <v>100</v>
      </c>
      <c r="CX28" s="12" t="str" cm="1">
        <f t="array" ref="CX28">_xlfn.IFS(CW28=100,"green",CW28&gt;50,"yellow",CW28&gt;0,"orange",CW28=0,"red")</f>
        <v>green</v>
      </c>
      <c r="CY28" s="12">
        <v>86.232693721878675</v>
      </c>
      <c r="CZ28" s="12" t="str" cm="1">
        <f t="array" ref="CZ28">_xlfn.IFS(CY28=100,"green",CY28&gt;50,"yellow",CY28&gt;0,"orange",CY28=0,"red")</f>
        <v>yellow</v>
      </c>
      <c r="DA28" s="12">
        <v>100</v>
      </c>
      <c r="DB28" s="12" t="str" cm="1">
        <f t="array" ref="DB28">_xlfn.IFS(DA28=100,"green",DA28&gt;50,"yellow",DA28&gt;0,"orange",DA28=0,"red")</f>
        <v>green</v>
      </c>
      <c r="DC28" s="12">
        <v>99.135292230783804</v>
      </c>
      <c r="DD28" s="12" t="str" cm="1">
        <f t="array" ref="DD28">_xlfn.IFS(DC28=100,"green",DC28&gt;50,"yellow",DC28&gt;0,"orange",DC28=0,"red")</f>
        <v>yellow</v>
      </c>
      <c r="DE28" s="12">
        <v>100</v>
      </c>
      <c r="DF28" s="12" t="str" cm="1">
        <f t="array" ref="DF28">_xlfn.IFS(DE28=100,"green",DE28&gt;50,"yellow",DE28&gt;0,"orange",DE28=0,"red")</f>
        <v>green</v>
      </c>
      <c r="DG28" s="12">
        <v>100</v>
      </c>
      <c r="DH28" s="12" t="str" cm="1">
        <f t="array" ref="DH28">_xlfn.IFS(DG28=100,"green",DG28&gt;50,"yellow",DG28&gt;0,"orange",DG28=0,"red")</f>
        <v>green</v>
      </c>
      <c r="DI28" s="12">
        <v>100</v>
      </c>
      <c r="DJ28" s="12" t="str" cm="1">
        <f t="array" ref="DJ28">_xlfn.IFS(DI28=100,"green",DI28&gt;50,"yellow",DI28&gt;0,"orange",DI28=0,"red")</f>
        <v>green</v>
      </c>
      <c r="DK28" s="12">
        <v>70.045662119914837</v>
      </c>
      <c r="DL28" s="12" t="str" cm="1">
        <f t="array" ref="DL28">_xlfn.IFS(DK28=100,"green",DK28&gt;50,"yellow",DK28&gt;0,"orange",DK28=0,"red")</f>
        <v>yellow</v>
      </c>
      <c r="DM28" s="12">
        <v>98.631930731358821</v>
      </c>
      <c r="DN28" s="12" t="str" cm="1">
        <f t="array" ref="DN28">_xlfn.IFS(DM28=100,"green",DM28&gt;50,"yellow",DM28&gt;0,"orange",DM28=0,"red")</f>
        <v>yellow</v>
      </c>
      <c r="DO28" s="12">
        <v>100</v>
      </c>
      <c r="DP28" s="12" t="str" cm="1">
        <f t="array" ref="DP28">_xlfn.IFS(DO28=100,"green",DO28&gt;50,"yellow",DO28&gt;0,"orange",DO28=0,"red")</f>
        <v>green</v>
      </c>
      <c r="DQ28" s="12">
        <v>95.976610635257188</v>
      </c>
      <c r="DR28" s="12" t="str" cm="1">
        <f t="array" ref="DR28">_xlfn.IFS(DQ28=100,"green",DQ28&gt;50,"yellow",DQ28&gt;0,"orange",DQ28=0,"red")</f>
        <v>yellow</v>
      </c>
    </row>
    <row r="29" spans="1:122" x14ac:dyDescent="0.3">
      <c r="A29" s="15">
        <v>15</v>
      </c>
      <c r="B29" s="13" t="s">
        <v>12</v>
      </c>
      <c r="C29" s="8">
        <v>76.061373557185533</v>
      </c>
      <c r="D29" s="12" t="str" cm="1">
        <f t="array" ref="D29">_xlfn.IFS(C29=100,"green",C29&gt;50,"yellow",C29&gt;0,"orange",C29=0,"red")</f>
        <v>yellow</v>
      </c>
      <c r="E29" s="12">
        <v>100</v>
      </c>
      <c r="F29" s="12" t="str" cm="1">
        <f t="array" ref="F29">_xlfn.IFS(E29=100,"green",E29&gt;50,"yellow",E29&gt;0,"orange",E29=0,"red")</f>
        <v>green</v>
      </c>
      <c r="G29" s="12">
        <v>93.715137164946853</v>
      </c>
      <c r="H29" s="12" t="str" cm="1">
        <f t="array" ref="H29">_xlfn.IFS(G29=100,"green",G29&gt;50,"yellow",G29&gt;0,"orange",G29=0,"red")</f>
        <v>yellow</v>
      </c>
      <c r="I29" s="12">
        <v>71.003679236173369</v>
      </c>
      <c r="J29" s="12" t="str" cm="1">
        <f t="array" ref="J29">_xlfn.IFS(I29=100,"green",I29&gt;50,"yellow",I29&gt;0,"orange",I29=0,"red")</f>
        <v>yellow</v>
      </c>
      <c r="K29" s="12">
        <v>93.405327664258053</v>
      </c>
      <c r="L29" s="12" t="str" cm="1">
        <f t="array" ref="L29">_xlfn.IFS(K29=100,"green",K29&gt;50,"yellow",K29&gt;0,"orange",K29=0,"red")</f>
        <v>yellow</v>
      </c>
      <c r="M29" s="12">
        <v>74.497670371926489</v>
      </c>
      <c r="N29" s="12" t="str" cm="1">
        <f t="array" ref="N29">_xlfn.IFS(M29=100,"green",M29&gt;50,"yellow",M29&gt;0,"orange",M29=0,"red")</f>
        <v>yellow</v>
      </c>
      <c r="O29" s="12">
        <v>100</v>
      </c>
      <c r="P29" s="12" t="str" cm="1">
        <f t="array" ref="P29">_xlfn.IFS(O29=100,"green",O29&gt;50,"yellow",O29&gt;0,"orange",O29=0,"red")</f>
        <v>green</v>
      </c>
      <c r="Q29" s="12">
        <v>0</v>
      </c>
      <c r="R29" s="12" t="str" cm="1">
        <f t="array" ref="R29">_xlfn.IFS(Q29=100,"green",Q29&gt;50,"yellow",Q29&gt;0,"orange",Q29=0,"red")</f>
        <v>red</v>
      </c>
      <c r="S29" s="12">
        <v>74.798749408988371</v>
      </c>
      <c r="T29" s="12" t="str" cm="1">
        <f t="array" ref="T29">_xlfn.IFS(S29=100,"green",S29&gt;50,"yellow",S29&gt;0,"orange",S29=0,"red")</f>
        <v>yellow</v>
      </c>
      <c r="U29" s="12">
        <v>39.403064454994684</v>
      </c>
      <c r="V29" s="12" t="str" cm="1">
        <f t="array" ref="V29">_xlfn.IFS(U29=100,"green",U29&gt;50,"yellow",U29&gt;0,"orange",U29=0,"red")</f>
        <v>orange</v>
      </c>
      <c r="W29" s="12">
        <v>92.019328635947502</v>
      </c>
      <c r="X29" s="12" t="str" cm="1">
        <f t="array" ref="X29">_xlfn.IFS(W29=100,"green",W29&gt;50,"yellow",W29&gt;0,"orange",W29=0,"red")</f>
        <v>yellow</v>
      </c>
      <c r="Y29" s="12">
        <v>73.88429569372353</v>
      </c>
      <c r="Z29" s="12" t="str" cm="1">
        <f t="array" ref="Z29">_xlfn.IFS(Y29=100,"green",Y29&gt;50,"yellow",Y29&gt;0,"orange",Y29=0,"red")</f>
        <v>yellow</v>
      </c>
      <c r="AA29" s="12">
        <v>87.494969381163017</v>
      </c>
      <c r="AB29" s="12" t="str" cm="1">
        <f t="array" ref="AB29">_xlfn.IFS(AA29=100,"green",AA29&gt;50,"yellow",AA29&gt;0,"orange",AA29=0,"red")</f>
        <v>yellow</v>
      </c>
      <c r="AC29" s="12">
        <v>82.562337783627029</v>
      </c>
      <c r="AD29" s="12" t="str" cm="1">
        <f t="array" ref="AD29">_xlfn.IFS(AC29=100,"green",AC29&gt;50,"yellow",AC29&gt;0,"orange",AC29=0,"red")</f>
        <v>yellow</v>
      </c>
      <c r="AE29" s="12">
        <v>0</v>
      </c>
      <c r="AF29" s="12" t="str" cm="1">
        <f t="array" ref="AF29">_xlfn.IFS(AE29=100,"green",AE29&gt;50,"yellow",AE29&gt;0,"orange",AE29=0,"red")</f>
        <v>red</v>
      </c>
      <c r="AG29" s="12">
        <v>42.514326791197512</v>
      </c>
      <c r="AH29" s="12" t="str" cm="1">
        <f t="array" ref="AH29">_xlfn.IFS(AG29=100,"green",AG29&gt;50,"yellow",AG29&gt;0,"orange",AG29=0,"red")</f>
        <v>orange</v>
      </c>
      <c r="AI29" s="12">
        <v>91.470547337861433</v>
      </c>
      <c r="AJ29" s="12" t="str" cm="1">
        <f t="array" ref="AJ29">_xlfn.IFS(AI29=100,"green",AI29&gt;50,"yellow",AI29&gt;0,"orange",AI29=0,"red")</f>
        <v>yellow</v>
      </c>
      <c r="AK29" s="12">
        <v>87.648957584815022</v>
      </c>
      <c r="AL29" s="12" t="str" cm="1">
        <f t="array" ref="AL29">_xlfn.IFS(AK29=100,"green",AK29&gt;50,"yellow",AK29&gt;0,"orange",AK29=0,"red")</f>
        <v>yellow</v>
      </c>
      <c r="AM29" s="12">
        <v>81.930051982149337</v>
      </c>
      <c r="AN29" s="12" t="str" cm="1">
        <f t="array" ref="AN29">_xlfn.IFS(AM29=100,"green",AM29&gt;50,"yellow",AM29&gt;0,"orange",AM29=0,"red")</f>
        <v>yellow</v>
      </c>
      <c r="AO29" s="12">
        <v>100</v>
      </c>
      <c r="AP29" s="12" t="str" cm="1">
        <f t="array" ref="AP29">_xlfn.IFS(AO29=100,"green",AO29&gt;50,"yellow",AO29&gt;0,"orange",AO29=0,"red")</f>
        <v>green</v>
      </c>
      <c r="AQ29" s="12">
        <v>100</v>
      </c>
      <c r="AR29" s="12" t="str" cm="1">
        <f t="array" ref="AR29">_xlfn.IFS(AQ29=100,"green",AQ29&gt;50,"yellow",AQ29&gt;0,"orange",AQ29=0,"red")</f>
        <v>green</v>
      </c>
      <c r="AS29" s="12">
        <v>99.873783186770126</v>
      </c>
      <c r="AT29" s="12" t="str" cm="1">
        <f t="array" ref="AT29">_xlfn.IFS(AS29=100,"green",AS29&gt;50,"yellow",AS29&gt;0,"orange",AS29=0,"red")</f>
        <v>yellow</v>
      </c>
      <c r="AU29" s="12">
        <v>53.205724214045638</v>
      </c>
      <c r="AV29" s="12" t="str" cm="1">
        <f t="array" ref="AV29">_xlfn.IFS(AU29=100,"green",AU29&gt;50,"yellow",AU29&gt;0,"orange",AU29=0,"red")</f>
        <v>yellow</v>
      </c>
      <c r="AW29" s="12">
        <v>87.732723472234511</v>
      </c>
      <c r="AX29" s="12" t="str" cm="1">
        <f t="array" ref="AX29">_xlfn.IFS(AW29=100,"green",AW29&gt;50,"yellow",AW29&gt;0,"orange",AW29=0,"red")</f>
        <v>yellow</v>
      </c>
      <c r="AY29" s="12">
        <v>100</v>
      </c>
      <c r="AZ29" s="12" t="str" cm="1">
        <f t="array" ref="AZ29">_xlfn.IFS(AY29=100,"green",AY29&gt;50,"yellow",AY29&gt;0,"orange",AY29=0,"red")</f>
        <v>green</v>
      </c>
      <c r="BA29" s="12">
        <v>100</v>
      </c>
      <c r="BB29" s="12" t="str" cm="1">
        <f t="array" ref="BB29">_xlfn.IFS(BA29=100,"green",BA29&gt;50,"yellow",BA29&gt;0,"orange",BA29=0,"red")</f>
        <v>green</v>
      </c>
      <c r="BC29" s="12">
        <v>100</v>
      </c>
      <c r="BD29" s="12" t="str" cm="1">
        <f t="array" ref="BD29">_xlfn.IFS(BC29=100,"green",BC29&gt;50,"yellow",BC29&gt;0,"orange",BC29=0,"red")</f>
        <v>green</v>
      </c>
      <c r="BE29" s="12">
        <v>100</v>
      </c>
      <c r="BF29" s="12" t="str" cm="1">
        <f t="array" ref="BF29">_xlfn.IFS(BE29=100,"green",BE29&gt;50,"yellow",BE29&gt;0,"orange",BE29=0,"red")</f>
        <v>green</v>
      </c>
      <c r="BG29" s="12">
        <v>100</v>
      </c>
      <c r="BH29" s="12" t="str" cm="1">
        <f t="array" ref="BH29">_xlfn.IFS(BG29=100,"green",BG29&gt;50,"yellow",BG29&gt;0,"orange",BG29=0,"red")</f>
        <v>green</v>
      </c>
      <c r="BI29" s="12">
        <v>6.6480867967046944</v>
      </c>
      <c r="BJ29" s="12" t="str" cm="1">
        <f t="array" ref="BJ29">_xlfn.IFS(BI29=100,"green",BI29&gt;50,"yellow",BI29&gt;0,"orange",BI29=0,"red")</f>
        <v>orange</v>
      </c>
      <c r="BK29" s="12">
        <v>84.441347799450782</v>
      </c>
      <c r="BL29" s="12" t="str" cm="1">
        <f t="array" ref="BL29">_xlfn.IFS(BK29=100,"green",BK29&gt;50,"yellow",BK29&gt;0,"orange",BK29=0,"red")</f>
        <v>yellow</v>
      </c>
      <c r="BM29" s="12">
        <v>93.433376935160339</v>
      </c>
      <c r="BN29" s="12" t="str" cm="1">
        <f t="array" ref="BN29">_xlfn.IFS(BM29=100,"green",BM29&gt;50,"yellow",BM29&gt;0,"orange",BM29=0,"red")</f>
        <v>yellow</v>
      </c>
      <c r="BO29" s="12">
        <v>97.955688310449844</v>
      </c>
      <c r="BP29" s="12" t="str" cm="1">
        <f t="array" ref="BP29">_xlfn.IFS(BO29=100,"green",BO29&gt;50,"yellow",BO29&gt;0,"orange",BO29=0,"red")</f>
        <v>yellow</v>
      </c>
      <c r="BQ29" s="12">
        <v>95.694532622805099</v>
      </c>
      <c r="BR29" s="12" t="str" cm="1">
        <f t="array" ref="BR29">_xlfn.IFS(BQ29=100,"green",BQ29&gt;50,"yellow",BQ29&gt;0,"orange",BQ29=0,"red")</f>
        <v>yellow</v>
      </c>
      <c r="BS29" s="12">
        <v>4.2939786761344143</v>
      </c>
      <c r="BT29" s="12" t="str" cm="1">
        <f t="array" ref="BT29">_xlfn.IFS(BS29=100,"green",BS29&gt;50,"yellow",BS29&gt;0,"orange",BS29=0,"red")</f>
        <v>orange</v>
      </c>
      <c r="BU29" s="12">
        <v>0</v>
      </c>
      <c r="BV29" s="12" t="str" cm="1">
        <f t="array" ref="BV29">_xlfn.IFS(BU29=100,"green",BU29&gt;50,"yellow",BU29&gt;0,"orange",BU29=0,"red")</f>
        <v>red</v>
      </c>
      <c r="BW29" s="12">
        <v>58.727742482698218</v>
      </c>
      <c r="BX29" s="12" t="str" cm="1">
        <f t="array" ref="BX29">_xlfn.IFS(BW29=100,"green",BW29&gt;50,"yellow",BW29&gt;0,"orange",BW29=0,"red")</f>
        <v>yellow</v>
      </c>
      <c r="BY29" s="12">
        <v>0</v>
      </c>
      <c r="BZ29" s="12" t="str" cm="1">
        <f t="array" ref="BZ29">_xlfn.IFS(BY29=100,"green",BY29&gt;50,"yellow",BY29&gt;0,"orange",BY29=0,"red")</f>
        <v>red</v>
      </c>
      <c r="CA29" s="12">
        <v>23.733947784643807</v>
      </c>
      <c r="CB29" s="12" t="str" cm="1">
        <f t="array" ref="CB29">_xlfn.IFS(CA29=100,"green",CA29&gt;50,"yellow",CA29&gt;0,"orange",CA29=0,"red")</f>
        <v>orange</v>
      </c>
      <c r="CC29" s="12">
        <v>69.280760999903094</v>
      </c>
      <c r="CD29" s="12" t="str" cm="1">
        <f t="array" ref="CD29">_xlfn.IFS(CC29=100,"green",CC29&gt;50,"yellow",CC29&gt;0,"orange",CC29=0,"red")</f>
        <v>yellow</v>
      </c>
      <c r="CE29" s="12">
        <v>100</v>
      </c>
      <c r="CF29" s="12" t="str" cm="1">
        <f t="array" ref="CF29">_xlfn.IFS(CE29=100,"green",CE29&gt;50,"yellow",CE29&gt;0,"orange",CE29=0,"red")</f>
        <v>green</v>
      </c>
      <c r="CG29" s="12">
        <v>87.837025925150257</v>
      </c>
      <c r="CH29" s="12" t="str" cm="1">
        <f t="array" ref="CH29">_xlfn.IFS(CG29=100,"green",CG29&gt;50,"yellow",CG29&gt;0,"orange",CG29=0,"red")</f>
        <v>yellow</v>
      </c>
      <c r="CI29" s="12">
        <v>63.889146919059527</v>
      </c>
      <c r="CJ29" s="12" t="str" cm="1">
        <f t="array" ref="CJ29">_xlfn.IFS(CI29=100,"green",CI29&gt;50,"yellow",CI29&gt;0,"orange",CI29=0,"red")</f>
        <v>yellow</v>
      </c>
      <c r="CK29" s="12">
        <v>99.726909147800896</v>
      </c>
      <c r="CL29" s="12" t="str" cm="1">
        <f t="array" ref="CL29">_xlfn.IFS(CK29=100,"green",CK29&gt;50,"yellow",CK29&gt;0,"orange",CK29=0,"red")</f>
        <v>yellow</v>
      </c>
      <c r="CM29" s="12">
        <v>100</v>
      </c>
      <c r="CN29" s="12" t="str" cm="1">
        <f t="array" ref="CN29">_xlfn.IFS(CM29=100,"green",CM29&gt;50,"yellow",CM29&gt;0,"orange",CM29=0,"red")</f>
        <v>green</v>
      </c>
      <c r="CO29" s="12">
        <v>52.249742995025663</v>
      </c>
      <c r="CP29" s="12" t="str" cm="1">
        <f t="array" ref="CP29">_xlfn.IFS(CO29=100,"green",CO29&gt;50,"yellow",CO29&gt;0,"orange",CO29=0,"red")</f>
        <v>yellow</v>
      </c>
      <c r="CQ29" s="12">
        <v>54.978271244201331</v>
      </c>
      <c r="CR29" s="12" t="str" cm="1">
        <f t="array" ref="CR29">_xlfn.IFS(CQ29=100,"green",CQ29&gt;50,"yellow",CQ29&gt;0,"orange",CQ29=0,"red")</f>
        <v>yellow</v>
      </c>
      <c r="CS29" s="12">
        <v>100</v>
      </c>
      <c r="CT29" s="12" t="str" cm="1">
        <f t="array" ref="CT29">_xlfn.IFS(CS29=100,"green",CS29&gt;50,"yellow",CS29&gt;0,"orange",CS29=0,"red")</f>
        <v>green</v>
      </c>
      <c r="CU29" s="12">
        <v>6.5650004887509539</v>
      </c>
      <c r="CV29" s="12" t="str" cm="1">
        <f t="array" ref="CV29">_xlfn.IFS(CU29=100,"green",CU29&gt;50,"yellow",CU29&gt;0,"orange",CU29=0,"red")</f>
        <v>orange</v>
      </c>
      <c r="CW29" s="12">
        <v>100</v>
      </c>
      <c r="CX29" s="12" t="str" cm="1">
        <f t="array" ref="CX29">_xlfn.IFS(CW29=100,"green",CW29&gt;50,"yellow",CW29&gt;0,"orange",CW29=0,"red")</f>
        <v>green</v>
      </c>
      <c r="CY29" s="12">
        <v>68.855000162916994</v>
      </c>
      <c r="CZ29" s="12" t="str" cm="1">
        <f t="array" ref="CZ29">_xlfn.IFS(CY29=100,"green",CY29&gt;50,"yellow",CY29&gt;0,"orange",CY29=0,"red")</f>
        <v>yellow</v>
      </c>
      <c r="DA29" s="12">
        <v>100</v>
      </c>
      <c r="DB29" s="12" t="str" cm="1">
        <f t="array" ref="DB29">_xlfn.IFS(DA29=100,"green",DA29&gt;50,"yellow",DA29&gt;0,"orange",DA29=0,"red")</f>
        <v>green</v>
      </c>
      <c r="DC29" s="12">
        <v>92.184512823926696</v>
      </c>
      <c r="DD29" s="12" t="str" cm="1">
        <f t="array" ref="DD29">_xlfn.IFS(DC29=100,"green",DC29&gt;50,"yellow",DC29&gt;0,"orange",DC29=0,"red")</f>
        <v>yellow</v>
      </c>
      <c r="DE29" s="12">
        <v>100</v>
      </c>
      <c r="DF29" s="12" t="str" cm="1">
        <f t="array" ref="DF29">_xlfn.IFS(DE29=100,"green",DE29&gt;50,"yellow",DE29&gt;0,"orange",DE29=0,"red")</f>
        <v>green</v>
      </c>
      <c r="DG29" s="12">
        <v>100</v>
      </c>
      <c r="DH29" s="12" t="str" cm="1">
        <f t="array" ref="DH29">_xlfn.IFS(DG29=100,"green",DG29&gt;50,"yellow",DG29&gt;0,"orange",DG29=0,"red")</f>
        <v>green</v>
      </c>
      <c r="DI29" s="12">
        <v>8.1246994735039468</v>
      </c>
      <c r="DJ29" s="12" t="str" cm="1">
        <f t="array" ref="DJ29">_xlfn.IFS(DI29=100,"green",DI29&gt;50,"yellow",DI29&gt;0,"orange",DI29=0,"red")</f>
        <v>orange</v>
      </c>
      <c r="DK29" s="12">
        <v>100</v>
      </c>
      <c r="DL29" s="12" t="str" cm="1">
        <f t="array" ref="DL29">_xlfn.IFS(DK29=100,"green",DK29&gt;50,"yellow",DK29&gt;0,"orange",DK29=0,"red")</f>
        <v>green</v>
      </c>
      <c r="DM29" s="12">
        <v>100</v>
      </c>
      <c r="DN29" s="12" t="str" cm="1">
        <f t="array" ref="DN29">_xlfn.IFS(DM29=100,"green",DM29&gt;50,"yellow",DM29&gt;0,"orange",DM29=0,"red")</f>
        <v>green</v>
      </c>
      <c r="DO29" s="12">
        <v>99.022502271183953</v>
      </c>
      <c r="DP29" s="12" t="str" cm="1">
        <f t="array" ref="DP29">_xlfn.IFS(DO29=100,"green",DO29&gt;50,"yellow",DO29&gt;0,"orange",DO29=0,"red")</f>
        <v>yellow</v>
      </c>
      <c r="DQ29" s="12">
        <v>87.416464321076816</v>
      </c>
      <c r="DR29" s="12" t="str" cm="1">
        <f t="array" ref="DR29">_xlfn.IFS(DQ29=100,"green",DQ29&gt;50,"yellow",DQ29&gt;0,"orange",DQ29=0,"red")</f>
        <v>yellow</v>
      </c>
    </row>
    <row r="30" spans="1:122" x14ac:dyDescent="0.3">
      <c r="A30" s="15">
        <v>13</v>
      </c>
      <c r="B30" s="13" t="s">
        <v>11</v>
      </c>
      <c r="C30" s="8">
        <v>92.589237182394768</v>
      </c>
      <c r="D30" s="12" t="str" cm="1">
        <f t="array" ref="D30">_xlfn.IFS(C30=100,"green",C30&gt;50,"yellow",C30&gt;0,"orange",C30=0,"red")</f>
        <v>yellow</v>
      </c>
      <c r="E30" s="12">
        <v>100</v>
      </c>
      <c r="F30" s="12" t="str" cm="1">
        <f t="array" ref="F30">_xlfn.IFS(E30=100,"green",E30&gt;50,"yellow",E30&gt;0,"orange",E30=0,"red")</f>
        <v>green</v>
      </c>
      <c r="G30" s="12">
        <v>100</v>
      </c>
      <c r="H30" s="12" t="str" cm="1">
        <f t="array" ref="H30">_xlfn.IFS(G30=100,"green",G30&gt;50,"yellow",G30&gt;0,"orange",G30=0,"red")</f>
        <v>green</v>
      </c>
      <c r="I30" s="12">
        <v>100</v>
      </c>
      <c r="J30" s="12" t="str" cm="1">
        <f t="array" ref="J30">_xlfn.IFS(I30=100,"green",I30&gt;50,"yellow",I30&gt;0,"orange",I30=0,"red")</f>
        <v>green</v>
      </c>
      <c r="K30" s="12">
        <v>96.716108831799161</v>
      </c>
      <c r="L30" s="12" t="str" cm="1">
        <f t="array" ref="L30">_xlfn.IFS(K30=100,"green",K30&gt;50,"yellow",K30&gt;0,"orange",K30=0,"red")</f>
        <v>yellow</v>
      </c>
      <c r="M30" s="12">
        <v>100</v>
      </c>
      <c r="N30" s="12" t="str" cm="1">
        <f t="array" ref="N30">_xlfn.IFS(M30=100,"green",M30&gt;50,"yellow",M30&gt;0,"orange",M30=0,"red")</f>
        <v>green</v>
      </c>
      <c r="O30" s="12">
        <v>100</v>
      </c>
      <c r="P30" s="12" t="str" cm="1">
        <f t="array" ref="P30">_xlfn.IFS(O30=100,"green",O30&gt;50,"yellow",O30&gt;0,"orange",O30=0,"red")</f>
        <v>green</v>
      </c>
      <c r="Q30" s="12">
        <v>68.694697694710001</v>
      </c>
      <c r="R30" s="12" t="str" cm="1">
        <f t="array" ref="R30">_xlfn.IFS(Q30=100,"green",Q30&gt;50,"yellow",Q30&gt;0,"orange",Q30=0,"red")</f>
        <v>yellow</v>
      </c>
      <c r="S30" s="12">
        <v>100</v>
      </c>
      <c r="T30" s="12" t="str" cm="1">
        <f t="array" ref="T30">_xlfn.IFS(S30=100,"green",S30&gt;50,"yellow",S30&gt;0,"orange",S30=0,"red")</f>
        <v>green</v>
      </c>
      <c r="U30" s="12">
        <v>92.739822178801305</v>
      </c>
      <c r="V30" s="12" t="str" cm="1">
        <f t="array" ref="V30">_xlfn.IFS(U30=100,"green",U30&gt;50,"yellow",U30&gt;0,"orange",U30=0,"red")</f>
        <v>yellow</v>
      </c>
      <c r="W30" s="12">
        <v>100</v>
      </c>
      <c r="X30" s="12" t="str" cm="1">
        <f t="array" ref="X30">_xlfn.IFS(W30=100,"green",W30&gt;50,"yellow",W30&gt;0,"orange",W30=0,"red")</f>
        <v>green</v>
      </c>
      <c r="Y30" s="12">
        <v>95.815062870531051</v>
      </c>
      <c r="Z30" s="12" t="str" cm="1">
        <f t="array" ref="Z30">_xlfn.IFS(Y30=100,"green",Y30&gt;50,"yellow",Y30&gt;0,"orange",Y30=0,"red")</f>
        <v>yellow</v>
      </c>
      <c r="AA30" s="12">
        <v>83.504633223468886</v>
      </c>
      <c r="AB30" s="12" t="str" cm="1">
        <f t="array" ref="AB30">_xlfn.IFS(AA30=100,"green",AA30&gt;50,"yellow",AA30&gt;0,"orange",AA30=0,"red")</f>
        <v>yellow</v>
      </c>
      <c r="AC30" s="12">
        <v>90.329700141936826</v>
      </c>
      <c r="AD30" s="12" t="str" cm="1">
        <f t="array" ref="AD30">_xlfn.IFS(AC30=100,"green",AC30&gt;50,"yellow",AC30&gt;0,"orange",AC30=0,"red")</f>
        <v>yellow</v>
      </c>
      <c r="AE30" s="12">
        <v>91.096107530634512</v>
      </c>
      <c r="AF30" s="12" t="str" cm="1">
        <f t="array" ref="AF30">_xlfn.IFS(AE30=100,"green",AE30&gt;50,"yellow",AE30&gt;0,"orange",AE30=0,"red")</f>
        <v>yellow</v>
      </c>
      <c r="AG30" s="12">
        <v>66.23261022401006</v>
      </c>
      <c r="AH30" s="12" t="str" cm="1">
        <f t="array" ref="AH30">_xlfn.IFS(AG30=100,"green",AG30&gt;50,"yellow",AG30&gt;0,"orange",AG30=0,"red")</f>
        <v>yellow</v>
      </c>
      <c r="AI30" s="12">
        <v>98.592245556804244</v>
      </c>
      <c r="AJ30" s="12" t="str" cm="1">
        <f t="array" ref="AJ30">_xlfn.IFS(AI30=100,"green",AI30&gt;50,"yellow",AI30&gt;0,"orange",AI30=0,"red")</f>
        <v>yellow</v>
      </c>
      <c r="AK30" s="12">
        <v>100</v>
      </c>
      <c r="AL30" s="12" t="str" cm="1">
        <f t="array" ref="AL30">_xlfn.IFS(AK30=100,"green",AK30&gt;50,"yellow",AK30&gt;0,"orange",AK30=0,"red")</f>
        <v>green</v>
      </c>
      <c r="AM30" s="12">
        <v>100</v>
      </c>
      <c r="AN30" s="12" t="str" cm="1">
        <f t="array" ref="AN30">_xlfn.IFS(AM30=100,"green",AM30&gt;50,"yellow",AM30&gt;0,"orange",AM30=0,"red")</f>
        <v>green</v>
      </c>
      <c r="AO30" s="12">
        <v>100</v>
      </c>
      <c r="AP30" s="12" t="str" cm="1">
        <f t="array" ref="AP30">_xlfn.IFS(AO30=100,"green",AO30&gt;50,"yellow",AO30&gt;0,"orange",AO30=0,"red")</f>
        <v>green</v>
      </c>
      <c r="AQ30" s="12">
        <v>100</v>
      </c>
      <c r="AR30" s="12" t="str" cm="1">
        <f t="array" ref="AR30">_xlfn.IFS(AQ30=100,"green",AQ30&gt;50,"yellow",AQ30&gt;0,"orange",AQ30=0,"red")</f>
        <v>green</v>
      </c>
      <c r="AS30" s="12">
        <v>100</v>
      </c>
      <c r="AT30" s="12" t="str" cm="1">
        <f t="array" ref="AT30">_xlfn.IFS(AS30=100,"green",AS30&gt;50,"yellow",AS30&gt;0,"orange",AS30=0,"red")</f>
        <v>green</v>
      </c>
      <c r="AU30" s="12">
        <v>95.526126381927085</v>
      </c>
      <c r="AV30" s="12" t="str" cm="1">
        <f t="array" ref="AV30">_xlfn.IFS(AU30=100,"green",AU30&gt;50,"yellow",AU30&gt;0,"orange",AU30=0,"red")</f>
        <v>yellow</v>
      </c>
      <c r="AW30" s="12">
        <v>99.159767419818763</v>
      </c>
      <c r="AX30" s="12" t="str" cm="1">
        <f t="array" ref="AX30">_xlfn.IFS(AW30=100,"green",AW30&gt;50,"yellow",AW30&gt;0,"orange",AW30=0,"red")</f>
        <v>yellow</v>
      </c>
      <c r="AY30" s="12">
        <v>100</v>
      </c>
      <c r="AZ30" s="12" t="str" cm="1">
        <f t="array" ref="AZ30">_xlfn.IFS(AY30=100,"green",AY30&gt;50,"yellow",AY30&gt;0,"orange",AY30=0,"red")</f>
        <v>green</v>
      </c>
      <c r="BA30" s="12">
        <v>100</v>
      </c>
      <c r="BB30" s="12" t="str" cm="1">
        <f t="array" ref="BB30">_xlfn.IFS(BA30=100,"green",BA30&gt;50,"yellow",BA30&gt;0,"orange",BA30=0,"red")</f>
        <v>green</v>
      </c>
      <c r="BC30" s="12">
        <v>100</v>
      </c>
      <c r="BD30" s="12" t="str" cm="1">
        <f t="array" ref="BD30">_xlfn.IFS(BC30=100,"green",BC30&gt;50,"yellow",BC30&gt;0,"orange",BC30=0,"red")</f>
        <v>green</v>
      </c>
      <c r="BE30" s="12">
        <v>100</v>
      </c>
      <c r="BF30" s="12" t="str" cm="1">
        <f t="array" ref="BF30">_xlfn.IFS(BE30=100,"green",BE30&gt;50,"yellow",BE30&gt;0,"orange",BE30=0,"red")</f>
        <v>green</v>
      </c>
      <c r="BG30" s="12">
        <v>100</v>
      </c>
      <c r="BH30" s="12" t="str" cm="1">
        <f t="array" ref="BH30">_xlfn.IFS(BG30=100,"green",BG30&gt;50,"yellow",BG30&gt;0,"orange",BG30=0,"red")</f>
        <v>green</v>
      </c>
      <c r="BI30" s="12">
        <v>100</v>
      </c>
      <c r="BJ30" s="12" t="str" cm="1">
        <f t="array" ref="BJ30">_xlfn.IFS(BI30=100,"green",BI30&gt;50,"yellow",BI30&gt;0,"orange",BI30=0,"red")</f>
        <v>green</v>
      </c>
      <c r="BK30" s="12">
        <v>100</v>
      </c>
      <c r="BL30" s="12" t="str" cm="1">
        <f t="array" ref="BL30">_xlfn.IFS(BK30=100,"green",BK30&gt;50,"yellow",BK30&gt;0,"orange",BK30=0,"red")</f>
        <v>green</v>
      </c>
      <c r="BM30" s="12">
        <v>100</v>
      </c>
      <c r="BN30" s="12" t="str" cm="1">
        <f t="array" ref="BN30">_xlfn.IFS(BM30=100,"green",BM30&gt;50,"yellow",BM30&gt;0,"orange",BM30=0,"red")</f>
        <v>green</v>
      </c>
      <c r="BO30" s="12">
        <v>100</v>
      </c>
      <c r="BP30" s="12" t="str" cm="1">
        <f t="array" ref="BP30">_xlfn.IFS(BO30=100,"green",BO30&gt;50,"yellow",BO30&gt;0,"orange",BO30=0,"red")</f>
        <v>green</v>
      </c>
      <c r="BQ30" s="12">
        <v>100</v>
      </c>
      <c r="BR30" s="12" t="str" cm="1">
        <f t="array" ref="BR30">_xlfn.IFS(BQ30=100,"green",BQ30&gt;50,"yellow",BQ30&gt;0,"orange",BQ30=0,"red")</f>
        <v>green</v>
      </c>
      <c r="BS30" s="12">
        <v>100</v>
      </c>
      <c r="BT30" s="12" t="str" cm="1">
        <f t="array" ref="BT30">_xlfn.IFS(BS30=100,"green",BS30&gt;50,"yellow",BS30&gt;0,"orange",BS30=0,"red")</f>
        <v>green</v>
      </c>
      <c r="BU30" s="12">
        <v>91.88047399422031</v>
      </c>
      <c r="BV30" s="12" t="str" cm="1">
        <f t="array" ref="BV30">_xlfn.IFS(BU30=100,"green",BU30&gt;50,"yellow",BU30&gt;0,"orange",BU30=0,"red")</f>
        <v>yellow</v>
      </c>
      <c r="BW30" s="12">
        <v>100</v>
      </c>
      <c r="BX30" s="12" t="str" cm="1">
        <f t="array" ref="BX30">_xlfn.IFS(BW30=100,"green",BW30&gt;50,"yellow",BW30&gt;0,"orange",BW30=0,"red")</f>
        <v>green</v>
      </c>
      <c r="BY30" s="12">
        <v>100</v>
      </c>
      <c r="BZ30" s="12" t="str" cm="1">
        <f t="array" ref="BZ30">_xlfn.IFS(BY30=100,"green",BY30&gt;50,"yellow",BY30&gt;0,"orange",BY30=0,"red")</f>
        <v>green</v>
      </c>
      <c r="CA30" s="12">
        <v>100</v>
      </c>
      <c r="CB30" s="12" t="str" cm="1">
        <f t="array" ref="CB30">_xlfn.IFS(CA30=100,"green",CA30&gt;50,"yellow",CA30&gt;0,"orange",CA30=0,"red")</f>
        <v>green</v>
      </c>
      <c r="CC30" s="12">
        <v>82.964215681186914</v>
      </c>
      <c r="CD30" s="12" t="str" cm="1">
        <f t="array" ref="CD30">_xlfn.IFS(CC30=100,"green",CC30&gt;50,"yellow",CC30&gt;0,"orange",CC30=0,"red")</f>
        <v>yellow</v>
      </c>
      <c r="CE30" s="12">
        <v>100</v>
      </c>
      <c r="CF30" s="12" t="str" cm="1">
        <f t="array" ref="CF30">_xlfn.IFS(CE30=100,"green",CE30&gt;50,"yellow",CE30&gt;0,"orange",CE30=0,"red")</f>
        <v>green</v>
      </c>
      <c r="CG30" s="12">
        <v>0</v>
      </c>
      <c r="CH30" s="12" t="str" cm="1">
        <f t="array" ref="CH30">_xlfn.IFS(CG30=100,"green",CG30&gt;50,"yellow",CG30&gt;0,"orange",CG30=0,"red")</f>
        <v>red</v>
      </c>
      <c r="CI30" s="12">
        <v>75.563573432995611</v>
      </c>
      <c r="CJ30" s="12" t="str" cm="1">
        <f t="array" ref="CJ30">_xlfn.IFS(CI30=100,"green",CI30&gt;50,"yellow",CI30&gt;0,"orange",CI30=0,"red")</f>
        <v>yellow</v>
      </c>
      <c r="CK30" s="12">
        <v>98.049878413700739</v>
      </c>
      <c r="CL30" s="12" t="str" cm="1">
        <f t="array" ref="CL30">_xlfn.IFS(CK30=100,"green",CK30&gt;50,"yellow",CK30&gt;0,"orange",CK30=0,"red")</f>
        <v>yellow</v>
      </c>
      <c r="CM30" s="12">
        <v>96.877986437234426</v>
      </c>
      <c r="CN30" s="12" t="str" cm="1">
        <f t="array" ref="CN30">_xlfn.IFS(CM30=100,"green",CM30&gt;50,"yellow",CM30&gt;0,"orange",CM30=0,"red")</f>
        <v>yellow</v>
      </c>
      <c r="CO30" s="12">
        <v>93.811211941731173</v>
      </c>
      <c r="CP30" s="12" t="str" cm="1">
        <f t="array" ref="CP30">_xlfn.IFS(CO30=100,"green",CO30&gt;50,"yellow",CO30&gt;0,"orange",CO30=0,"red")</f>
        <v>yellow</v>
      </c>
      <c r="CQ30" s="12">
        <v>86.595611658422442</v>
      </c>
      <c r="CR30" s="12" t="str" cm="1">
        <f t="array" ref="CR30">_xlfn.IFS(CQ30=100,"green",CQ30&gt;50,"yellow",CQ30&gt;0,"orange",CQ30=0,"red")</f>
        <v>yellow</v>
      </c>
      <c r="CS30" s="12">
        <v>100</v>
      </c>
      <c r="CT30" s="12" t="str" cm="1">
        <f t="array" ref="CT30">_xlfn.IFS(CS30=100,"green",CS30&gt;50,"yellow",CS30&gt;0,"orange",CS30=0,"red")</f>
        <v>green</v>
      </c>
      <c r="CU30" s="12">
        <v>67.789339934739118</v>
      </c>
      <c r="CV30" s="12" t="str" cm="1">
        <f t="array" ref="CV30">_xlfn.IFS(CU30=100,"green",CU30&gt;50,"yellow",CU30&gt;0,"orange",CU30=0,"red")</f>
        <v>yellow</v>
      </c>
      <c r="CW30" s="12">
        <v>100</v>
      </c>
      <c r="CX30" s="12" t="str" cm="1">
        <f t="array" ref="CX30">_xlfn.IFS(CW30=100,"green",CW30&gt;50,"yellow",CW30&gt;0,"orange",CW30=0,"red")</f>
        <v>green</v>
      </c>
      <c r="CY30" s="12">
        <v>89.263113311579716</v>
      </c>
      <c r="CZ30" s="12" t="str" cm="1">
        <f t="array" ref="CZ30">_xlfn.IFS(CY30=100,"green",CY30&gt;50,"yellow",CY30&gt;0,"orange",CY30=0,"red")</f>
        <v>yellow</v>
      </c>
      <c r="DA30" s="12">
        <v>100</v>
      </c>
      <c r="DB30" s="12" t="str" cm="1">
        <f t="array" ref="DB30">_xlfn.IFS(DA30=100,"green",DA30&gt;50,"yellow",DA30&gt;0,"orange",DA30=0,"red")</f>
        <v>green</v>
      </c>
      <c r="DC30" s="12">
        <v>100</v>
      </c>
      <c r="DD30" s="12" t="str" cm="1">
        <f t="array" ref="DD30">_xlfn.IFS(DC30=100,"green",DC30&gt;50,"yellow",DC30&gt;0,"orange",DC30=0,"red")</f>
        <v>green</v>
      </c>
      <c r="DE30" s="12">
        <v>100</v>
      </c>
      <c r="DF30" s="12" t="str" cm="1">
        <f t="array" ref="DF30">_xlfn.IFS(DE30=100,"green",DE30&gt;50,"yellow",DE30&gt;0,"orange",DE30=0,"red")</f>
        <v>green</v>
      </c>
      <c r="DG30" s="12">
        <v>100</v>
      </c>
      <c r="DH30" s="12" t="str" cm="1">
        <f t="array" ref="DH30">_xlfn.IFS(DG30=100,"green",DG30&gt;50,"yellow",DG30&gt;0,"orange",DG30=0,"red")</f>
        <v>green</v>
      </c>
      <c r="DI30" s="12">
        <v>23.573897583013835</v>
      </c>
      <c r="DJ30" s="12" t="str" cm="1">
        <f t="array" ref="DJ30">_xlfn.IFS(DI30=100,"green",DI30&gt;50,"yellow",DI30&gt;0,"orange",DI30=0,"red")</f>
        <v>orange</v>
      </c>
      <c r="DK30" s="12">
        <v>88.823912513918728</v>
      </c>
      <c r="DL30" s="12" t="str" cm="1">
        <f t="array" ref="DL30">_xlfn.IFS(DK30=100,"green",DK30&gt;50,"yellow",DK30&gt;0,"orange",DK30=0,"red")</f>
        <v>yellow</v>
      </c>
      <c r="DM30" s="12">
        <v>99.933706054943755</v>
      </c>
      <c r="DN30" s="12" t="str" cm="1">
        <f t="array" ref="DN30">_xlfn.IFS(DM30=100,"green",DM30&gt;50,"yellow",DM30&gt;0,"orange",DM30=0,"red")</f>
        <v>yellow</v>
      </c>
      <c r="DO30" s="12">
        <v>100</v>
      </c>
      <c r="DP30" s="12" t="str" cm="1">
        <f t="array" ref="DP30">_xlfn.IFS(DO30=100,"green",DO30&gt;50,"yellow",DO30&gt;0,"orange",DO30=0,"red")</f>
        <v>green</v>
      </c>
      <c r="DQ30" s="12">
        <v>89.041439518984532</v>
      </c>
      <c r="DR30" s="12" t="str" cm="1">
        <f t="array" ref="DR30">_xlfn.IFS(DQ30=100,"green",DQ30&gt;50,"yellow",DQ30&gt;0,"orange",DQ30=0,"red")</f>
        <v>yellow</v>
      </c>
    </row>
    <row r="31" spans="1:122" x14ac:dyDescent="0.3">
      <c r="A31" s="15">
        <v>21</v>
      </c>
      <c r="B31" s="13" t="s">
        <v>10</v>
      </c>
      <c r="C31" s="8">
        <v>78.159852067919047</v>
      </c>
      <c r="D31" s="12" t="str" cm="1">
        <f t="array" ref="D31">_xlfn.IFS(C31=100,"green",C31&gt;50,"yellow",C31&gt;0,"orange",C31=0,"red")</f>
        <v>yellow</v>
      </c>
      <c r="E31" s="12">
        <v>91.961699103464539</v>
      </c>
      <c r="F31" s="12" t="str" cm="1">
        <f t="array" ref="F31">_xlfn.IFS(E31=100,"green",E31&gt;50,"yellow",E31&gt;0,"orange",E31=0,"red")</f>
        <v>yellow</v>
      </c>
      <c r="G31" s="12">
        <v>98.576185384122482</v>
      </c>
      <c r="H31" s="12" t="str" cm="1">
        <f t="array" ref="H31">_xlfn.IFS(G31=100,"green",G31&gt;50,"yellow",G31&gt;0,"orange",G31=0,"red")</f>
        <v>yellow</v>
      </c>
      <c r="I31" s="12">
        <v>100</v>
      </c>
      <c r="J31" s="12" t="str" cm="1">
        <f t="array" ref="J31">_xlfn.IFS(I31=100,"green",I31&gt;50,"yellow",I31&gt;0,"orange",I31=0,"red")</f>
        <v>green</v>
      </c>
      <c r="K31" s="12">
        <v>0</v>
      </c>
      <c r="L31" s="12" t="str" cm="1">
        <f t="array" ref="L31">_xlfn.IFS(K31=100,"green",K31&gt;50,"yellow",K31&gt;0,"orange",K31=0,"red")</f>
        <v>red</v>
      </c>
      <c r="M31" s="12">
        <v>64.224144649473985</v>
      </c>
      <c r="N31" s="12" t="str" cm="1">
        <f t="array" ref="N31">_xlfn.IFS(M31=100,"green",M31&gt;50,"yellow",M31&gt;0,"orange",M31=0,"red")</f>
        <v>yellow</v>
      </c>
      <c r="O31" s="12">
        <v>99.511956235430461</v>
      </c>
      <c r="P31" s="12" t="str" cm="1">
        <f t="array" ref="P31">_xlfn.IFS(O31=100,"green",O31&gt;50,"yellow",O31&gt;0,"orange",O31=0,"red")</f>
        <v>yellow</v>
      </c>
      <c r="Q31" s="12">
        <v>91.232738368246331</v>
      </c>
      <c r="R31" s="12" t="str" cm="1">
        <f t="array" ref="R31">_xlfn.IFS(Q31=100,"green",Q31&gt;50,"yellow",Q31&gt;0,"orange",Q31=0,"red")</f>
        <v>yellow</v>
      </c>
      <c r="S31" s="12">
        <v>53.844758264841516</v>
      </c>
      <c r="T31" s="12" t="str" cm="1">
        <f t="array" ref="T31">_xlfn.IFS(S31=100,"green",S31&gt;50,"yellow",S31&gt;0,"orange",S31=0,"red")</f>
        <v>yellow</v>
      </c>
      <c r="U31" s="12">
        <v>25.494234197623872</v>
      </c>
      <c r="V31" s="12" t="str" cm="1">
        <f t="array" ref="V31">_xlfn.IFS(U31=100,"green",U31&gt;50,"yellow",U31&gt;0,"orange",U31=0,"red")</f>
        <v>orange</v>
      </c>
      <c r="W31" s="12">
        <v>61.5961299339005</v>
      </c>
      <c r="X31" s="12" t="str" cm="1">
        <f t="array" ref="X31">_xlfn.IFS(W31=100,"green",W31&gt;50,"yellow",W31&gt;0,"orange",W31=0,"red")</f>
        <v>yellow</v>
      </c>
      <c r="Y31" s="12">
        <v>68.644184613710379</v>
      </c>
      <c r="Z31" s="12" t="str" cm="1">
        <f t="array" ref="Z31">_xlfn.IFS(Y31=100,"green",Y31&gt;50,"yellow",Y31&gt;0,"orange",Y31=0,"red")</f>
        <v>yellow</v>
      </c>
      <c r="AA31" s="12">
        <v>99.174755478249892</v>
      </c>
      <c r="AB31" s="12" t="str" cm="1">
        <f t="array" ref="AB31">_xlfn.IFS(AA31=100,"green",AA31&gt;50,"yellow",AA31&gt;0,"orange",AA31=0,"red")</f>
        <v>yellow</v>
      </c>
      <c r="AC31" s="12">
        <v>5.6451657808334703</v>
      </c>
      <c r="AD31" s="12" t="str" cm="1">
        <f t="array" ref="AD31">_xlfn.IFS(AC31=100,"green",AC31&gt;50,"yellow",AC31&gt;0,"orange",AC31=0,"red")</f>
        <v>orange</v>
      </c>
      <c r="AE31" s="12">
        <v>70.201656327467489</v>
      </c>
      <c r="AF31" s="12" t="str" cm="1">
        <f t="array" ref="AF31">_xlfn.IFS(AE31=100,"green",AE31&gt;50,"yellow",AE31&gt;0,"orange",AE31=0,"red")</f>
        <v>yellow</v>
      </c>
      <c r="AG31" s="12">
        <v>43.755394396637712</v>
      </c>
      <c r="AH31" s="12" t="str" cm="1">
        <f t="array" ref="AH31">_xlfn.IFS(AG31=100,"green",AG31&gt;50,"yellow",AG31&gt;0,"orange",AG31=0,"red")</f>
        <v>orange</v>
      </c>
      <c r="AI31" s="12">
        <v>2.3132135586979321</v>
      </c>
      <c r="AJ31" s="12" t="str" cm="1">
        <f t="array" ref="AJ31">_xlfn.IFS(AI31=100,"green",AI31&gt;50,"yellow",AI31&gt;0,"orange",AI31=0,"red")</f>
        <v>orange</v>
      </c>
      <c r="AK31" s="12">
        <v>0</v>
      </c>
      <c r="AL31" s="12" t="str" cm="1">
        <f t="array" ref="AL31">_xlfn.IFS(AK31=100,"green",AK31&gt;50,"yellow",AK31&gt;0,"orange",AK31=0,"red")</f>
        <v>red</v>
      </c>
      <c r="AM31" s="12">
        <v>100</v>
      </c>
      <c r="AN31" s="12" t="str" cm="1">
        <f t="array" ref="AN31">_xlfn.IFS(AM31=100,"green",AM31&gt;50,"yellow",AM31&gt;0,"orange",AM31=0,"red")</f>
        <v>green</v>
      </c>
      <c r="AO31" s="12">
        <v>100</v>
      </c>
      <c r="AP31" s="12" t="str" cm="1">
        <f t="array" ref="AP31">_xlfn.IFS(AO31=100,"green",AO31&gt;50,"yellow",AO31&gt;0,"orange",AO31=0,"red")</f>
        <v>green</v>
      </c>
      <c r="AQ31" s="12">
        <v>97.904613492232315</v>
      </c>
      <c r="AR31" s="12" t="str" cm="1">
        <f t="array" ref="AR31">_xlfn.IFS(AQ31=100,"green",AQ31&gt;50,"yellow",AQ31&gt;0,"orange",AQ31=0,"red")</f>
        <v>yellow</v>
      </c>
      <c r="AS31" s="12">
        <v>56.371020729276658</v>
      </c>
      <c r="AT31" s="12" t="str" cm="1">
        <f t="array" ref="AT31">_xlfn.IFS(AS31=100,"green",AS31&gt;50,"yellow",AS31&gt;0,"orange",AS31=0,"red")</f>
        <v>yellow</v>
      </c>
      <c r="AU31" s="12">
        <v>70.756807635004776</v>
      </c>
      <c r="AV31" s="12" t="str" cm="1">
        <f t="array" ref="AV31">_xlfn.IFS(AU31=100,"green",AU31&gt;50,"yellow",AU31&gt;0,"orange",AU31=0,"red")</f>
        <v>yellow</v>
      </c>
      <c r="AW31" s="12">
        <v>61.049379345030239</v>
      </c>
      <c r="AX31" s="12" t="str" cm="1">
        <f t="array" ref="AX31">_xlfn.IFS(AW31=100,"green",AW31&gt;50,"yellow",AW31&gt;0,"orange",AW31=0,"red")</f>
        <v>yellow</v>
      </c>
      <c r="AY31" s="12">
        <v>100</v>
      </c>
      <c r="AZ31" s="12" t="str" cm="1">
        <f t="array" ref="AZ31">_xlfn.IFS(AY31=100,"green",AY31&gt;50,"yellow",AY31&gt;0,"orange",AY31=0,"red")</f>
        <v>green</v>
      </c>
      <c r="BA31" s="12">
        <v>100</v>
      </c>
      <c r="BB31" s="12" t="str" cm="1">
        <f t="array" ref="BB31">_xlfn.IFS(BA31=100,"green",BA31&gt;50,"yellow",BA31&gt;0,"orange",BA31=0,"red")</f>
        <v>green</v>
      </c>
      <c r="BC31" s="12">
        <v>100</v>
      </c>
      <c r="BD31" s="12" t="str" cm="1">
        <f t="array" ref="BD31">_xlfn.IFS(BC31=100,"green",BC31&gt;50,"yellow",BC31&gt;0,"orange",BC31=0,"red")</f>
        <v>green</v>
      </c>
      <c r="BE31" s="12">
        <v>100</v>
      </c>
      <c r="BF31" s="12" t="str" cm="1">
        <f t="array" ref="BF31">_xlfn.IFS(BE31=100,"green",BE31&gt;50,"yellow",BE31&gt;0,"orange",BE31=0,"red")</f>
        <v>green</v>
      </c>
      <c r="BG31" s="12">
        <v>100</v>
      </c>
      <c r="BH31" s="12" t="str" cm="1">
        <f t="array" ref="BH31">_xlfn.IFS(BG31=100,"green",BG31&gt;50,"yellow",BG31&gt;0,"orange",BG31=0,"red")</f>
        <v>green</v>
      </c>
      <c r="BI31" s="12">
        <v>93.818112315452296</v>
      </c>
      <c r="BJ31" s="12" t="str" cm="1">
        <f t="array" ref="BJ31">_xlfn.IFS(BI31=100,"green",BI31&gt;50,"yellow",BI31&gt;0,"orange",BI31=0,"red")</f>
        <v>yellow</v>
      </c>
      <c r="BK31" s="12">
        <v>98.969685385908704</v>
      </c>
      <c r="BL31" s="12" t="str" cm="1">
        <f t="array" ref="BL31">_xlfn.IFS(BK31=100,"green",BK31&gt;50,"yellow",BK31&gt;0,"orange",BK31=0,"red")</f>
        <v>yellow</v>
      </c>
      <c r="BM31" s="12">
        <v>72.9648443520923</v>
      </c>
      <c r="BN31" s="12" t="str" cm="1">
        <f t="array" ref="BN31">_xlfn.IFS(BM31=100,"green",BM31&gt;50,"yellow",BM31&gt;0,"orange",BM31=0,"red")</f>
        <v>yellow</v>
      </c>
      <c r="BO31" s="12">
        <v>58.07321731409025</v>
      </c>
      <c r="BP31" s="12" t="str" cm="1">
        <f t="array" ref="BP31">_xlfn.IFS(BO31=100,"green",BO31&gt;50,"yellow",BO31&gt;0,"orange",BO31=0,"red")</f>
        <v>yellow</v>
      </c>
      <c r="BQ31" s="12">
        <v>65.519030833091279</v>
      </c>
      <c r="BR31" s="12" t="str" cm="1">
        <f t="array" ref="BR31">_xlfn.IFS(BQ31=100,"green",BQ31&gt;50,"yellow",BQ31&gt;0,"orange",BQ31=0,"red")</f>
        <v>yellow</v>
      </c>
      <c r="BS31" s="12">
        <v>97.498244795628636</v>
      </c>
      <c r="BT31" s="12" t="str" cm="1">
        <f t="array" ref="BT31">_xlfn.IFS(BS31=100,"green",BS31&gt;50,"yellow",BS31&gt;0,"orange",BS31=0,"red")</f>
        <v>yellow</v>
      </c>
      <c r="BU31" s="12">
        <v>74.790533116166657</v>
      </c>
      <c r="BV31" s="12" t="str" cm="1">
        <f t="array" ref="BV31">_xlfn.IFS(BU31=100,"green",BU31&gt;50,"yellow",BU31&gt;0,"orange",BU31=0,"red")</f>
        <v>yellow</v>
      </c>
      <c r="BW31" s="12">
        <v>63.571384922157769</v>
      </c>
      <c r="BX31" s="12" t="str" cm="1">
        <f t="array" ref="BX31">_xlfn.IFS(BW31=100,"green",BW31&gt;50,"yellow",BW31&gt;0,"orange",BW31=0,"red")</f>
        <v>yellow</v>
      </c>
      <c r="BY31" s="12">
        <v>89.848926318396494</v>
      </c>
      <c r="BZ31" s="12" t="str" cm="1">
        <f t="array" ref="BZ31">_xlfn.IFS(BY31=100,"green",BY31&gt;50,"yellow",BY31&gt;0,"orange",BY31=0,"red")</f>
        <v>yellow</v>
      </c>
      <c r="CA31" s="12">
        <v>100</v>
      </c>
      <c r="CB31" s="12" t="str" cm="1">
        <f t="array" ref="CB31">_xlfn.IFS(CA31=100,"green",CA31&gt;50,"yellow",CA31&gt;0,"orange",CA31=0,"red")</f>
        <v>green</v>
      </c>
      <c r="CC31" s="12">
        <v>0</v>
      </c>
      <c r="CD31" s="12" t="str" cm="1">
        <f t="array" ref="CD31">_xlfn.IFS(CC31=100,"green",CC31&gt;50,"yellow",CC31&gt;0,"orange",CC31=0,"red")</f>
        <v>red</v>
      </c>
      <c r="CE31" s="12">
        <v>100</v>
      </c>
      <c r="CF31" s="12" t="str" cm="1">
        <f t="array" ref="CF31">_xlfn.IFS(CE31=100,"green",CE31&gt;50,"yellow",CE31&gt;0,"orange",CE31=0,"red")</f>
        <v>green</v>
      </c>
      <c r="CG31" s="12">
        <v>17.493553450186248</v>
      </c>
      <c r="CH31" s="12" t="str" cm="1">
        <f t="array" ref="CH31">_xlfn.IFS(CG31=100,"green",CG31&gt;50,"yellow",CG31&gt;0,"orange",CG31=0,"red")</f>
        <v>orange</v>
      </c>
      <c r="CI31" s="12">
        <v>100</v>
      </c>
      <c r="CJ31" s="12" t="str" cm="1">
        <f t="array" ref="CJ31">_xlfn.IFS(CI31=100,"green",CI31&gt;50,"yellow",CI31&gt;0,"orange",CI31=0,"red")</f>
        <v>green</v>
      </c>
      <c r="CK31" s="12">
        <v>99.61715090563176</v>
      </c>
      <c r="CL31" s="12" t="str" cm="1">
        <f t="array" ref="CL31">_xlfn.IFS(CK31=100,"green",CK31&gt;50,"yellow",CK31&gt;0,"orange",CK31=0,"red")</f>
        <v>yellow</v>
      </c>
      <c r="CM31" s="12">
        <v>22.006234552916265</v>
      </c>
      <c r="CN31" s="12" t="str" cm="1">
        <f t="array" ref="CN31">_xlfn.IFS(CM31=100,"green",CM31&gt;50,"yellow",CM31&gt;0,"orange",CM31=0,"red")</f>
        <v>orange</v>
      </c>
      <c r="CO31" s="12">
        <v>89.252053620923661</v>
      </c>
      <c r="CP31" s="12" t="str" cm="1">
        <f t="array" ref="CP31">_xlfn.IFS(CO31=100,"green",CO31&gt;50,"yellow",CO31&gt;0,"orange",CO31=0,"red")</f>
        <v>yellow</v>
      </c>
      <c r="CQ31" s="12">
        <v>71.173173473500626</v>
      </c>
      <c r="CR31" s="12" t="str" cm="1">
        <f t="array" ref="CR31">_xlfn.IFS(CQ31=100,"green",CQ31&gt;50,"yellow",CQ31&gt;0,"orange",CQ31=0,"red")</f>
        <v>yellow</v>
      </c>
      <c r="CS31" s="12">
        <v>100</v>
      </c>
      <c r="CT31" s="12" t="str" cm="1">
        <f t="array" ref="CT31">_xlfn.IFS(CS31=100,"green",CS31&gt;50,"yellow",CS31&gt;0,"orange",CS31=0,"red")</f>
        <v>green</v>
      </c>
      <c r="CU31" s="12">
        <v>55.412217309902701</v>
      </c>
      <c r="CV31" s="12" t="str" cm="1">
        <f t="array" ref="CV31">_xlfn.IFS(CU31=100,"green",CU31&gt;50,"yellow",CU31&gt;0,"orange",CU31=0,"red")</f>
        <v>yellow</v>
      </c>
      <c r="CW31" s="12">
        <v>100</v>
      </c>
      <c r="CX31" s="12" t="str" cm="1">
        <f t="array" ref="CX31">_xlfn.IFS(CW31=100,"green",CW31&gt;50,"yellow",CW31&gt;0,"orange",CW31=0,"red")</f>
        <v>green</v>
      </c>
      <c r="CY31" s="12">
        <v>85.137405769967572</v>
      </c>
      <c r="CZ31" s="12" t="str" cm="1">
        <f t="array" ref="CZ31">_xlfn.IFS(CY31=100,"green",CY31&gt;50,"yellow",CY31&gt;0,"orange",CY31=0,"red")</f>
        <v>yellow</v>
      </c>
      <c r="DA31" s="12">
        <v>100</v>
      </c>
      <c r="DB31" s="12" t="str" cm="1">
        <f t="array" ref="DB31">_xlfn.IFS(DA31=100,"green",DA31&gt;50,"yellow",DA31&gt;0,"orange",DA31=0,"red")</f>
        <v>green</v>
      </c>
      <c r="DC31" s="12">
        <v>100</v>
      </c>
      <c r="DD31" s="12" t="str" cm="1">
        <f t="array" ref="DD31">_xlfn.IFS(DC31=100,"green",DC31&gt;50,"yellow",DC31&gt;0,"orange",DC31=0,"red")</f>
        <v>green</v>
      </c>
      <c r="DE31" s="12">
        <v>100</v>
      </c>
      <c r="DF31" s="12" t="str" cm="1">
        <f t="array" ref="DF31">_xlfn.IFS(DE31=100,"green",DE31&gt;50,"yellow",DE31&gt;0,"orange",DE31=0,"red")</f>
        <v>green</v>
      </c>
      <c r="DG31" s="12">
        <v>100</v>
      </c>
      <c r="DH31" s="12" t="str" cm="1">
        <f t="array" ref="DH31">_xlfn.IFS(DG31=100,"green",DG31&gt;50,"yellow",DG31&gt;0,"orange",DG31=0,"red")</f>
        <v>green</v>
      </c>
      <c r="DI31" s="12">
        <v>100</v>
      </c>
      <c r="DJ31" s="12" t="str" cm="1">
        <f t="array" ref="DJ31">_xlfn.IFS(DI31=100,"green",DI31&gt;50,"yellow",DI31&gt;0,"orange",DI31=0,"red")</f>
        <v>green</v>
      </c>
      <c r="DK31" s="12">
        <v>99.554782415103972</v>
      </c>
      <c r="DL31" s="12" t="str" cm="1">
        <f t="array" ref="DL31">_xlfn.IFS(DK31=100,"green",DK31&gt;50,"yellow",DK31&gt;0,"orange",DK31=0,"red")</f>
        <v>yellow</v>
      </c>
      <c r="DM31" s="12">
        <v>41.399364284032174</v>
      </c>
      <c r="DN31" s="12" t="str" cm="1">
        <f t="array" ref="DN31">_xlfn.IFS(DM31=100,"green",DM31&gt;50,"yellow",DM31&gt;0,"orange",DM31=0,"red")</f>
        <v>orange</v>
      </c>
      <c r="DO31" s="12">
        <v>99.54006780412567</v>
      </c>
      <c r="DP31" s="12" t="str" cm="1">
        <f t="array" ref="DP31">_xlfn.IFS(DO31=100,"green",DO31&gt;50,"yellow",DO31&gt;0,"orange",DO31=0,"red")</f>
        <v>yellow</v>
      </c>
      <c r="DQ31" s="12">
        <v>92.561776812907723</v>
      </c>
      <c r="DR31" s="12" t="str" cm="1">
        <f t="array" ref="DR31">_xlfn.IFS(DQ31=100,"green",DQ31&gt;50,"yellow",DQ31&gt;0,"orange",DQ31=0,"red")</f>
        <v>yellow</v>
      </c>
    </row>
    <row r="32" spans="1:122" x14ac:dyDescent="0.3">
      <c r="A32" s="15">
        <v>34</v>
      </c>
      <c r="B32" s="13" t="s">
        <v>9</v>
      </c>
      <c r="C32" s="8">
        <v>85.705887987840271</v>
      </c>
      <c r="D32" s="12" t="str" cm="1">
        <f t="array" ref="D32">_xlfn.IFS(C32=100,"green",C32&gt;50,"yellow",C32&gt;0,"orange",C32=0,"red")</f>
        <v>yellow</v>
      </c>
      <c r="E32" s="12">
        <v>76.860768555255106</v>
      </c>
      <c r="F32" s="12" t="str" cm="1">
        <f t="array" ref="F32">_xlfn.IFS(E32=100,"green",E32&gt;50,"yellow",E32&gt;0,"orange",E32=0,"red")</f>
        <v>yellow</v>
      </c>
      <c r="G32" s="12">
        <v>100</v>
      </c>
      <c r="H32" s="12" t="str" cm="1">
        <f t="array" ref="H32">_xlfn.IFS(G32=100,"green",G32&gt;50,"yellow",G32&gt;0,"orange",G32=0,"red")</f>
        <v>green</v>
      </c>
      <c r="I32" s="12">
        <v>98.179021558847907</v>
      </c>
      <c r="J32" s="12" t="str" cm="1">
        <f t="array" ref="J32">_xlfn.IFS(I32=100,"green",I32&gt;50,"yellow",I32&gt;0,"orange",I32=0,"red")</f>
        <v>yellow</v>
      </c>
      <c r="K32" s="12">
        <v>93.157813507602555</v>
      </c>
      <c r="L32" s="12" t="str" cm="1">
        <f t="array" ref="L32">_xlfn.IFS(K32=100,"green",K32&gt;50,"yellow",K32&gt;0,"orange",K32=0,"red")</f>
        <v>yellow</v>
      </c>
      <c r="M32" s="12">
        <v>100</v>
      </c>
      <c r="N32" s="12" t="str" cm="1">
        <f t="array" ref="N32">_xlfn.IFS(M32=100,"green",M32&gt;50,"yellow",M32&gt;0,"orange",M32=0,"red")</f>
        <v>green</v>
      </c>
      <c r="O32" s="12">
        <v>89.05660931374446</v>
      </c>
      <c r="P32" s="12" t="str" cm="1">
        <f t="array" ref="P32">_xlfn.IFS(O32=100,"green",O32&gt;50,"yellow",O32&gt;0,"orange",O32=0,"red")</f>
        <v>yellow</v>
      </c>
      <c r="Q32" s="12">
        <v>92.334651592061462</v>
      </c>
      <c r="R32" s="12" t="str" cm="1">
        <f t="array" ref="R32">_xlfn.IFS(Q32=100,"green",Q32&gt;50,"yellow",Q32&gt;0,"orange",Q32=0,"red")</f>
        <v>yellow</v>
      </c>
      <c r="S32" s="12">
        <v>61.240358062965264</v>
      </c>
      <c r="T32" s="12" t="str" cm="1">
        <f t="array" ref="T32">_xlfn.IFS(S32=100,"green",S32&gt;50,"yellow",S32&gt;0,"orange",S32=0,"red")</f>
        <v>yellow</v>
      </c>
      <c r="U32" s="12">
        <v>52.145641958204202</v>
      </c>
      <c r="V32" s="12" t="str" cm="1">
        <f t="array" ref="V32">_xlfn.IFS(U32=100,"green",U32&gt;50,"yellow",U32&gt;0,"orange",U32=0,"red")</f>
        <v>yellow</v>
      </c>
      <c r="W32" s="12">
        <v>99.650099057943052</v>
      </c>
      <c r="X32" s="12" t="str" cm="1">
        <f t="array" ref="X32">_xlfn.IFS(W32=100,"green",W32&gt;50,"yellow",W32&gt;0,"orange",W32=0,"red")</f>
        <v>yellow</v>
      </c>
      <c r="Y32" s="12">
        <v>86.262496360662411</v>
      </c>
      <c r="Z32" s="12" t="str" cm="1">
        <f t="array" ref="Z32">_xlfn.IFS(Y32=100,"green",Y32&gt;50,"yellow",Y32&gt;0,"orange",Y32=0,"red")</f>
        <v>yellow</v>
      </c>
      <c r="AA32" s="12">
        <v>98.942567767737515</v>
      </c>
      <c r="AB32" s="12" t="str" cm="1">
        <f t="array" ref="AB32">_xlfn.IFS(AA32=100,"green",AA32&gt;50,"yellow",AA32&gt;0,"orange",AA32=0,"red")</f>
        <v>yellow</v>
      </c>
      <c r="AC32" s="12">
        <v>100</v>
      </c>
      <c r="AD32" s="12" t="str" cm="1">
        <f t="array" ref="AD32">_xlfn.IFS(AC32=100,"green",AC32&gt;50,"yellow",AC32&gt;0,"orange",AC32=0,"red")</f>
        <v>green</v>
      </c>
      <c r="AE32" s="12">
        <v>8.2446222896538259</v>
      </c>
      <c r="AF32" s="12" t="str" cm="1">
        <f t="array" ref="AF32">_xlfn.IFS(AE32=100,"green",AE32&gt;50,"yellow",AE32&gt;0,"orange",AE32=0,"red")</f>
        <v>orange</v>
      </c>
      <c r="AG32" s="12">
        <v>51.79679751434783</v>
      </c>
      <c r="AH32" s="12" t="str" cm="1">
        <f t="array" ref="AH32">_xlfn.IFS(AG32=100,"green",AG32&gt;50,"yellow",AG32&gt;0,"orange",AG32=0,"red")</f>
        <v>yellow</v>
      </c>
      <c r="AI32" s="12">
        <v>75.667180378526766</v>
      </c>
      <c r="AJ32" s="12" t="str" cm="1">
        <f t="array" ref="AJ32">_xlfn.IFS(AI32=100,"green",AI32&gt;50,"yellow",AI32&gt;0,"orange",AI32=0,"red")</f>
        <v>yellow</v>
      </c>
      <c r="AK32" s="12">
        <v>85.887123745846367</v>
      </c>
      <c r="AL32" s="12" t="str" cm="1">
        <f t="array" ref="AL32">_xlfn.IFS(AK32=100,"green",AK32&gt;50,"yellow",AK32&gt;0,"orange",AK32=0,"red")</f>
        <v>yellow</v>
      </c>
      <c r="AM32" s="12">
        <v>100</v>
      </c>
      <c r="AN32" s="12" t="str" cm="1">
        <f t="array" ref="AN32">_xlfn.IFS(AM32=100,"green",AM32&gt;50,"yellow",AM32&gt;0,"orange",AM32=0,"red")</f>
        <v>green</v>
      </c>
      <c r="AO32" s="12">
        <v>100</v>
      </c>
      <c r="AP32" s="12" t="str" cm="1">
        <f t="array" ref="AP32">_xlfn.IFS(AO32=100,"green",AO32&gt;50,"yellow",AO32&gt;0,"orange",AO32=0,"red")</f>
        <v>green</v>
      </c>
      <c r="AQ32" s="12">
        <v>85.48999170060182</v>
      </c>
      <c r="AR32" s="12" t="str" cm="1">
        <f t="array" ref="AR32">_xlfn.IFS(AQ32=100,"green",AQ32&gt;50,"yellow",AQ32&gt;0,"orange",AQ32=0,"red")</f>
        <v>yellow</v>
      </c>
      <c r="AS32" s="12">
        <v>98.613991176936437</v>
      </c>
      <c r="AT32" s="12" t="str" cm="1">
        <f t="array" ref="AT32">_xlfn.IFS(AS32=100,"green",AS32&gt;50,"yellow",AS32&gt;0,"orange",AS32=0,"red")</f>
        <v>yellow</v>
      </c>
      <c r="AU32" s="12">
        <v>56.083505331996683</v>
      </c>
      <c r="AV32" s="12" t="str" cm="1">
        <f t="array" ref="AV32">_xlfn.IFS(AU32=100,"green",AU32&gt;50,"yellow",AU32&gt;0,"orange",AU32=0,"red")</f>
        <v>yellow</v>
      </c>
      <c r="AW32" s="12">
        <v>85.963113190558289</v>
      </c>
      <c r="AX32" s="12" t="str" cm="1">
        <f t="array" ref="AX32">_xlfn.IFS(AW32=100,"green",AW32&gt;50,"yellow",AW32&gt;0,"orange",AW32=0,"red")</f>
        <v>yellow</v>
      </c>
      <c r="AY32" s="12">
        <v>100</v>
      </c>
      <c r="AZ32" s="12" t="str" cm="1">
        <f t="array" ref="AZ32">_xlfn.IFS(AY32=100,"green",AY32&gt;50,"yellow",AY32&gt;0,"orange",AY32=0,"red")</f>
        <v>green</v>
      </c>
      <c r="BA32" s="12">
        <v>100</v>
      </c>
      <c r="BB32" s="12" t="str" cm="1">
        <f t="array" ref="BB32">_xlfn.IFS(BA32=100,"green",BA32&gt;50,"yellow",BA32&gt;0,"orange",BA32=0,"red")</f>
        <v>green</v>
      </c>
      <c r="BC32" s="12">
        <v>100</v>
      </c>
      <c r="BD32" s="12" t="str" cm="1">
        <f t="array" ref="BD32">_xlfn.IFS(BC32=100,"green",BC32&gt;50,"yellow",BC32&gt;0,"orange",BC32=0,"red")</f>
        <v>green</v>
      </c>
      <c r="BE32" s="12">
        <v>95.283133298388691</v>
      </c>
      <c r="BF32" s="12" t="str" cm="1">
        <f t="array" ref="BF32">_xlfn.IFS(BE32=100,"green",BE32&gt;50,"yellow",BE32&gt;0,"orange",BE32=0,"red")</f>
        <v>yellow</v>
      </c>
      <c r="BG32" s="12">
        <v>100</v>
      </c>
      <c r="BH32" s="12" t="str" cm="1">
        <f t="array" ref="BH32">_xlfn.IFS(BG32=100,"green",BG32&gt;50,"yellow",BG32&gt;0,"orange",BG32=0,"red")</f>
        <v>green</v>
      </c>
      <c r="BI32" s="12">
        <v>100</v>
      </c>
      <c r="BJ32" s="12" t="str" cm="1">
        <f t="array" ref="BJ32">_xlfn.IFS(BI32=100,"green",BI32&gt;50,"yellow",BI32&gt;0,"orange",BI32=0,"red")</f>
        <v>green</v>
      </c>
      <c r="BK32" s="12">
        <v>99.213855549731463</v>
      </c>
      <c r="BL32" s="12" t="str" cm="1">
        <f t="array" ref="BL32">_xlfn.IFS(BK32=100,"green",BK32&gt;50,"yellow",BK32&gt;0,"orange",BK32=0,"red")</f>
        <v>yellow</v>
      </c>
      <c r="BM32" s="12">
        <v>57.357166950367585</v>
      </c>
      <c r="BN32" s="12" t="str" cm="1">
        <f t="array" ref="BN32">_xlfn.IFS(BM32=100,"green",BM32&gt;50,"yellow",BM32&gt;0,"orange",BM32=0,"red")</f>
        <v>yellow</v>
      </c>
      <c r="BO32" s="12">
        <v>77.637875658133353</v>
      </c>
      <c r="BP32" s="12" t="str" cm="1">
        <f t="array" ref="BP32">_xlfn.IFS(BO32=100,"green",BO32&gt;50,"yellow",BO32&gt;0,"orange",BO32=0,"red")</f>
        <v>yellow</v>
      </c>
      <c r="BQ32" s="12">
        <v>67.497521304250469</v>
      </c>
      <c r="BR32" s="12" t="str" cm="1">
        <f t="array" ref="BR32">_xlfn.IFS(BQ32=100,"green",BQ32&gt;50,"yellow",BQ32&gt;0,"orange",BQ32=0,"red")</f>
        <v>yellow</v>
      </c>
      <c r="BS32" s="12">
        <v>100</v>
      </c>
      <c r="BT32" s="12" t="str" cm="1">
        <f t="array" ref="BT32">_xlfn.IFS(BS32=100,"green",BS32&gt;50,"yellow",BS32&gt;0,"orange",BS32=0,"red")</f>
        <v>green</v>
      </c>
      <c r="BU32" s="12">
        <v>93.641630634271394</v>
      </c>
      <c r="BV32" s="12" t="str" cm="1">
        <f t="array" ref="BV32">_xlfn.IFS(BU32=100,"green",BU32&gt;50,"yellow",BU32&gt;0,"orange",BU32=0,"red")</f>
        <v>yellow</v>
      </c>
      <c r="BW32" s="12">
        <v>95.424540157510506</v>
      </c>
      <c r="BX32" s="12" t="str" cm="1">
        <f t="array" ref="BX32">_xlfn.IFS(BW32=100,"green",BW32&gt;50,"yellow",BW32&gt;0,"orange",BW32=0,"red")</f>
        <v>yellow</v>
      </c>
      <c r="BY32" s="12">
        <v>71.547847435175726</v>
      </c>
      <c r="BZ32" s="12" t="str" cm="1">
        <f t="array" ref="BZ32">_xlfn.IFS(BY32=100,"green",BY32&gt;50,"yellow",BY32&gt;0,"orange",BY32=0,"red")</f>
        <v>yellow</v>
      </c>
      <c r="CA32" s="12">
        <v>100</v>
      </c>
      <c r="CB32" s="12" t="str" cm="1">
        <f t="array" ref="CB32">_xlfn.IFS(CA32=100,"green",CA32&gt;50,"yellow",CA32&gt;0,"orange",CA32=0,"red")</f>
        <v>green</v>
      </c>
      <c r="CC32" s="12">
        <v>59.487256315333582</v>
      </c>
      <c r="CD32" s="12" t="str" cm="1">
        <f t="array" ref="CD32">_xlfn.IFS(CC32=100,"green",CC32&gt;50,"yellow",CC32&gt;0,"orange",CC32=0,"red")</f>
        <v>yellow</v>
      </c>
      <c r="CE32" s="12">
        <v>100</v>
      </c>
      <c r="CF32" s="12" t="str" cm="1">
        <f t="array" ref="CF32">_xlfn.IFS(CE32=100,"green",CE32&gt;50,"yellow",CE32&gt;0,"orange",CE32=0,"red")</f>
        <v>green</v>
      </c>
      <c r="CG32" s="12">
        <v>68.473110373415366</v>
      </c>
      <c r="CH32" s="12" t="str" cm="1">
        <f t="array" ref="CH32">_xlfn.IFS(CG32=100,"green",CG32&gt;50,"yellow",CG32&gt;0,"orange",CG32=0,"red")</f>
        <v>yellow</v>
      </c>
      <c r="CI32" s="12">
        <v>40.973219565732585</v>
      </c>
      <c r="CJ32" s="12" t="str" cm="1">
        <f t="array" ref="CJ32">_xlfn.IFS(CI32=100,"green",CI32&gt;50,"yellow",CI32&gt;0,"orange",CI32=0,"red")</f>
        <v>orange</v>
      </c>
      <c r="CK32" s="12">
        <v>90.989250830953978</v>
      </c>
      <c r="CL32" s="12" t="str" cm="1">
        <f t="array" ref="CL32">_xlfn.IFS(CK32=100,"green",CK32&gt;50,"yellow",CK32&gt;0,"orange",CK32=0,"red")</f>
        <v>yellow</v>
      </c>
      <c r="CM32" s="12">
        <v>93.843208446369559</v>
      </c>
      <c r="CN32" s="12" t="str" cm="1">
        <f t="array" ref="CN32">_xlfn.IFS(CM32=100,"green",CM32&gt;50,"yellow",CM32&gt;0,"orange",CM32=0,"red")</f>
        <v>yellow</v>
      </c>
      <c r="CO32" s="12">
        <v>87.354745002303673</v>
      </c>
      <c r="CP32" s="12" t="str" cm="1">
        <f t="array" ref="CP32">_xlfn.IFS(CO32=100,"green",CO32&gt;50,"yellow",CO32&gt;0,"orange",CO32=0,"red")</f>
        <v>yellow</v>
      </c>
      <c r="CQ32" s="12">
        <v>83.477900730088876</v>
      </c>
      <c r="CR32" s="12" t="str" cm="1">
        <f t="array" ref="CR32">_xlfn.IFS(CQ32=100,"green",CQ32&gt;50,"yellow",CQ32&gt;0,"orange",CQ32=0,"red")</f>
        <v>yellow</v>
      </c>
      <c r="CS32" s="12">
        <v>100</v>
      </c>
      <c r="CT32" s="12" t="str" cm="1">
        <f t="array" ref="CT32">_xlfn.IFS(CS32=100,"green",CS32&gt;50,"yellow",CS32&gt;0,"orange",CS32=0,"red")</f>
        <v>green</v>
      </c>
      <c r="CU32" s="12">
        <v>70.90850958038159</v>
      </c>
      <c r="CV32" s="12" t="str" cm="1">
        <f t="array" ref="CV32">_xlfn.IFS(CU32=100,"green",CU32&gt;50,"yellow",CU32&gt;0,"orange",CU32=0,"red")</f>
        <v>yellow</v>
      </c>
      <c r="CW32" s="12">
        <v>100</v>
      </c>
      <c r="CX32" s="12" t="str" cm="1">
        <f t="array" ref="CX32">_xlfn.IFS(CW32=100,"green",CW32&gt;50,"yellow",CW32&gt;0,"orange",CW32=0,"red")</f>
        <v>green</v>
      </c>
      <c r="CY32" s="12">
        <v>90.302836526793854</v>
      </c>
      <c r="CZ32" s="12" t="str" cm="1">
        <f t="array" ref="CZ32">_xlfn.IFS(CY32=100,"green",CY32&gt;50,"yellow",CY32&gt;0,"orange",CY32=0,"red")</f>
        <v>yellow</v>
      </c>
      <c r="DA32" s="12">
        <v>1.7292689915234976</v>
      </c>
      <c r="DB32" s="12" t="str" cm="1">
        <f t="array" ref="DB32">_xlfn.IFS(DA32=100,"green",DA32&gt;50,"yellow",DA32&gt;0,"orange",DA32=0,"red")</f>
        <v>orange</v>
      </c>
      <c r="DC32" s="12">
        <v>100</v>
      </c>
      <c r="DD32" s="12" t="str" cm="1">
        <f t="array" ref="DD32">_xlfn.IFS(DC32=100,"green",DC32&gt;50,"yellow",DC32&gt;0,"orange",DC32=0,"red")</f>
        <v>green</v>
      </c>
      <c r="DE32" s="12">
        <v>100</v>
      </c>
      <c r="DF32" s="12" t="str" cm="1">
        <f t="array" ref="DF32">_xlfn.IFS(DE32=100,"green",DE32&gt;50,"yellow",DE32&gt;0,"orange",DE32=0,"red")</f>
        <v>green</v>
      </c>
      <c r="DG32" s="12">
        <v>76.23535319218405</v>
      </c>
      <c r="DH32" s="12" t="str" cm="1">
        <f t="array" ref="DH32">_xlfn.IFS(DG32=100,"green",DG32&gt;50,"yellow",DG32&gt;0,"orange",DG32=0,"red")</f>
        <v>yellow</v>
      </c>
      <c r="DI32" s="12">
        <v>100</v>
      </c>
      <c r="DJ32" s="12" t="str" cm="1">
        <f t="array" ref="DJ32">_xlfn.IFS(DI32=100,"green",DI32&gt;50,"yellow",DI32&gt;0,"orange",DI32=0,"red")</f>
        <v>green</v>
      </c>
      <c r="DK32" s="12">
        <v>82.231335859832569</v>
      </c>
      <c r="DL32" s="12" t="str" cm="1">
        <f t="array" ref="DL32">_xlfn.IFS(DK32=100,"green",DK32&gt;50,"yellow",DK32&gt;0,"orange",DK32=0,"red")</f>
        <v>yellow</v>
      </c>
      <c r="DM32" s="12">
        <v>81.924615746516949</v>
      </c>
      <c r="DN32" s="12" t="str" cm="1">
        <f t="array" ref="DN32">_xlfn.IFS(DM32=100,"green",DM32&gt;50,"yellow",DM32&gt;0,"orange",DM32=0,"red")</f>
        <v>yellow</v>
      </c>
      <c r="DO32" s="12">
        <v>64.763760097714879</v>
      </c>
      <c r="DP32" s="12" t="str" cm="1">
        <f t="array" ref="DP32">_xlfn.IFS(DO32=100,"green",DO32&gt;50,"yellow",DO32&gt;0,"orange",DO32=0,"red")</f>
        <v>yellow</v>
      </c>
      <c r="DQ32" s="12">
        <v>75.860541735971495</v>
      </c>
      <c r="DR32" s="12" t="str" cm="1">
        <f t="array" ref="DR32">_xlfn.IFS(DQ32=100,"green",DQ32&gt;50,"yellow",DQ32&gt;0,"orange",DQ32=0,"red")</f>
        <v>yellow</v>
      </c>
    </row>
    <row r="33" spans="1:123" x14ac:dyDescent="0.3">
      <c r="A33" s="15">
        <v>3</v>
      </c>
      <c r="B33" s="13" t="s">
        <v>8</v>
      </c>
      <c r="C33" s="8">
        <v>78.391972856143838</v>
      </c>
      <c r="D33" s="12" t="str" cm="1">
        <f t="array" ref="D33">_xlfn.IFS(C33=100,"green",C33&gt;50,"yellow",C33&gt;0,"orange",C33=0,"red")</f>
        <v>yellow</v>
      </c>
      <c r="E33" s="12">
        <v>1.4744393026054075</v>
      </c>
      <c r="F33" s="12" t="str" cm="1">
        <f t="array" ref="F33">_xlfn.IFS(E33=100,"green",E33&gt;50,"yellow",E33&gt;0,"orange",E33=0,"red")</f>
        <v>orange</v>
      </c>
      <c r="G33" s="12">
        <v>97.514434199735689</v>
      </c>
      <c r="H33" s="12" t="str" cm="1">
        <f t="array" ref="H33">_xlfn.IFS(G33=100,"green",G33&gt;50,"yellow",G33&gt;0,"orange",G33=0,"red")</f>
        <v>yellow</v>
      </c>
      <c r="I33" s="12">
        <v>94.511936556651449</v>
      </c>
      <c r="J33" s="12" t="str" cm="1">
        <f t="array" ref="J33">_xlfn.IFS(I33=100,"green",I33&gt;50,"yellow",I33&gt;0,"orange",I33=0,"red")</f>
        <v>yellow</v>
      </c>
      <c r="K33" s="12">
        <v>81.270771882930831</v>
      </c>
      <c r="L33" s="12" t="str" cm="1">
        <f t="array" ref="L33">_xlfn.IFS(K33=100,"green",K33&gt;50,"yellow",K33&gt;0,"orange",K33=0,"red")</f>
        <v>yellow</v>
      </c>
      <c r="M33" s="12">
        <v>85.879913687869845</v>
      </c>
      <c r="N33" s="12" t="str" cm="1">
        <f t="array" ref="N33">_xlfn.IFS(M33=100,"green",M33&gt;50,"yellow",M33&gt;0,"orange",M33=0,"red")</f>
        <v>yellow</v>
      </c>
      <c r="O33" s="12">
        <v>94.585178985746737</v>
      </c>
      <c r="P33" s="12" t="str" cm="1">
        <f t="array" ref="P33">_xlfn.IFS(O33=100,"green",O33&gt;50,"yellow",O33&gt;0,"orange",O33=0,"red")</f>
        <v>yellow</v>
      </c>
      <c r="Q33" s="12">
        <v>0.77044649393635867</v>
      </c>
      <c r="R33" s="12" t="str" cm="1">
        <f t="array" ref="R33">_xlfn.IFS(Q33=100,"green",Q33&gt;50,"yellow",Q33&gt;0,"orange",Q33=0,"red")</f>
        <v>orange</v>
      </c>
      <c r="S33" s="12">
        <v>58.786060522746396</v>
      </c>
      <c r="T33" s="12" t="str" cm="1">
        <f t="array" ref="T33">_xlfn.IFS(S33=100,"green",S33&gt;50,"yellow",S33&gt;0,"orange",S33=0,"red")</f>
        <v>yellow</v>
      </c>
      <c r="U33" s="12">
        <v>51.811294893726178</v>
      </c>
      <c r="V33" s="12" t="str" cm="1">
        <f t="array" ref="V33">_xlfn.IFS(U33=100,"green",U33&gt;50,"yellow",U33&gt;0,"orange",U33=0,"red")</f>
        <v>yellow</v>
      </c>
      <c r="W33" s="12">
        <v>83.93803279680921</v>
      </c>
      <c r="X33" s="12" t="str" cm="1">
        <f t="array" ref="X33">_xlfn.IFS(W33=100,"green",W33&gt;50,"yellow",W33&gt;0,"orange",W33=0,"red")</f>
        <v>yellow</v>
      </c>
      <c r="Y33" s="12">
        <v>65.054250932275806</v>
      </c>
      <c r="Z33" s="12" t="str" cm="1">
        <f t="array" ref="Z33">_xlfn.IFS(Y33=100,"green",Y33&gt;50,"yellow",Y33&gt;0,"orange",Y33=0,"red")</f>
        <v>yellow</v>
      </c>
      <c r="AA33" s="12">
        <v>89.199191182835108</v>
      </c>
      <c r="AB33" s="12" t="str" cm="1">
        <f t="array" ref="AB33">_xlfn.IFS(AA33=100,"green",AA33&gt;50,"yellow",AA33&gt;0,"orange",AA33=0,"red")</f>
        <v>yellow</v>
      </c>
      <c r="AC33" s="12">
        <v>90.345144966446057</v>
      </c>
      <c r="AD33" s="12" t="str" cm="1">
        <f t="array" ref="AD33">_xlfn.IFS(AC33=100,"green",AC33&gt;50,"yellow",AC33&gt;0,"orange",AC33=0,"red")</f>
        <v>yellow</v>
      </c>
      <c r="AE33" s="12">
        <v>90.792840019929969</v>
      </c>
      <c r="AF33" s="12" t="str" cm="1">
        <f t="array" ref="AF33">_xlfn.IFS(AE33=100,"green",AE33&gt;50,"yellow",AE33&gt;0,"orange",AE33=0,"red")</f>
        <v>yellow</v>
      </c>
      <c r="AG33" s="12">
        <v>67.584294042302787</v>
      </c>
      <c r="AH33" s="12" t="str" cm="1">
        <f t="array" ref="AH33">_xlfn.IFS(AG33=100,"green",AG33&gt;50,"yellow",AG33&gt;0,"orange",AG33=0,"red")</f>
        <v>yellow</v>
      </c>
      <c r="AI33" s="12">
        <v>92.726397091068179</v>
      </c>
      <c r="AJ33" s="12" t="str" cm="1">
        <f t="array" ref="AJ33">_xlfn.IFS(AI33=100,"green",AI33&gt;50,"yellow",AI33&gt;0,"orange",AI33=0,"red")</f>
        <v>yellow</v>
      </c>
      <c r="AK33" s="12">
        <v>88.704428593533933</v>
      </c>
      <c r="AL33" s="12" t="str" cm="1">
        <f t="array" ref="AL33">_xlfn.IFS(AK33=100,"green",AK33&gt;50,"yellow",AK33&gt;0,"orange",AK33=0,"red")</f>
        <v>yellow</v>
      </c>
      <c r="AM33" s="12">
        <v>90.709700469231208</v>
      </c>
      <c r="AN33" s="12" t="str" cm="1">
        <f t="array" ref="AN33">_xlfn.IFS(AM33=100,"green",AM33&gt;50,"yellow",AM33&gt;0,"orange",AM33=0,"red")</f>
        <v>yellow</v>
      </c>
      <c r="AO33" s="12">
        <v>100</v>
      </c>
      <c r="AP33" s="12" t="str" cm="1">
        <f t="array" ref="AP33">_xlfn.IFS(AO33=100,"green",AO33&gt;50,"yellow",AO33&gt;0,"orange",AO33=0,"red")</f>
        <v>green</v>
      </c>
      <c r="AQ33" s="12">
        <v>99.627034098116312</v>
      </c>
      <c r="AR33" s="12" t="str" cm="1">
        <f t="array" ref="AR33">_xlfn.IFS(AQ33=100,"green",AQ33&gt;50,"yellow",AQ33&gt;0,"orange",AQ33=0,"red")</f>
        <v>yellow</v>
      </c>
      <c r="AS33" s="12">
        <v>80.279260314039107</v>
      </c>
      <c r="AT33" s="12" t="str" cm="1">
        <f t="array" ref="AT33">_xlfn.IFS(AS33=100,"green",AS33&gt;50,"yellow",AS33&gt;0,"orange",AS33=0,"red")</f>
        <v>yellow</v>
      </c>
      <c r="AU33" s="12">
        <v>85.144873520853253</v>
      </c>
      <c r="AV33" s="12" t="str" cm="1">
        <f t="array" ref="AV33">_xlfn.IFS(AU33=100,"green",AU33&gt;50,"yellow",AU33&gt;0,"orange",AU33=0,"red")</f>
        <v>yellow</v>
      </c>
      <c r="AW33" s="12">
        <v>91.027384869548868</v>
      </c>
      <c r="AX33" s="12" t="str" cm="1">
        <f t="array" ref="AX33">_xlfn.IFS(AW33=100,"green",AW33&gt;50,"yellow",AW33&gt;0,"orange",AW33=0,"red")</f>
        <v>yellow</v>
      </c>
      <c r="AY33" s="12">
        <v>84.200977352045172</v>
      </c>
      <c r="AZ33" s="12" t="str" cm="1">
        <f t="array" ref="AZ33">_xlfn.IFS(AY33=100,"green",AY33&gt;50,"yellow",AY33&gt;0,"orange",AY33=0,"red")</f>
        <v>yellow</v>
      </c>
      <c r="BA33" s="12">
        <v>95.259349894495415</v>
      </c>
      <c r="BB33" s="12" t="str" cm="1">
        <f t="array" ref="BB33">_xlfn.IFS(BA33=100,"green",BA33&gt;50,"yellow",BA33&gt;0,"orange",BA33=0,"red")</f>
        <v>yellow</v>
      </c>
      <c r="BC33" s="12">
        <v>100</v>
      </c>
      <c r="BD33" s="12" t="str" cm="1">
        <f t="array" ref="BD33">_xlfn.IFS(BC33=100,"green",BC33&gt;50,"yellow",BC33&gt;0,"orange",BC33=0,"red")</f>
        <v>green</v>
      </c>
      <c r="BE33" s="12">
        <v>89.391276653739467</v>
      </c>
      <c r="BF33" s="12" t="str" cm="1">
        <f t="array" ref="BF33">_xlfn.IFS(BE33=100,"green",BE33&gt;50,"yellow",BE33&gt;0,"orange",BE33=0,"red")</f>
        <v>yellow</v>
      </c>
      <c r="BG33" s="12">
        <v>100</v>
      </c>
      <c r="BH33" s="12" t="str" cm="1">
        <f t="array" ref="BH33">_xlfn.IFS(BG33=100,"green",BG33&gt;50,"yellow",BG33&gt;0,"orange",BG33=0,"red")</f>
        <v>green</v>
      </c>
      <c r="BI33" s="12">
        <v>1.7948370596794545</v>
      </c>
      <c r="BJ33" s="12" t="str" cm="1">
        <f t="array" ref="BJ33">_xlfn.IFS(BI33=100,"green",BI33&gt;50,"yellow",BI33&gt;0,"orange",BI33=0,"red")</f>
        <v>orange</v>
      </c>
      <c r="BK33" s="12">
        <v>78.441073493326584</v>
      </c>
      <c r="BL33" s="12" t="str" cm="1">
        <f t="array" ref="BL33">_xlfn.IFS(BK33=100,"green",BK33&gt;50,"yellow",BK33&gt;0,"orange",BK33=0,"red")</f>
        <v>yellow</v>
      </c>
      <c r="BM33" s="12">
        <v>40.777839885771456</v>
      </c>
      <c r="BN33" s="12" t="str" cm="1">
        <f t="array" ref="BN33">_xlfn.IFS(BM33=100,"green",BM33&gt;50,"yellow",BM33&gt;0,"orange",BM33=0,"red")</f>
        <v>orange</v>
      </c>
      <c r="BO33" s="12">
        <v>76.975243012253387</v>
      </c>
      <c r="BP33" s="12" t="str" cm="1">
        <f t="array" ref="BP33">_xlfn.IFS(BO33=100,"green",BO33&gt;50,"yellow",BO33&gt;0,"orange",BO33=0,"red")</f>
        <v>yellow</v>
      </c>
      <c r="BQ33" s="12">
        <v>58.876541449012421</v>
      </c>
      <c r="BR33" s="12" t="str" cm="1">
        <f t="array" ref="BR33">_xlfn.IFS(BQ33=100,"green",BQ33&gt;50,"yellow",BQ33&gt;0,"orange",BQ33=0,"red")</f>
        <v>yellow</v>
      </c>
      <c r="BS33" s="12">
        <v>98.107487627612201</v>
      </c>
      <c r="BT33" s="12" t="str" cm="1">
        <f t="array" ref="BT33">_xlfn.IFS(BS33=100,"green",BS33&gt;50,"yellow",BS33&gt;0,"orange",BS33=0,"red")</f>
        <v>yellow</v>
      </c>
      <c r="BU33" s="12">
        <v>71.612743051060207</v>
      </c>
      <c r="BV33" s="12" t="str" cm="1">
        <f t="array" ref="BV33">_xlfn.IFS(BU33=100,"green",BU33&gt;50,"yellow",BU33&gt;0,"orange",BU33=0,"red")</f>
        <v>yellow</v>
      </c>
      <c r="BW33" s="12">
        <v>72.402265904152912</v>
      </c>
      <c r="BX33" s="12" t="str" cm="1">
        <f t="array" ref="BX33">_xlfn.IFS(BW33=100,"green",BW33&gt;50,"yellow",BW33&gt;0,"orange",BW33=0,"red")</f>
        <v>yellow</v>
      </c>
      <c r="BY33" s="12">
        <v>84.641956573619154</v>
      </c>
      <c r="BZ33" s="12" t="str" cm="1">
        <f t="array" ref="BZ33">_xlfn.IFS(BY33=100,"green",BY33&gt;50,"yellow",BY33&gt;0,"orange",BY33=0,"red")</f>
        <v>yellow</v>
      </c>
      <c r="CA33" s="12">
        <v>96.98379589049442</v>
      </c>
      <c r="CB33" s="12" t="str" cm="1">
        <f t="array" ref="CB33">_xlfn.IFS(CA33=100,"green",CA33&gt;50,"yellow",CA33&gt;0,"orange",CA33=0,"red")</f>
        <v>yellow</v>
      </c>
      <c r="CC33" s="12">
        <v>64.767950163607935</v>
      </c>
      <c r="CD33" s="12" t="str" cm="1">
        <f t="array" ref="CD33">_xlfn.IFS(CC33=100,"green",CC33&gt;50,"yellow",CC33&gt;0,"orange",CC33=0,"red")</f>
        <v>yellow</v>
      </c>
      <c r="CE33" s="12">
        <v>0</v>
      </c>
      <c r="CF33" s="12" t="str" cm="1">
        <f t="array" ref="CF33">_xlfn.IFS(CE33=100,"green",CE33&gt;50,"yellow",CE33&gt;0,"orange",CE33=0,"red")</f>
        <v>red</v>
      </c>
      <c r="CG33" s="12">
        <v>66.716503229696656</v>
      </c>
      <c r="CH33" s="12" t="str" cm="1">
        <f t="array" ref="CH33">_xlfn.IFS(CG33=100,"green",CG33&gt;50,"yellow",CG33&gt;0,"orange",CG33=0,"red")</f>
        <v>yellow</v>
      </c>
      <c r="CI33" s="12">
        <v>97.419288776761519</v>
      </c>
      <c r="CJ33" s="12" t="str" cm="1">
        <f t="array" ref="CJ33">_xlfn.IFS(CI33=100,"green",CI33&gt;50,"yellow",CI33&gt;0,"orange",CI33=0,"red")</f>
        <v>yellow</v>
      </c>
      <c r="CK33" s="12">
        <v>88.098245208495001</v>
      </c>
      <c r="CL33" s="12" t="str" cm="1">
        <f t="array" ref="CL33">_xlfn.IFS(CK33=100,"green",CK33&gt;50,"yellow",CK33&gt;0,"orange",CK33=0,"red")</f>
        <v>yellow</v>
      </c>
      <c r="CM33" s="12">
        <v>69.713489561641438</v>
      </c>
      <c r="CN33" s="12" t="str" cm="1">
        <f t="array" ref="CN33">_xlfn.IFS(CM33=100,"green",CM33&gt;50,"yellow",CM33&gt;0,"orange",CM33=0,"red")</f>
        <v>yellow</v>
      </c>
      <c r="CO33" s="12">
        <v>91.106425691607427</v>
      </c>
      <c r="CP33" s="12" t="str" cm="1">
        <f t="array" ref="CP33">_xlfn.IFS(CO33=100,"green",CO33&gt;50,"yellow",CO33&gt;0,"orange",CO33=0,"red")</f>
        <v>yellow</v>
      </c>
      <c r="CQ33" s="12">
        <v>75.130845973229057</v>
      </c>
      <c r="CR33" s="12" t="str" cm="1">
        <f t="array" ref="CR33">_xlfn.IFS(CQ33=100,"green",CQ33&gt;50,"yellow",CQ33&gt;0,"orange",CQ33=0,"red")</f>
        <v>yellow</v>
      </c>
      <c r="CS33" s="12">
        <v>85.558217049472759</v>
      </c>
      <c r="CT33" s="12" t="str" cm="1">
        <f t="array" ref="CT33">_xlfn.IFS(CS33=100,"green",CS33&gt;50,"yellow",CS33&gt;0,"orange",CS33=0,"red")</f>
        <v>yellow</v>
      </c>
      <c r="CU33" s="12">
        <v>82.122502904178589</v>
      </c>
      <c r="CV33" s="12" t="str" cm="1">
        <f t="array" ref="CV33">_xlfn.IFS(CU33=100,"green",CU33&gt;50,"yellow",CU33&gt;0,"orange",CU33=0,"red")</f>
        <v>yellow</v>
      </c>
      <c r="CW33" s="12">
        <v>73.590742945658434</v>
      </c>
      <c r="CX33" s="12" t="str" cm="1">
        <f t="array" ref="CX33">_xlfn.IFS(CW33=100,"green",CW33&gt;50,"yellow",CW33&gt;0,"orange",CW33=0,"red")</f>
        <v>yellow</v>
      </c>
      <c r="CY33" s="12">
        <v>80.423820966436594</v>
      </c>
      <c r="CZ33" s="12" t="str" cm="1">
        <f t="array" ref="CZ33">_xlfn.IFS(CY33=100,"green",CY33&gt;50,"yellow",CY33&gt;0,"orange",CY33=0,"red")</f>
        <v>yellow</v>
      </c>
      <c r="DA33" s="12">
        <v>90.734116033141049</v>
      </c>
      <c r="DB33" s="12" t="str" cm="1">
        <f t="array" ref="DB33">_xlfn.IFS(DA33=100,"green",DA33&gt;50,"yellow",DA33&gt;0,"orange",DA33=0,"red")</f>
        <v>yellow</v>
      </c>
      <c r="DC33" s="12">
        <v>93.426319975584917</v>
      </c>
      <c r="DD33" s="12" t="str" cm="1">
        <f t="array" ref="DD33">_xlfn.IFS(DC33=100,"green",DC33&gt;50,"yellow",DC33&gt;0,"orange",DC33=0,"red")</f>
        <v>yellow</v>
      </c>
      <c r="DE33" s="12">
        <v>44.989979909201068</v>
      </c>
      <c r="DF33" s="12" t="str" cm="1">
        <f t="array" ref="DF33">_xlfn.IFS(DE33=100,"green",DE33&gt;50,"yellow",DE33&gt;0,"orange",DE33=0,"red")</f>
        <v>orange</v>
      </c>
      <c r="DG33" s="12">
        <v>97.862033596840121</v>
      </c>
      <c r="DH33" s="12" t="str" cm="1">
        <f t="array" ref="DH33">_xlfn.IFS(DG33=100,"green",DG33&gt;50,"yellow",DG33&gt;0,"orange",DG33=0,"red")</f>
        <v>yellow</v>
      </c>
      <c r="DI33" s="12">
        <v>96.366474322971712</v>
      </c>
      <c r="DJ33" s="12" t="str" cm="1">
        <f t="array" ref="DJ33">_xlfn.IFS(DI33=100,"green",DI33&gt;50,"yellow",DI33&gt;0,"orange",DI33=0,"red")</f>
        <v>yellow</v>
      </c>
      <c r="DK33" s="12">
        <v>88.038776431448667</v>
      </c>
      <c r="DL33" s="12" t="str" cm="1">
        <f t="array" ref="DL33">_xlfn.IFS(DK33=100,"green",DK33&gt;50,"yellow",DK33&gt;0,"orange",DK33=0,"red")</f>
        <v>yellow</v>
      </c>
      <c r="DM33" s="12">
        <v>100</v>
      </c>
      <c r="DN33" s="12" t="str" cm="1">
        <f t="array" ref="DN33">_xlfn.IFS(DM33=100,"green",DM33&gt;50,"yellow",DM33&gt;0,"orange",DM33=0,"red")</f>
        <v>green</v>
      </c>
      <c r="DO33" s="12">
        <v>100</v>
      </c>
      <c r="DP33" s="12" t="str" cm="1">
        <f t="array" ref="DP33">_xlfn.IFS(DO33=100,"green",DO33&gt;50,"yellow",DO33&gt;0,"orange",DO33=0,"red")</f>
        <v>green</v>
      </c>
      <c r="DQ33" s="12">
        <v>88.927212533648444</v>
      </c>
      <c r="DR33" s="12" t="str" cm="1">
        <f t="array" ref="DR33">_xlfn.IFS(DQ33=100,"green",DQ33&gt;50,"yellow",DQ33&gt;0,"orange",DQ33=0,"red")</f>
        <v>yellow</v>
      </c>
    </row>
    <row r="34" spans="1:123" x14ac:dyDescent="0.3">
      <c r="A34" s="15">
        <v>8</v>
      </c>
      <c r="B34" s="13" t="s">
        <v>7</v>
      </c>
      <c r="C34" s="8">
        <v>65.921823538438844</v>
      </c>
      <c r="D34" s="12" t="str" cm="1">
        <f t="array" ref="D34">_xlfn.IFS(C34=100,"green",C34&gt;50,"yellow",C34&gt;0,"orange",C34=0,"red")</f>
        <v>yellow</v>
      </c>
      <c r="E34" s="12">
        <v>75.628795723485027</v>
      </c>
      <c r="F34" s="12" t="str" cm="1">
        <f t="array" ref="F34">_xlfn.IFS(E34=100,"green",E34&gt;50,"yellow",E34&gt;0,"orange",E34=0,"red")</f>
        <v>yellow</v>
      </c>
      <c r="G34" s="12">
        <v>100</v>
      </c>
      <c r="H34" s="12" t="str" cm="1">
        <f t="array" ref="H34">_xlfn.IFS(G34=100,"green",G34&gt;50,"yellow",G34&gt;0,"orange",G34=0,"red")</f>
        <v>green</v>
      </c>
      <c r="I34" s="12">
        <v>73.677570010743793</v>
      </c>
      <c r="J34" s="12" t="str" cm="1">
        <f t="array" ref="J34">_xlfn.IFS(I34=100,"green",I34&gt;50,"yellow",I34&gt;0,"orange",I34=0,"red")</f>
        <v>yellow</v>
      </c>
      <c r="K34" s="12">
        <v>77.523923311089604</v>
      </c>
      <c r="L34" s="12" t="str" cm="1">
        <f t="array" ref="L34">_xlfn.IFS(K34=100,"green",K34&gt;50,"yellow",K34&gt;0,"orange",K34=0,"red")</f>
        <v>yellow</v>
      </c>
      <c r="M34" s="12">
        <v>0</v>
      </c>
      <c r="N34" s="12" t="str" cm="1">
        <f t="array" ref="N34">_xlfn.IFS(M34=100,"green",M34&gt;50,"yellow",M34&gt;0,"orange",M34=0,"red")</f>
        <v>red</v>
      </c>
      <c r="O34" s="12">
        <v>99.601541980101331</v>
      </c>
      <c r="P34" s="12" t="str" cm="1">
        <f t="array" ref="P34">_xlfn.IFS(O34=100,"green",O34&gt;50,"yellow",O34&gt;0,"orange",O34=0,"red")</f>
        <v>yellow</v>
      </c>
      <c r="Q34" s="12">
        <v>88.614218301619886</v>
      </c>
      <c r="R34" s="12" t="str" cm="1">
        <f t="array" ref="R34">_xlfn.IFS(Q34=100,"green",Q34&gt;50,"yellow",Q34&gt;0,"orange",Q34=0,"red")</f>
        <v>yellow</v>
      </c>
      <c r="S34" s="12">
        <v>40.346856598248024</v>
      </c>
      <c r="T34" s="12" t="str" cm="1">
        <f t="array" ref="T34">_xlfn.IFS(S34=100,"green",S34&gt;50,"yellow",S34&gt;0,"orange",S34=0,"red")</f>
        <v>orange</v>
      </c>
      <c r="U34" s="12">
        <v>43.93493951768729</v>
      </c>
      <c r="V34" s="12" t="str" cm="1">
        <f t="array" ref="V34">_xlfn.IFS(U34=100,"green",U34&gt;50,"yellow",U34&gt;0,"orange",U34=0,"red")</f>
        <v>orange</v>
      </c>
      <c r="W34" s="12">
        <v>1.2372819998907878</v>
      </c>
      <c r="X34" s="12" t="str" cm="1">
        <f t="array" ref="X34">_xlfn.IFS(W34=100,"green",W34&gt;50,"yellow",W34&gt;0,"orange",W34=0,"red")</f>
        <v>orange</v>
      </c>
      <c r="Y34" s="12">
        <v>60.056512744286579</v>
      </c>
      <c r="Z34" s="12" t="str" cm="1">
        <f t="array" ref="Z34">_xlfn.IFS(Y34=100,"green",Y34&gt;50,"yellow",Y34&gt;0,"orange",Y34=0,"red")</f>
        <v>yellow</v>
      </c>
      <c r="AA34" s="12">
        <v>55.11512437203595</v>
      </c>
      <c r="AB34" s="12" t="str" cm="1">
        <f t="array" ref="AB34">_xlfn.IFS(AA34=100,"green",AA34&gt;50,"yellow",AA34&gt;0,"orange",AA34=0,"red")</f>
        <v>yellow</v>
      </c>
      <c r="AC34" s="12">
        <v>7.7819071200326537E-2</v>
      </c>
      <c r="AD34" s="12" t="str" cm="1">
        <f t="array" ref="AD34">_xlfn.IFS(AC34=100,"green",AC34&gt;50,"yellow",AC34&gt;0,"orange",AC34=0,"red")</f>
        <v>orange</v>
      </c>
      <c r="AE34" s="12">
        <v>91.390783082957483</v>
      </c>
      <c r="AF34" s="12" t="str" cm="1">
        <f t="array" ref="AF34">_xlfn.IFS(AE34=100,"green",AE34&gt;50,"yellow",AE34&gt;0,"orange",AE34=0,"red")</f>
        <v>yellow</v>
      </c>
      <c r="AG34" s="12">
        <v>36.645931631548436</v>
      </c>
      <c r="AH34" s="12" t="str" cm="1">
        <f t="array" ref="AH34">_xlfn.IFS(AG34=100,"green",AG34&gt;50,"yellow",AG34&gt;0,"orange",AG34=0,"red")</f>
        <v>orange</v>
      </c>
      <c r="AI34" s="12">
        <v>12.564721210818352</v>
      </c>
      <c r="AJ34" s="12" t="str" cm="1">
        <f t="array" ref="AJ34">_xlfn.IFS(AI34=100,"green",AI34&gt;50,"yellow",AI34&gt;0,"orange",AI34=0,"red")</f>
        <v>orange</v>
      </c>
      <c r="AK34" s="12">
        <v>18.894706243526585</v>
      </c>
      <c r="AL34" s="12" t="str" cm="1">
        <f t="array" ref="AL34">_xlfn.IFS(AK34=100,"green",AK34&gt;50,"yellow",AK34&gt;0,"orange",AK34=0,"red")</f>
        <v>orange</v>
      </c>
      <c r="AM34" s="12">
        <v>91.901482002040865</v>
      </c>
      <c r="AN34" s="12" t="str" cm="1">
        <f t="array" ref="AN34">_xlfn.IFS(AM34=100,"green",AM34&gt;50,"yellow",AM34&gt;0,"orange",AM34=0,"red")</f>
        <v>yellow</v>
      </c>
      <c r="AO34" s="12">
        <v>98.61739384028742</v>
      </c>
      <c r="AP34" s="12" t="str" cm="1">
        <f t="array" ref="AP34">_xlfn.IFS(AO34=100,"green",AO34&gt;50,"yellow",AO34&gt;0,"orange",AO34=0,"red")</f>
        <v>yellow</v>
      </c>
      <c r="AQ34" s="12">
        <v>99.698101969022773</v>
      </c>
      <c r="AR34" s="12" t="str" cm="1">
        <f t="array" ref="AR34">_xlfn.IFS(AQ34=100,"green",AQ34&gt;50,"yellow",AQ34&gt;0,"orange",AQ34=0,"red")</f>
        <v>yellow</v>
      </c>
      <c r="AS34" s="12">
        <v>4.0347507032074414</v>
      </c>
      <c r="AT34" s="12" t="str" cm="1">
        <f t="array" ref="AT34">_xlfn.IFS(AS34=100,"green",AS34&gt;50,"yellow",AS34&gt;0,"orange",AS34=0,"red")</f>
        <v>orange</v>
      </c>
      <c r="AU34" s="12">
        <v>72.588614750228629</v>
      </c>
      <c r="AV34" s="12" t="str" cm="1">
        <f t="array" ref="AV34">_xlfn.IFS(AU34=100,"green",AU34&gt;50,"yellow",AU34&gt;0,"orange",AU34=0,"red")</f>
        <v>yellow</v>
      </c>
      <c r="AW34" s="12">
        <v>56.899967245590297</v>
      </c>
      <c r="AX34" s="12" t="str" cm="1">
        <f t="array" ref="AX34">_xlfn.IFS(AW34=100,"green",AW34&gt;50,"yellow",AW34&gt;0,"orange",AW34=0,"red")</f>
        <v>yellow</v>
      </c>
      <c r="AY34" s="12">
        <v>0</v>
      </c>
      <c r="AZ34" s="12" t="str" cm="1">
        <f t="array" ref="AZ34">_xlfn.IFS(AY34=100,"green",AY34&gt;50,"yellow",AY34&gt;0,"orange",AY34=0,"red")</f>
        <v>red</v>
      </c>
      <c r="BA34" s="12">
        <v>99.040667709048208</v>
      </c>
      <c r="BB34" s="12" t="str" cm="1">
        <f t="array" ref="BB34">_xlfn.IFS(BA34=100,"green",BA34&gt;50,"yellow",BA34&gt;0,"orange",BA34=0,"red")</f>
        <v>yellow</v>
      </c>
      <c r="BC34" s="12">
        <v>91.517331100975824</v>
      </c>
      <c r="BD34" s="12" t="str" cm="1">
        <f t="array" ref="BD34">_xlfn.IFS(BC34=100,"green",BC34&gt;50,"yellow",BC34&gt;0,"orange",BC34=0,"red")</f>
        <v>yellow</v>
      </c>
      <c r="BE34" s="12">
        <v>91.326874119121484</v>
      </c>
      <c r="BF34" s="12" t="str" cm="1">
        <f t="array" ref="BF34">_xlfn.IFS(BE34=100,"green",BE34&gt;50,"yellow",BE34&gt;0,"orange",BE34=0,"red")</f>
        <v>yellow</v>
      </c>
      <c r="BG34" s="12">
        <v>93.747353786048976</v>
      </c>
      <c r="BH34" s="12" t="str" cm="1">
        <f t="array" ref="BH34">_xlfn.IFS(BG34=100,"green",BG34&gt;50,"yellow",BG34&gt;0,"orange",BG34=0,"red")</f>
        <v>yellow</v>
      </c>
      <c r="BI34" s="12">
        <v>0</v>
      </c>
      <c r="BJ34" s="12" t="str" cm="1">
        <f t="array" ref="BJ34">_xlfn.IFS(BI34=100,"green",BI34&gt;50,"yellow",BI34&gt;0,"orange",BI34=0,"red")</f>
        <v>red</v>
      </c>
      <c r="BK34" s="12">
        <v>62.605371119199077</v>
      </c>
      <c r="BL34" s="12" t="str" cm="1">
        <f t="array" ref="BL34">_xlfn.IFS(BK34=100,"green",BK34&gt;50,"yellow",BK34&gt;0,"orange",BK34=0,"red")</f>
        <v>yellow</v>
      </c>
      <c r="BM34" s="12">
        <v>67.530868373591986</v>
      </c>
      <c r="BN34" s="12" t="str" cm="1">
        <f t="array" ref="BN34">_xlfn.IFS(BM34=100,"green",BM34&gt;50,"yellow",BM34&gt;0,"orange",BM34=0,"red")</f>
        <v>yellow</v>
      </c>
      <c r="BO34" s="12">
        <v>64.439315201050974</v>
      </c>
      <c r="BP34" s="12" t="str" cm="1">
        <f t="array" ref="BP34">_xlfn.IFS(BO34=100,"green",BO34&gt;50,"yellow",BO34&gt;0,"orange",BO34=0,"red")</f>
        <v>yellow</v>
      </c>
      <c r="BQ34" s="12">
        <v>65.98509178732148</v>
      </c>
      <c r="BR34" s="12" t="str" cm="1">
        <f t="array" ref="BR34">_xlfn.IFS(BQ34=100,"green",BQ34&gt;50,"yellow",BQ34&gt;0,"orange",BQ34=0,"red")</f>
        <v>yellow</v>
      </c>
      <c r="BS34" s="12">
        <v>100</v>
      </c>
      <c r="BT34" s="12" t="str" cm="1">
        <f t="array" ref="BT34">_xlfn.IFS(BS34=100,"green",BS34&gt;50,"yellow",BS34&gt;0,"orange",BS34=0,"red")</f>
        <v>green</v>
      </c>
      <c r="BU34" s="12">
        <v>78.72577351702364</v>
      </c>
      <c r="BV34" s="12" t="str" cm="1">
        <f t="array" ref="BV34">_xlfn.IFS(BU34=100,"green",BU34&gt;50,"yellow",BU34&gt;0,"orange",BU34=0,"red")</f>
        <v>yellow</v>
      </c>
      <c r="BW34" s="12">
        <v>14.301070384885062</v>
      </c>
      <c r="BX34" s="12" t="str" cm="1">
        <f t="array" ref="BX34">_xlfn.IFS(BW34=100,"green",BW34&gt;50,"yellow",BW34&gt;0,"orange",BW34=0,"red")</f>
        <v>orange</v>
      </c>
      <c r="BY34" s="12">
        <v>75.136799119328614</v>
      </c>
      <c r="BZ34" s="12" t="str" cm="1">
        <f t="array" ref="BZ34">_xlfn.IFS(BY34=100,"green",BY34&gt;50,"yellow",BY34&gt;0,"orange",BY34=0,"red")</f>
        <v>yellow</v>
      </c>
      <c r="CA34" s="12">
        <v>97.558527261912559</v>
      </c>
      <c r="CB34" s="12" t="str" cm="1">
        <f t="array" ref="CB34">_xlfn.IFS(CA34=100,"green",CA34&gt;50,"yellow",CA34&gt;0,"orange",CA34=0,"red")</f>
        <v>yellow</v>
      </c>
      <c r="CC34" s="12">
        <v>74.431549270631834</v>
      </c>
      <c r="CD34" s="12" t="str" cm="1">
        <f t="array" ref="CD34">_xlfn.IFS(CC34=100,"green",CC34&gt;50,"yellow",CC34&gt;0,"orange",CC34=0,"red")</f>
        <v>yellow</v>
      </c>
      <c r="CE34" s="12">
        <v>99.87144778773505</v>
      </c>
      <c r="CF34" s="12" t="str" cm="1">
        <f t="array" ref="CF34">_xlfn.IFS(CE34=100,"green",CE34&gt;50,"yellow",CE34&gt;0,"orange",CE34=0,"red")</f>
        <v>yellow</v>
      </c>
      <c r="CG34" s="12">
        <v>45.785632650966427</v>
      </c>
      <c r="CH34" s="12" t="str" cm="1">
        <f t="array" ref="CH34">_xlfn.IFS(CG34=100,"green",CG34&gt;50,"yellow",CG34&gt;0,"orange",CG34=0,"red")</f>
        <v>orange</v>
      </c>
      <c r="CI34" s="12">
        <v>0</v>
      </c>
      <c r="CJ34" s="12" t="str" cm="1">
        <f t="array" ref="CJ34">_xlfn.IFS(CI34=100,"green",CI34&gt;50,"yellow",CI34&gt;0,"orange",CI34=0,"red")</f>
        <v>red</v>
      </c>
      <c r="CK34" s="12">
        <v>64.196920571748677</v>
      </c>
      <c r="CL34" s="12" t="str" cm="1">
        <f t="array" ref="CL34">_xlfn.IFS(CK34=100,"green",CK34&gt;50,"yellow",CK34&gt;0,"orange",CK34=0,"red")</f>
        <v>yellow</v>
      </c>
      <c r="CM34" s="12">
        <v>28.423113844200053</v>
      </c>
      <c r="CN34" s="12" t="str" cm="1">
        <f t="array" ref="CN34">_xlfn.IFS(CM34=100,"green",CM34&gt;50,"yellow",CM34&gt;0,"orange",CM34=0,"red")</f>
        <v>orange</v>
      </c>
      <c r="CO34" s="12">
        <v>80.344874746362464</v>
      </c>
      <c r="CP34" s="12" t="str" cm="1">
        <f t="array" ref="CP34">_xlfn.IFS(CO34=100,"green",CO34&gt;50,"yellow",CO34&gt;0,"orange",CO34=0,"red")</f>
        <v>yellow</v>
      </c>
      <c r="CQ34" s="12">
        <v>63.231309096232877</v>
      </c>
      <c r="CR34" s="12" t="str" cm="1">
        <f t="array" ref="CR34">_xlfn.IFS(CQ34=100,"green",CQ34&gt;50,"yellow",CQ34&gt;0,"orange",CQ34=0,"red")</f>
        <v>yellow</v>
      </c>
      <c r="CS34" s="12">
        <v>100</v>
      </c>
      <c r="CT34" s="12" t="str" cm="1">
        <f t="array" ref="CT34">_xlfn.IFS(CS34=100,"green",CS34&gt;50,"yellow",CS34&gt;0,"orange",CS34=0,"red")</f>
        <v>green</v>
      </c>
      <c r="CU34" s="12">
        <v>91.588050330280012</v>
      </c>
      <c r="CV34" s="12" t="str" cm="1">
        <f t="array" ref="CV34">_xlfn.IFS(CU34=100,"green",CU34&gt;50,"yellow",CU34&gt;0,"orange",CU34=0,"red")</f>
        <v>yellow</v>
      </c>
      <c r="CW34" s="12">
        <v>100</v>
      </c>
      <c r="CX34" s="12" t="str" cm="1">
        <f t="array" ref="CX34">_xlfn.IFS(CW34=100,"green",CW34&gt;50,"yellow",CW34&gt;0,"orange",CW34=0,"red")</f>
        <v>green</v>
      </c>
      <c r="CY34" s="12">
        <v>97.196016776760004</v>
      </c>
      <c r="CZ34" s="12" t="str" cm="1">
        <f t="array" ref="CZ34">_xlfn.IFS(CY34=100,"green",CY34&gt;50,"yellow",CY34&gt;0,"orange",CY34=0,"red")</f>
        <v>yellow</v>
      </c>
      <c r="DA34" s="12">
        <v>70.824563122440864</v>
      </c>
      <c r="DB34" s="12" t="str" cm="1">
        <f t="array" ref="DB34">_xlfn.IFS(DA34=100,"green",DA34&gt;50,"yellow",DA34&gt;0,"orange",DA34=0,"red")</f>
        <v>yellow</v>
      </c>
      <c r="DC34" s="12">
        <v>99.931205538900798</v>
      </c>
      <c r="DD34" s="12" t="str" cm="1">
        <f t="array" ref="DD34">_xlfn.IFS(DC34=100,"green",DC34&gt;50,"yellow",DC34&gt;0,"orange",DC34=0,"red")</f>
        <v>yellow</v>
      </c>
      <c r="DE34" s="12">
        <v>61.038020949475559</v>
      </c>
      <c r="DF34" s="12" t="str" cm="1">
        <f t="array" ref="DF34">_xlfn.IFS(DE34=100,"green",DE34&gt;50,"yellow",DE34&gt;0,"orange",DE34=0,"red")</f>
        <v>yellow</v>
      </c>
      <c r="DG34" s="12">
        <v>99.567354653502107</v>
      </c>
      <c r="DH34" s="12" t="str" cm="1">
        <f t="array" ref="DH34">_xlfn.IFS(DG34=100,"green",DG34&gt;50,"yellow",DG34&gt;0,"orange",DG34=0,"red")</f>
        <v>yellow</v>
      </c>
      <c r="DI34" s="12">
        <v>100</v>
      </c>
      <c r="DJ34" s="12" t="str" cm="1">
        <f t="array" ref="DJ34">_xlfn.IFS(DI34=100,"green",DI34&gt;50,"yellow",DI34&gt;0,"orange",DI34=0,"red")</f>
        <v>green</v>
      </c>
      <c r="DK34" s="12">
        <v>69.043852683180475</v>
      </c>
      <c r="DL34" s="12" t="str" cm="1">
        <f t="array" ref="DL34">_xlfn.IFS(DK34=100,"green",DK34&gt;50,"yellow",DK34&gt;0,"orange",DK34=0,"red")</f>
        <v>yellow</v>
      </c>
      <c r="DM34" s="12">
        <v>96.821493266351922</v>
      </c>
      <c r="DN34" s="12" t="str" cm="1">
        <f t="array" ref="DN34">_xlfn.IFS(DM34=100,"green",DM34&gt;50,"yellow",DM34&gt;0,"orange",DM34=0,"red")</f>
        <v>yellow</v>
      </c>
      <c r="DO34" s="12">
        <v>42.61006919351167</v>
      </c>
      <c r="DP34" s="12" t="str" cm="1">
        <f t="array" ref="DP34">_xlfn.IFS(DO34=100,"green",DO34&gt;50,"yellow",DO34&gt;0,"orange",DO34=0,"red")</f>
        <v>orange</v>
      </c>
      <c r="DQ34" s="12">
        <v>79.97956992592043</v>
      </c>
      <c r="DR34" s="12" t="str" cm="1">
        <f t="array" ref="DR34">_xlfn.IFS(DQ34=100,"green",DQ34&gt;50,"yellow",DQ34&gt;0,"orange",DQ34=0,"red")</f>
        <v>yellow</v>
      </c>
    </row>
    <row r="35" spans="1:123" x14ac:dyDescent="0.3">
      <c r="A35" s="15">
        <v>11</v>
      </c>
      <c r="B35" s="13" t="s">
        <v>6</v>
      </c>
      <c r="C35" s="8">
        <v>87.802046548815341</v>
      </c>
      <c r="D35" s="12" t="str" cm="1">
        <f t="array" ref="D35">_xlfn.IFS(C35=100,"green",C35&gt;50,"yellow",C35&gt;0,"orange",C35=0,"red")</f>
        <v>yellow</v>
      </c>
      <c r="E35" s="12">
        <v>84.285748680820078</v>
      </c>
      <c r="F35" s="12" t="str" cm="1">
        <f t="array" ref="F35">_xlfn.IFS(E35=100,"green",E35&gt;50,"yellow",E35&gt;0,"orange",E35=0,"red")</f>
        <v>yellow</v>
      </c>
      <c r="G35" s="12">
        <v>100</v>
      </c>
      <c r="H35" s="12" t="str" cm="1">
        <f t="array" ref="H35">_xlfn.IFS(G35=100,"green",G35&gt;50,"yellow",G35&gt;0,"orange",G35=0,"red")</f>
        <v>green</v>
      </c>
      <c r="I35" s="12">
        <v>100</v>
      </c>
      <c r="J35" s="12" t="str" cm="1">
        <f t="array" ref="J35">_xlfn.IFS(I35=100,"green",I35&gt;50,"yellow",I35&gt;0,"orange",I35=0,"red")</f>
        <v>green</v>
      </c>
      <c r="K35" s="12">
        <v>94.14968518095128</v>
      </c>
      <c r="L35" s="12" t="str" cm="1">
        <f t="array" ref="L35">_xlfn.IFS(K35=100,"green",K35&gt;50,"yellow",K35&gt;0,"orange",K35=0,"red")</f>
        <v>yellow</v>
      </c>
      <c r="M35" s="12">
        <v>84.724116651462452</v>
      </c>
      <c r="N35" s="12" t="str" cm="1">
        <f t="array" ref="N35">_xlfn.IFS(M35=100,"green",M35&gt;50,"yellow",M35&gt;0,"orange",M35=0,"red")</f>
        <v>yellow</v>
      </c>
      <c r="O35" s="12">
        <v>100</v>
      </c>
      <c r="P35" s="12" t="str" cm="1">
        <f t="array" ref="P35">_xlfn.IFS(O35=100,"green",O35&gt;50,"yellow",O35&gt;0,"orange",O35=0,"red")</f>
        <v>green</v>
      </c>
      <c r="Q35" s="12">
        <v>100</v>
      </c>
      <c r="R35" s="12" t="str" cm="1">
        <f t="array" ref="R35">_xlfn.IFS(Q35=100,"green",Q35&gt;50,"yellow",Q35&gt;0,"orange",Q35=0,"red")</f>
        <v>green</v>
      </c>
      <c r="S35" s="12">
        <v>66.428364474924408</v>
      </c>
      <c r="T35" s="12" t="str" cm="1">
        <f t="array" ref="T35">_xlfn.IFS(S35=100,"green",S35&gt;50,"yellow",S35&gt;0,"orange",S35=0,"red")</f>
        <v>yellow</v>
      </c>
      <c r="U35" s="12">
        <v>80.263786942154553</v>
      </c>
      <c r="V35" s="12" t="str" cm="1">
        <f t="array" ref="V35">_xlfn.IFS(U35=100,"green",U35&gt;50,"yellow",U35&gt;0,"orange",U35=0,"red")</f>
        <v>yellow</v>
      </c>
      <c r="W35" s="12">
        <v>80.284543346205865</v>
      </c>
      <c r="X35" s="12" t="str" cm="1">
        <f t="array" ref="X35">_xlfn.IFS(W35=100,"green",W35&gt;50,"yellow",W35&gt;0,"orange",W35=0,"red")</f>
        <v>yellow</v>
      </c>
      <c r="Y35" s="12">
        <v>89.013624527651857</v>
      </c>
      <c r="Z35" s="12" t="str" cm="1">
        <f t="array" ref="Z35">_xlfn.IFS(Y35=100,"green",Y35&gt;50,"yellow",Y35&gt;0,"orange",Y35=0,"red")</f>
        <v>yellow</v>
      </c>
      <c r="AA35" s="12">
        <v>95.960009067125029</v>
      </c>
      <c r="AB35" s="12" t="str" cm="1">
        <f t="array" ref="AB35">_xlfn.IFS(AA35=100,"green",AA35&gt;50,"yellow",AA35&gt;0,"orange",AA35=0,"red")</f>
        <v>yellow</v>
      </c>
      <c r="AC35" s="12">
        <v>100</v>
      </c>
      <c r="AD35" s="12" t="str" cm="1">
        <f t="array" ref="AD35">_xlfn.IFS(AC35=100,"green",AC35&gt;50,"yellow",AC35&gt;0,"orange",AC35=0,"red")</f>
        <v>green</v>
      </c>
      <c r="AE35" s="12">
        <v>100</v>
      </c>
      <c r="AF35" s="12" t="str" cm="1">
        <f t="array" ref="AF35">_xlfn.IFS(AE35=100,"green",AE35&gt;50,"yellow",AE35&gt;0,"orange",AE35=0,"red")</f>
        <v>green</v>
      </c>
      <c r="AG35" s="12">
        <v>73.990002266781261</v>
      </c>
      <c r="AH35" s="12" t="str" cm="1">
        <f t="array" ref="AH35">_xlfn.IFS(AG35=100,"green",AG35&gt;50,"yellow",AG35&gt;0,"orange",AG35=0,"red")</f>
        <v>yellow</v>
      </c>
      <c r="AI35" s="12">
        <v>80.659423911935775</v>
      </c>
      <c r="AJ35" s="12" t="str" cm="1">
        <f t="array" ref="AJ35">_xlfn.IFS(AI35=100,"green",AI35&gt;50,"yellow",AI35&gt;0,"orange",AI35=0,"red")</f>
        <v>yellow</v>
      </c>
      <c r="AK35" s="12">
        <v>79.176522702738282</v>
      </c>
      <c r="AL35" s="12" t="str" cm="1">
        <f t="array" ref="AL35">_xlfn.IFS(AK35=100,"green",AK35&gt;50,"yellow",AK35&gt;0,"orange",AK35=0,"red")</f>
        <v>yellow</v>
      </c>
      <c r="AM35" s="12">
        <v>100</v>
      </c>
      <c r="AN35" s="12" t="str" cm="1">
        <f t="array" ref="AN35">_xlfn.IFS(AM35=100,"green",AM35&gt;50,"yellow",AM35&gt;0,"orange",AM35=0,"red")</f>
        <v>green</v>
      </c>
      <c r="AO35" s="12">
        <v>100</v>
      </c>
      <c r="AP35" s="12" t="str" cm="1">
        <f t="array" ref="AP35">_xlfn.IFS(AO35=100,"green",AO35&gt;50,"yellow",AO35&gt;0,"orange",AO35=0,"red")</f>
        <v>green</v>
      </c>
      <c r="AQ35" s="12">
        <v>100</v>
      </c>
      <c r="AR35" s="12" t="str" cm="1">
        <f t="array" ref="AR35">_xlfn.IFS(AQ35=100,"green",AQ35&gt;50,"yellow",AQ35&gt;0,"orange",AQ35=0,"red")</f>
        <v>green</v>
      </c>
      <c r="AS35" s="12">
        <v>100</v>
      </c>
      <c r="AT35" s="12" t="str" cm="1">
        <f t="array" ref="AT35">_xlfn.IFS(AS35=100,"green",AS35&gt;50,"yellow",AS35&gt;0,"orange",AS35=0,"red")</f>
        <v>green</v>
      </c>
      <c r="AU35" s="12">
        <v>9.1083200871487389</v>
      </c>
      <c r="AV35" s="12" t="str" cm="1">
        <f t="array" ref="AV35">_xlfn.IFS(AU35=100,"green",AU35&gt;50,"yellow",AU35&gt;0,"orange",AU35=0,"red")</f>
        <v>orange</v>
      </c>
      <c r="AW35" s="12">
        <v>81.277752385974694</v>
      </c>
      <c r="AX35" s="12" t="str" cm="1">
        <f t="array" ref="AX35">_xlfn.IFS(AW35=100,"green",AW35&gt;50,"yellow",AW35&gt;0,"orange",AW35=0,"red")</f>
        <v>yellow</v>
      </c>
      <c r="AY35" s="12">
        <v>100</v>
      </c>
      <c r="AZ35" s="12" t="str" cm="1">
        <f t="array" ref="AZ35">_xlfn.IFS(AY35=100,"green",AY35&gt;50,"yellow",AY35&gt;0,"orange",AY35=0,"red")</f>
        <v>green</v>
      </c>
      <c r="BA35" s="12">
        <v>100</v>
      </c>
      <c r="BB35" s="12" t="str" cm="1">
        <f t="array" ref="BB35">_xlfn.IFS(BA35=100,"green",BA35&gt;50,"yellow",BA35&gt;0,"orange",BA35=0,"red")</f>
        <v>green</v>
      </c>
      <c r="BC35" s="12">
        <v>100</v>
      </c>
      <c r="BD35" s="12" t="str" cm="1">
        <f t="array" ref="BD35">_xlfn.IFS(BC35=100,"green",BC35&gt;50,"yellow",BC35&gt;0,"orange",BC35=0,"red")</f>
        <v>green</v>
      </c>
      <c r="BE35" s="12">
        <v>71.077711979606477</v>
      </c>
      <c r="BF35" s="12" t="str" cm="1">
        <f t="array" ref="BF35">_xlfn.IFS(BE35=100,"green",BE35&gt;50,"yellow",BE35&gt;0,"orange",BE35=0,"red")</f>
        <v>yellow</v>
      </c>
      <c r="BG35" s="12">
        <v>8.4381854312339168</v>
      </c>
      <c r="BH35" s="12" t="str" cm="1">
        <f t="array" ref="BH35">_xlfn.IFS(BG35=100,"green",BG35&gt;50,"yellow",BG35&gt;0,"orange",BG35=0,"red")</f>
        <v>orange</v>
      </c>
      <c r="BI35" s="12">
        <v>55.2657986229922</v>
      </c>
      <c r="BJ35" s="12" t="str" cm="1">
        <f t="array" ref="BJ35">_xlfn.IFS(BI35=100,"green",BI35&gt;50,"yellow",BI35&gt;0,"orange",BI35=0,"red")</f>
        <v>yellow</v>
      </c>
      <c r="BK35" s="12">
        <v>72.463616005638769</v>
      </c>
      <c r="BL35" s="12" t="str" cm="1">
        <f t="array" ref="BL35">_xlfn.IFS(BK35=100,"green",BK35&gt;50,"yellow",BK35&gt;0,"orange",BK35=0,"red")</f>
        <v>yellow</v>
      </c>
      <c r="BM35" s="12">
        <v>98.897424419505256</v>
      </c>
      <c r="BN35" s="12" t="str" cm="1">
        <f t="array" ref="BN35">_xlfn.IFS(BM35=100,"green",BM35&gt;50,"yellow",BM35&gt;0,"orange",BM35=0,"red")</f>
        <v>yellow</v>
      </c>
      <c r="BO35" s="12">
        <v>99.541510705218514</v>
      </c>
      <c r="BP35" s="12" t="str" cm="1">
        <f t="array" ref="BP35">_xlfn.IFS(BO35=100,"green",BO35&gt;50,"yellow",BO35&gt;0,"orange",BO35=0,"red")</f>
        <v>yellow</v>
      </c>
      <c r="BQ35" s="12">
        <v>99.219467562361885</v>
      </c>
      <c r="BR35" s="12" t="str" cm="1">
        <f t="array" ref="BR35">_xlfn.IFS(BQ35=100,"green",BQ35&gt;50,"yellow",BQ35&gt;0,"orange",BQ35=0,"red")</f>
        <v>yellow</v>
      </c>
      <c r="BS35" s="12">
        <v>100</v>
      </c>
      <c r="BT35" s="12" t="str" cm="1">
        <f t="array" ref="BT35">_xlfn.IFS(BS35=100,"green",BS35&gt;50,"yellow",BS35&gt;0,"orange",BS35=0,"red")</f>
        <v>green</v>
      </c>
      <c r="BU35" s="12">
        <v>85.934365429805453</v>
      </c>
      <c r="BV35" s="12" t="str" cm="1">
        <f t="array" ref="BV35">_xlfn.IFS(BU35=100,"green",BU35&gt;50,"yellow",BU35&gt;0,"orange",BU35=0,"red")</f>
        <v>yellow</v>
      </c>
      <c r="BW35" s="12">
        <v>93.463965856414461</v>
      </c>
      <c r="BX35" s="12" t="str" cm="1">
        <f t="array" ref="BX35">_xlfn.IFS(BW35=100,"green",BW35&gt;50,"yellow",BW35&gt;0,"orange",BW35=0,"red")</f>
        <v>yellow</v>
      </c>
      <c r="BY35" s="12">
        <v>100</v>
      </c>
      <c r="BZ35" s="12" t="str" cm="1">
        <f t="array" ref="BZ35">_xlfn.IFS(BY35=100,"green",BY35&gt;50,"yellow",BY35&gt;0,"orange",BY35=0,"red")</f>
        <v>green</v>
      </c>
      <c r="CA35" s="12">
        <v>100</v>
      </c>
      <c r="CB35" s="12" t="str" cm="1">
        <f t="array" ref="CB35">_xlfn.IFS(CA35=100,"green",CA35&gt;50,"yellow",CA35&gt;0,"orange",CA35=0,"red")</f>
        <v>green</v>
      </c>
      <c r="CC35" s="12">
        <v>100</v>
      </c>
      <c r="CD35" s="12" t="str" cm="1">
        <f t="array" ref="CD35">_xlfn.IFS(CC35=100,"green",CC35&gt;50,"yellow",CC35&gt;0,"orange",CC35=0,"red")</f>
        <v>green</v>
      </c>
      <c r="CE35" s="12">
        <v>100</v>
      </c>
      <c r="CF35" s="12" t="str" cm="1">
        <f t="array" ref="CF35">_xlfn.IFS(CE35=100,"green",CE35&gt;50,"yellow",CE35&gt;0,"orange",CE35=0,"red")</f>
        <v>green</v>
      </c>
      <c r="CG35" s="12">
        <v>100</v>
      </c>
      <c r="CH35" s="12" t="str" cm="1">
        <f t="array" ref="CH35">_xlfn.IFS(CG35=100,"green",CG35&gt;50,"yellow",CG35&gt;0,"orange",CG35=0,"red")</f>
        <v>green</v>
      </c>
      <c r="CI35" s="12">
        <v>85.4135667674079</v>
      </c>
      <c r="CJ35" s="12" t="str" cm="1">
        <f t="array" ref="CJ35">_xlfn.IFS(CI35=100,"green",CI35&gt;50,"yellow",CI35&gt;0,"orange",CI35=0,"red")</f>
        <v>yellow</v>
      </c>
      <c r="CK35" s="12">
        <v>99.840727592103462</v>
      </c>
      <c r="CL35" s="12" t="str" cm="1">
        <f t="array" ref="CL35">_xlfn.IFS(CK35=100,"green",CK35&gt;50,"yellow",CK35&gt;0,"orange",CK35=0,"red")</f>
        <v>yellow</v>
      </c>
      <c r="CM35" s="12">
        <v>60.320851929492505</v>
      </c>
      <c r="CN35" s="12" t="str" cm="1">
        <f t="array" ref="CN35">_xlfn.IFS(CM35=100,"green",CM35&gt;50,"yellow",CM35&gt;0,"orange",CM35=0,"red")</f>
        <v>yellow</v>
      </c>
      <c r="CO35" s="12">
        <v>100</v>
      </c>
      <c r="CP35" s="12" t="str" cm="1">
        <f t="array" ref="CP35">_xlfn.IFS(CO35=100,"green",CO35&gt;50,"yellow",CO35&gt;0,"orange",CO35=0,"red")</f>
        <v>green</v>
      </c>
      <c r="CQ35" s="12">
        <v>93.747789797935312</v>
      </c>
      <c r="CR35" s="12" t="str" cm="1">
        <f t="array" ref="CR35">_xlfn.IFS(CQ35=100,"green",CQ35&gt;50,"yellow",CQ35&gt;0,"orange",CQ35=0,"red")</f>
        <v>yellow</v>
      </c>
      <c r="CS35" s="12">
        <v>100</v>
      </c>
      <c r="CT35" s="12" t="str" cm="1">
        <f t="array" ref="CT35">_xlfn.IFS(CS35=100,"green",CS35&gt;50,"yellow",CS35&gt;0,"orange",CS35=0,"red")</f>
        <v>green</v>
      </c>
      <c r="CU35" s="12">
        <v>90.634956261719523</v>
      </c>
      <c r="CV35" s="12" t="str" cm="1">
        <f t="array" ref="CV35">_xlfn.IFS(CU35=100,"green",CU35&gt;50,"yellow",CU35&gt;0,"orange",CU35=0,"red")</f>
        <v>yellow</v>
      </c>
      <c r="CW35" s="12">
        <v>100</v>
      </c>
      <c r="CX35" s="12" t="str" cm="1">
        <f t="array" ref="CX35">_xlfn.IFS(CW35=100,"green",CW35&gt;50,"yellow",CW35&gt;0,"orange",CW35=0,"red")</f>
        <v>green</v>
      </c>
      <c r="CY35" s="12">
        <v>96.878318753906512</v>
      </c>
      <c r="CZ35" s="12" t="str" cm="1">
        <f t="array" ref="CZ35">_xlfn.IFS(CY35=100,"green",CY35&gt;50,"yellow",CY35&gt;0,"orange",CY35=0,"red")</f>
        <v>yellow</v>
      </c>
      <c r="DA35" s="12">
        <v>100</v>
      </c>
      <c r="DB35" s="12" t="str" cm="1">
        <f t="array" ref="DB35">_xlfn.IFS(DA35=100,"green",DA35&gt;50,"yellow",DA35&gt;0,"orange",DA35=0,"red")</f>
        <v>green</v>
      </c>
      <c r="DC35" s="12">
        <v>99.304989652779668</v>
      </c>
      <c r="DD35" s="12" t="str" cm="1">
        <f t="array" ref="DD35">_xlfn.IFS(DC35=100,"green",DC35&gt;50,"yellow",DC35&gt;0,"orange",DC35=0,"red")</f>
        <v>yellow</v>
      </c>
      <c r="DE35" s="12">
        <v>100</v>
      </c>
      <c r="DF35" s="12" t="str" cm="1">
        <f t="array" ref="DF35">_xlfn.IFS(DE35=100,"green",DE35&gt;50,"yellow",DE35&gt;0,"orange",DE35=0,"red")</f>
        <v>green</v>
      </c>
      <c r="DG35" s="12">
        <v>51.427645853423329</v>
      </c>
      <c r="DH35" s="12" t="str" cm="1">
        <f t="array" ref="DH35">_xlfn.IFS(DG35=100,"green",DG35&gt;50,"yellow",DG35&gt;0,"orange",DG35=0,"red")</f>
        <v>yellow</v>
      </c>
      <c r="DI35" s="12">
        <v>100</v>
      </c>
      <c r="DJ35" s="12" t="str" cm="1">
        <f t="array" ref="DJ35">_xlfn.IFS(DI35=100,"green",DI35&gt;50,"yellow",DI35&gt;0,"orange",DI35=0,"red")</f>
        <v>green</v>
      </c>
      <c r="DK35" s="12">
        <v>45.347306182937167</v>
      </c>
      <c r="DL35" s="12" t="str" cm="1">
        <f t="array" ref="DL35">_xlfn.IFS(DK35=100,"green",DK35&gt;50,"yellow",DK35&gt;0,"orange",DK35=0,"red")</f>
        <v>orange</v>
      </c>
      <c r="DM35" s="12">
        <v>86.034828125225388</v>
      </c>
      <c r="DN35" s="12" t="str" cm="1">
        <f t="array" ref="DN35">_xlfn.IFS(DM35=100,"green",DM35&gt;50,"yellow",DM35&gt;0,"orange",DM35=0,"red")</f>
        <v>yellow</v>
      </c>
      <c r="DO35" s="12">
        <v>100</v>
      </c>
      <c r="DP35" s="12" t="str" cm="1">
        <f t="array" ref="DP35">_xlfn.IFS(DO35=100,"green",DO35&gt;50,"yellow",DO35&gt;0,"orange",DO35=0,"red")</f>
        <v>green</v>
      </c>
      <c r="DQ35" s="12">
        <v>85.264346226795695</v>
      </c>
      <c r="DR35" s="12" t="str" cm="1">
        <f t="array" ref="DR35">_xlfn.IFS(DQ35=100,"green",DQ35&gt;50,"yellow",DQ35&gt;0,"orange",DQ35=0,"red")</f>
        <v>yellow</v>
      </c>
    </row>
    <row r="36" spans="1:123" x14ac:dyDescent="0.3">
      <c r="A36" s="15">
        <v>33</v>
      </c>
      <c r="B36" s="13" t="s">
        <v>5</v>
      </c>
      <c r="C36" s="8">
        <v>81.61343087373902</v>
      </c>
      <c r="D36" s="12" t="str" cm="1">
        <f t="array" ref="D36">_xlfn.IFS(C36=100,"green",C36&gt;50,"yellow",C36&gt;0,"orange",C36=0,"red")</f>
        <v>yellow</v>
      </c>
      <c r="E36" s="12">
        <v>80.747814471709972</v>
      </c>
      <c r="F36" s="12" t="str" cm="1">
        <f t="array" ref="F36">_xlfn.IFS(E36=100,"green",E36&gt;50,"yellow",E36&gt;0,"orange",E36=0,"red")</f>
        <v>yellow</v>
      </c>
      <c r="G36" s="12">
        <v>93.564302319938136</v>
      </c>
      <c r="H36" s="12" t="str" cm="1">
        <f t="array" ref="H36">_xlfn.IFS(G36=100,"green",G36&gt;50,"yellow",G36&gt;0,"orange",G36=0,"red")</f>
        <v>yellow</v>
      </c>
      <c r="I36" s="12">
        <v>99.937003768316686</v>
      </c>
      <c r="J36" s="12" t="str" cm="1">
        <f t="array" ref="J36">_xlfn.IFS(I36=100,"green",I36&gt;50,"yellow",I36&gt;0,"orange",I36=0,"red")</f>
        <v>yellow</v>
      </c>
      <c r="K36" s="12">
        <v>78.308545994904804</v>
      </c>
      <c r="L36" s="12" t="str" cm="1">
        <f t="array" ref="L36">_xlfn.IFS(K36=100,"green",K36&gt;50,"yellow",K36&gt;0,"orange",K36=0,"red")</f>
        <v>yellow</v>
      </c>
      <c r="M36" s="12">
        <v>97.285138922928624</v>
      </c>
      <c r="N36" s="12" t="str" cm="1">
        <f t="array" ref="N36">_xlfn.IFS(M36=100,"green",M36&gt;50,"yellow",M36&gt;0,"orange",M36=0,"red")</f>
        <v>yellow</v>
      </c>
      <c r="O36" s="12">
        <v>77.568928165240749</v>
      </c>
      <c r="P36" s="12" t="str" cm="1">
        <f t="array" ref="P36">_xlfn.IFS(O36=100,"green",O36&gt;50,"yellow",O36&gt;0,"orange",O36=0,"red")</f>
        <v>yellow</v>
      </c>
      <c r="Q36" s="12">
        <v>88.195295668223437</v>
      </c>
      <c r="R36" s="12" t="str" cm="1">
        <f t="array" ref="R36">_xlfn.IFS(Q36=100,"green",Q36&gt;50,"yellow",Q36&gt;0,"orange",Q36=0,"red")</f>
        <v>yellow</v>
      </c>
      <c r="S36" s="12">
        <v>0</v>
      </c>
      <c r="T36" s="12" t="str" cm="1">
        <f t="array" ref="T36">_xlfn.IFS(S36=100,"green",S36&gt;50,"yellow",S36&gt;0,"orange",S36=0,"red")</f>
        <v>red</v>
      </c>
      <c r="U36" s="12">
        <v>54.005162487312518</v>
      </c>
      <c r="V36" s="12" t="str" cm="1">
        <f t="array" ref="V36">_xlfn.IFS(U36=100,"green",U36&gt;50,"yellow",U36&gt;0,"orange",U36=0,"red")</f>
        <v>yellow</v>
      </c>
      <c r="W36" s="12">
        <v>100</v>
      </c>
      <c r="X36" s="12" t="str" cm="1">
        <f t="array" ref="X36">_xlfn.IFS(W36=100,"green",W36&gt;50,"yellow",W36&gt;0,"orange",W36=0,"red")</f>
        <v>green</v>
      </c>
      <c r="Y36" s="12">
        <v>76.961219179857508</v>
      </c>
      <c r="Z36" s="12" t="str" cm="1">
        <f t="array" ref="Z36">_xlfn.IFS(Y36=100,"green",Y36&gt;50,"yellow",Y36&gt;0,"orange",Y36=0,"red")</f>
        <v>yellow</v>
      </c>
      <c r="AA36" s="12">
        <v>96.430290483094467</v>
      </c>
      <c r="AB36" s="12" t="str" cm="1">
        <f t="array" ref="AB36">_xlfn.IFS(AA36=100,"green",AA36&gt;50,"yellow",AA36&gt;0,"orange",AA36=0,"red")</f>
        <v>yellow</v>
      </c>
      <c r="AC36" s="12">
        <v>19.647275767794575</v>
      </c>
      <c r="AD36" s="12" t="str" cm="1">
        <f t="array" ref="AD36">_xlfn.IFS(AC36=100,"green",AC36&gt;50,"yellow",AC36&gt;0,"orange",AC36=0,"red")</f>
        <v>orange</v>
      </c>
      <c r="AE36" s="12">
        <v>83.640397575417239</v>
      </c>
      <c r="AF36" s="12" t="str" cm="1">
        <f t="array" ref="AF36">_xlfn.IFS(AE36=100,"green",AE36&gt;50,"yellow",AE36&gt;0,"orange",AE36=0,"red")</f>
        <v>yellow</v>
      </c>
      <c r="AG36" s="12">
        <v>49.929490956576572</v>
      </c>
      <c r="AH36" s="12" t="str" cm="1">
        <f t="array" ref="AH36">_xlfn.IFS(AG36=100,"green",AG36&gt;50,"yellow",AG36&gt;0,"orange",AG36=0,"red")</f>
        <v>orange</v>
      </c>
      <c r="AI36" s="12">
        <v>88.898679629422531</v>
      </c>
      <c r="AJ36" s="12" t="str" cm="1">
        <f t="array" ref="AJ36">_xlfn.IFS(AI36=100,"green",AI36&gt;50,"yellow",AI36&gt;0,"orange",AI36=0,"red")</f>
        <v>yellow</v>
      </c>
      <c r="AK36" s="12">
        <v>91.777464439551807</v>
      </c>
      <c r="AL36" s="12" t="str" cm="1">
        <f t="array" ref="AL36">_xlfn.IFS(AK36=100,"green",AK36&gt;50,"yellow",AK36&gt;0,"orange",AK36=0,"red")</f>
        <v>yellow</v>
      </c>
      <c r="AM36" s="12">
        <v>92.030618500008359</v>
      </c>
      <c r="AN36" s="12" t="str" cm="1">
        <f t="array" ref="AN36">_xlfn.IFS(AM36=100,"green",AM36&gt;50,"yellow",AM36&gt;0,"orange",AM36=0,"red")</f>
        <v>yellow</v>
      </c>
      <c r="AO36" s="12">
        <v>97.810593837915206</v>
      </c>
      <c r="AP36" s="12" t="str" cm="1">
        <f t="array" ref="AP36">_xlfn.IFS(AO36=100,"green",AO36&gt;50,"yellow",AO36&gt;0,"orange",AO36=0,"red")</f>
        <v>yellow</v>
      </c>
      <c r="AQ36" s="12">
        <v>92.111906071340002</v>
      </c>
      <c r="AR36" s="12" t="str" cm="1">
        <f t="array" ref="AR36">_xlfn.IFS(AQ36=100,"green",AQ36&gt;50,"yellow",AQ36&gt;0,"orange",AQ36=0,"red")</f>
        <v>yellow</v>
      </c>
      <c r="AS36" s="12">
        <v>96.05469843874485</v>
      </c>
      <c r="AT36" s="12" t="str" cm="1">
        <f t="array" ref="AT36">_xlfn.IFS(AS36=100,"green",AS36&gt;50,"yellow",AS36&gt;0,"orange",AS36=0,"red")</f>
        <v>yellow</v>
      </c>
      <c r="AU36" s="12">
        <v>64.57152830525223</v>
      </c>
      <c r="AV36" s="12" t="str" cm="1">
        <f t="array" ref="AV36">_xlfn.IFS(AU36=100,"green",AU36&gt;50,"yellow",AU36&gt;0,"orange",AU36=0,"red")</f>
        <v>yellow</v>
      </c>
      <c r="AW36" s="12">
        <v>89.03649846031928</v>
      </c>
      <c r="AX36" s="12" t="str" cm="1">
        <f t="array" ref="AX36">_xlfn.IFS(AW36=100,"green",AW36&gt;50,"yellow",AW36&gt;0,"orange",AW36=0,"red")</f>
        <v>yellow</v>
      </c>
      <c r="AY36" s="12">
        <v>14.945261703965858</v>
      </c>
      <c r="AZ36" s="12" t="str" cm="1">
        <f t="array" ref="AZ36">_xlfn.IFS(AY36=100,"green",AY36&gt;50,"yellow",AY36&gt;0,"orange",AY36=0,"red")</f>
        <v>orange</v>
      </c>
      <c r="BA36" s="12">
        <v>98.177035725285577</v>
      </c>
      <c r="BB36" s="12" t="str" cm="1">
        <f t="array" ref="BB36">_xlfn.IFS(BA36=100,"green",BA36&gt;50,"yellow",BA36&gt;0,"orange",BA36=0,"red")</f>
        <v>yellow</v>
      </c>
      <c r="BC36" s="12">
        <v>91.940434767493301</v>
      </c>
      <c r="BD36" s="12" t="str" cm="1">
        <f t="array" ref="BD36">_xlfn.IFS(BC36=100,"green",BC36&gt;50,"yellow",BC36&gt;0,"orange",BC36=0,"red")</f>
        <v>yellow</v>
      </c>
      <c r="BE36" s="12">
        <v>93.717621470801404</v>
      </c>
      <c r="BF36" s="12" t="str" cm="1">
        <f t="array" ref="BF36">_xlfn.IFS(BE36=100,"green",BE36&gt;50,"yellow",BE36&gt;0,"orange",BE36=0,"red")</f>
        <v>yellow</v>
      </c>
      <c r="BG36" s="12">
        <v>98.450233140464576</v>
      </c>
      <c r="BH36" s="12" t="str" cm="1">
        <f t="array" ref="BH36">_xlfn.IFS(BG36=100,"green",BG36&gt;50,"yellow",BG36&gt;0,"orange",BG36=0,"red")</f>
        <v>yellow</v>
      </c>
      <c r="BI36" s="12">
        <v>48.51264524004629</v>
      </c>
      <c r="BJ36" s="12" t="str" cm="1">
        <f t="array" ref="BJ36">_xlfn.IFS(BI36=100,"green",BI36&gt;50,"yellow",BI36&gt;0,"orange",BI36=0,"red")</f>
        <v>orange</v>
      </c>
      <c r="BK36" s="12">
        <v>74.290538674676171</v>
      </c>
      <c r="BL36" s="12" t="str" cm="1">
        <f t="array" ref="BL36">_xlfn.IFS(BK36=100,"green",BK36&gt;50,"yellow",BK36&gt;0,"orange",BK36=0,"red")</f>
        <v>yellow</v>
      </c>
      <c r="BM36" s="12">
        <v>57.810833055951903</v>
      </c>
      <c r="BN36" s="12" t="str" cm="1">
        <f t="array" ref="BN36">_xlfn.IFS(BM36=100,"green",BM36&gt;50,"yellow",BM36&gt;0,"orange",BM36=0,"red")</f>
        <v>yellow</v>
      </c>
      <c r="BO36" s="12">
        <v>87.704641730518347</v>
      </c>
      <c r="BP36" s="12" t="str" cm="1">
        <f t="array" ref="BP36">_xlfn.IFS(BO36=100,"green",BO36&gt;50,"yellow",BO36&gt;0,"orange",BO36=0,"red")</f>
        <v>yellow</v>
      </c>
      <c r="BQ36" s="12">
        <v>72.757737393235118</v>
      </c>
      <c r="BR36" s="12" t="str" cm="1">
        <f t="array" ref="BR36">_xlfn.IFS(BQ36=100,"green",BQ36&gt;50,"yellow",BQ36&gt;0,"orange",BQ36=0,"red")</f>
        <v>yellow</v>
      </c>
      <c r="BS36" s="12">
        <v>75.256684105285473</v>
      </c>
      <c r="BT36" s="12" t="str" cm="1">
        <f t="array" ref="BT36">_xlfn.IFS(BS36=100,"green",BS36&gt;50,"yellow",BS36&gt;0,"orange",BS36=0,"red")</f>
        <v>yellow</v>
      </c>
      <c r="BU36" s="12">
        <v>85.588154013940184</v>
      </c>
      <c r="BV36" s="12" t="str" cm="1">
        <f t="array" ref="BV36">_xlfn.IFS(BU36=100,"green",BU36&gt;50,"yellow",BU36&gt;0,"orange",BU36=0,"red")</f>
        <v>yellow</v>
      </c>
      <c r="BW36" s="12">
        <v>90.742100798692647</v>
      </c>
      <c r="BX36" s="12" t="str" cm="1">
        <f t="array" ref="BX36">_xlfn.IFS(BW36=100,"green",BW36&gt;50,"yellow",BW36&gt;0,"orange",BW36=0,"red")</f>
        <v>yellow</v>
      </c>
      <c r="BY36" s="12">
        <v>81.790558550504215</v>
      </c>
      <c r="BZ36" s="12" t="str" cm="1">
        <f t="array" ref="BZ36">_xlfn.IFS(BY36=100,"green",BY36&gt;50,"yellow",BY36&gt;0,"orange",BY36=0,"red")</f>
        <v>yellow</v>
      </c>
      <c r="CA36" s="12">
        <v>90.721218036334733</v>
      </c>
      <c r="CB36" s="12" t="str" cm="1">
        <f t="array" ref="CB36">_xlfn.IFS(CA36=100,"green",CA36&gt;50,"yellow",CA36&gt;0,"orange",CA36=0,"red")</f>
        <v>yellow</v>
      </c>
      <c r="CC36" s="12">
        <v>67.064118912213104</v>
      </c>
      <c r="CD36" s="12" t="str" cm="1">
        <f t="array" ref="CD36">_xlfn.IFS(CC36=100,"green",CC36&gt;50,"yellow",CC36&gt;0,"orange",CC36=0,"red")</f>
        <v>yellow</v>
      </c>
      <c r="CE36" s="12">
        <v>99.918573194917329</v>
      </c>
      <c r="CF36" s="12" t="str" cm="1">
        <f t="array" ref="CF36">_xlfn.IFS(CE36=100,"green",CE36&gt;50,"yellow",CE36&gt;0,"orange",CE36=0,"red")</f>
        <v>yellow</v>
      </c>
      <c r="CG36" s="12">
        <v>55.796295529174756</v>
      </c>
      <c r="CH36" s="12" t="str" cm="1">
        <f t="array" ref="CH36">_xlfn.IFS(CG36=100,"green",CG36&gt;50,"yellow",CG36&gt;0,"orange",CG36=0,"red")</f>
        <v>yellow</v>
      </c>
      <c r="CI36" s="12">
        <v>82.380040425049245</v>
      </c>
      <c r="CJ36" s="12" t="str" cm="1">
        <f t="array" ref="CJ36">_xlfn.IFS(CI36=100,"green",CI36&gt;50,"yellow",CI36&gt;0,"orange",CI36=0,"red")</f>
        <v>yellow</v>
      </c>
      <c r="CK36" s="12">
        <v>96.312036892728543</v>
      </c>
      <c r="CL36" s="12" t="str" cm="1">
        <f t="array" ref="CL36">_xlfn.IFS(CK36=100,"green",CK36&gt;50,"yellow",CK36&gt;0,"orange",CK36=0,"red")</f>
        <v>yellow</v>
      </c>
      <c r="CM36" s="12">
        <v>99.230152597356096</v>
      </c>
      <c r="CN36" s="12" t="str" cm="1">
        <f t="array" ref="CN36">_xlfn.IFS(CM36=100,"green",CM36&gt;50,"yellow",CM36&gt;0,"orange",CM36=0,"red")</f>
        <v>yellow</v>
      </c>
      <c r="CO36" s="12">
        <v>93.361982751476887</v>
      </c>
      <c r="CP36" s="12" t="str" cm="1">
        <f t="array" ref="CP36">_xlfn.IFS(CO36=100,"green",CO36&gt;50,"yellow",CO36&gt;0,"orange",CO36=0,"red")</f>
        <v>yellow</v>
      </c>
      <c r="CQ36" s="12">
        <v>84.84682631730611</v>
      </c>
      <c r="CR36" s="12" t="str" cm="1">
        <f t="array" ref="CR36">_xlfn.IFS(CQ36=100,"green",CQ36&gt;50,"yellow",CQ36&gt;0,"orange",CQ36=0,"red")</f>
        <v>yellow</v>
      </c>
      <c r="CS36" s="12">
        <v>100</v>
      </c>
      <c r="CT36" s="12" t="str" cm="1">
        <f t="array" ref="CT36">_xlfn.IFS(CS36=100,"green",CS36&gt;50,"yellow",CS36&gt;0,"orange",CS36=0,"red")</f>
        <v>green</v>
      </c>
      <c r="CU36" s="12">
        <v>99.548682203120435</v>
      </c>
      <c r="CV36" s="12" t="str" cm="1">
        <f t="array" ref="CV36">_xlfn.IFS(CU36=100,"green",CU36&gt;50,"yellow",CU36&gt;0,"orange",CU36=0,"red")</f>
        <v>yellow</v>
      </c>
      <c r="CW36" s="12">
        <v>90.521639650747687</v>
      </c>
      <c r="CX36" s="12" t="str" cm="1">
        <f t="array" ref="CX36">_xlfn.IFS(CW36=100,"green",CW36&gt;50,"yellow",CW36&gt;0,"orange",CW36=0,"red")</f>
        <v>yellow</v>
      </c>
      <c r="CY36" s="12">
        <v>96.690107284622698</v>
      </c>
      <c r="CZ36" s="12" t="str" cm="1">
        <f t="array" ref="CZ36">_xlfn.IFS(CY36=100,"green",CY36&gt;50,"yellow",CY36&gt;0,"orange",CY36=0,"red")</f>
        <v>yellow</v>
      </c>
      <c r="DA36" s="12">
        <v>70.285768813681017</v>
      </c>
      <c r="DB36" s="12" t="str" cm="1">
        <f t="array" ref="DB36">_xlfn.IFS(DA36=100,"green",DA36&gt;50,"yellow",DA36&gt;0,"orange",DA36=0,"red")</f>
        <v>yellow</v>
      </c>
      <c r="DC36" s="12">
        <v>93.390931667929834</v>
      </c>
      <c r="DD36" s="12" t="str" cm="1">
        <f t="array" ref="DD36">_xlfn.IFS(DC36=100,"green",DC36&gt;50,"yellow",DC36&gt;0,"orange",DC36=0,"red")</f>
        <v>yellow</v>
      </c>
      <c r="DE36" s="12">
        <v>15.386034282169319</v>
      </c>
      <c r="DF36" s="12" t="str" cm="1">
        <f t="array" ref="DF36">_xlfn.IFS(DE36=100,"green",DE36&gt;50,"yellow",DE36&gt;0,"orange",DE36=0,"red")</f>
        <v>orange</v>
      </c>
      <c r="DG36" s="12">
        <v>97.944671992890477</v>
      </c>
      <c r="DH36" s="12" t="str" cm="1">
        <f t="array" ref="DH36">_xlfn.IFS(DG36=100,"green",DG36&gt;50,"yellow",DG36&gt;0,"orange",DG36=0,"red")</f>
        <v>yellow</v>
      </c>
      <c r="DI36" s="12">
        <v>100</v>
      </c>
      <c r="DJ36" s="12" t="str" cm="1">
        <f t="array" ref="DJ36">_xlfn.IFS(DI36=100,"green",DI36&gt;50,"yellow",DI36&gt;0,"orange",DI36=0,"red")</f>
        <v>green</v>
      </c>
      <c r="DK36" s="12">
        <v>77.540889359151819</v>
      </c>
      <c r="DL36" s="12" t="str" cm="1">
        <f t="array" ref="DL36">_xlfn.IFS(DK36=100,"green",DK36&gt;50,"yellow",DK36&gt;0,"orange",DK36=0,"red")</f>
        <v>yellow</v>
      </c>
      <c r="DM36" s="12">
        <v>66.402969996868507</v>
      </c>
      <c r="DN36" s="12" t="str" cm="1">
        <f t="array" ref="DN36">_xlfn.IFS(DM36=100,"green",DM36&gt;50,"yellow",DM36&gt;0,"orange",DM36=0,"red")</f>
        <v>yellow</v>
      </c>
      <c r="DO36" s="12">
        <v>59.684211481837799</v>
      </c>
      <c r="DP36" s="12" t="str" cm="1">
        <f t="array" ref="DP36">_xlfn.IFS(DO36=100,"green",DO36&gt;50,"yellow",DO36&gt;0,"orange",DO36=0,"red")</f>
        <v>yellow</v>
      </c>
      <c r="DQ36" s="12">
        <v>72.579434699316096</v>
      </c>
      <c r="DR36" s="12" t="str" cm="1">
        <f t="array" ref="DR36">_xlfn.IFS(DQ36=100,"green",DQ36&gt;50,"yellow",DQ36&gt;0,"orange",DQ36=0,"red")</f>
        <v>yellow</v>
      </c>
    </row>
    <row r="37" spans="1:123" x14ac:dyDescent="0.3">
      <c r="A37" s="15">
        <v>36</v>
      </c>
      <c r="B37" s="13" t="s">
        <v>4</v>
      </c>
      <c r="C37" s="8">
        <v>68.980480889046831</v>
      </c>
      <c r="D37" s="12" t="str" cm="1">
        <f t="array" ref="D37">_xlfn.IFS(C37=100,"green",C37&gt;50,"yellow",C37&gt;0,"orange",C37=0,"red")</f>
        <v>yellow</v>
      </c>
      <c r="E37" s="12">
        <v>12.114272626878163</v>
      </c>
      <c r="F37" s="12" t="str" cm="1">
        <f t="array" ref="F37">_xlfn.IFS(E37=100,"green",E37&gt;50,"yellow",E37&gt;0,"orange",E37=0,"red")</f>
        <v>orange</v>
      </c>
      <c r="G37" s="12">
        <v>86.472538305262361</v>
      </c>
      <c r="H37" s="12" t="str" cm="1">
        <f t="array" ref="H37">_xlfn.IFS(G37=100,"green",G37&gt;50,"yellow",G37&gt;0,"orange",G37=0,"red")</f>
        <v>yellow</v>
      </c>
      <c r="I37" s="12">
        <v>99.091097205396338</v>
      </c>
      <c r="J37" s="12" t="str" cm="1">
        <f t="array" ref="J37">_xlfn.IFS(I37=100,"green",I37&gt;50,"yellow",I37&gt;0,"orange",I37=0,"red")</f>
        <v>yellow</v>
      </c>
      <c r="K37" s="12">
        <v>73.157508481079759</v>
      </c>
      <c r="L37" s="12" t="str" cm="1">
        <f t="array" ref="L37">_xlfn.IFS(K37=100,"green",K37&gt;50,"yellow",K37&gt;0,"orange",K37=0,"red")</f>
        <v>yellow</v>
      </c>
      <c r="M37" s="12">
        <v>90.40741526210077</v>
      </c>
      <c r="N37" s="12" t="str" cm="1">
        <f t="array" ref="N37">_xlfn.IFS(M37=100,"green",M37&gt;50,"yellow",M37&gt;0,"orange",M37=0,"red")</f>
        <v>yellow</v>
      </c>
      <c r="O37" s="12">
        <v>83.223361033626361</v>
      </c>
      <c r="P37" s="12" t="str" cm="1">
        <f t="array" ref="P37">_xlfn.IFS(O37=100,"green",O37&gt;50,"yellow",O37&gt;0,"orange",O37=0,"red")</f>
        <v>yellow</v>
      </c>
      <c r="Q37" s="12">
        <v>23.339326825948103</v>
      </c>
      <c r="R37" s="12" t="str" cm="1">
        <f t="array" ref="R37">_xlfn.IFS(Q37=100,"green",Q37&gt;50,"yellow",Q37&gt;0,"orange",Q37=0,"red")</f>
        <v>orange</v>
      </c>
      <c r="S37" s="12">
        <v>13.319002688557616</v>
      </c>
      <c r="T37" s="12" t="str" cm="1">
        <f t="array" ref="T37">_xlfn.IFS(S37=100,"green",S37&gt;50,"yellow",S37&gt;0,"orange",S37=0,"red")</f>
        <v>orange</v>
      </c>
      <c r="U37" s="12">
        <v>43.893168195842243</v>
      </c>
      <c r="V37" s="12" t="str" cm="1">
        <f t="array" ref="V37">_xlfn.IFS(U37=100,"green",U37&gt;50,"yellow",U37&gt;0,"orange",U37=0,"red")</f>
        <v>orange</v>
      </c>
      <c r="W37" s="12">
        <v>77.584049613936671</v>
      </c>
      <c r="X37" s="12" t="str" cm="1">
        <f t="array" ref="X37">_xlfn.IFS(W37=100,"green",W37&gt;50,"yellow",W37&gt;0,"orange",W37=0,"red")</f>
        <v>yellow</v>
      </c>
      <c r="Y37" s="12">
        <v>60.260174023862838</v>
      </c>
      <c r="Z37" s="12" t="str" cm="1">
        <f t="array" ref="Z37">_xlfn.IFS(Y37=100,"green",Y37&gt;50,"yellow",Y37&gt;0,"orange",Y37=0,"red")</f>
        <v>yellow</v>
      </c>
      <c r="AA37" s="12">
        <v>98.532319204320885</v>
      </c>
      <c r="AB37" s="12" t="str" cm="1">
        <f t="array" ref="AB37">_xlfn.IFS(AA37=100,"green",AA37&gt;50,"yellow",AA37&gt;0,"orange",AA37=0,"red")</f>
        <v>yellow</v>
      </c>
      <c r="AC37" s="12">
        <v>80.322709154701926</v>
      </c>
      <c r="AD37" s="12" t="str" cm="1">
        <f t="array" ref="AD37">_xlfn.IFS(AC37=100,"green",AC37&gt;50,"yellow",AC37&gt;0,"orange",AC37=0,"red")</f>
        <v>yellow</v>
      </c>
      <c r="AE37" s="12">
        <v>89.934559978804202</v>
      </c>
      <c r="AF37" s="12" t="str" cm="1">
        <f t="array" ref="AF37">_xlfn.IFS(AE37=100,"green",AE37&gt;50,"yellow",AE37&gt;0,"orange",AE37=0,"red")</f>
        <v>yellow</v>
      </c>
      <c r="AG37" s="12">
        <v>67.197397084456753</v>
      </c>
      <c r="AH37" s="12" t="str" cm="1">
        <f t="array" ref="AH37">_xlfn.IFS(AG37=100,"green",AG37&gt;50,"yellow",AG37&gt;0,"orange",AG37=0,"red")</f>
        <v>yellow</v>
      </c>
      <c r="AI37" s="12">
        <v>42.490224407238017</v>
      </c>
      <c r="AJ37" s="12" t="str" cm="1">
        <f t="array" ref="AJ37">_xlfn.IFS(AI37=100,"green",AI37&gt;50,"yellow",AI37&gt;0,"orange",AI37=0,"red")</f>
        <v>orange</v>
      </c>
      <c r="AK37" s="12">
        <v>12.769605904386804</v>
      </c>
      <c r="AL37" s="12" t="str" cm="1">
        <f t="array" ref="AL37">_xlfn.IFS(AK37=100,"green",AK37&gt;50,"yellow",AK37&gt;0,"orange",AK37=0,"red")</f>
        <v>orange</v>
      </c>
      <c r="AM37" s="12">
        <v>0.87812804013306223</v>
      </c>
      <c r="AN37" s="12" t="str" cm="1">
        <f t="array" ref="AN37">_xlfn.IFS(AM37=100,"green",AM37&gt;50,"yellow",AM37&gt;0,"orange",AM37=0,"red")</f>
        <v>orange</v>
      </c>
      <c r="AO37" s="12">
        <v>100</v>
      </c>
      <c r="AP37" s="12" t="str" cm="1">
        <f t="array" ref="AP37">_xlfn.IFS(AO37=100,"green",AO37&gt;50,"yellow",AO37&gt;0,"orange",AO37=0,"red")</f>
        <v>green</v>
      </c>
      <c r="AQ37" s="12">
        <v>99.556590013446865</v>
      </c>
      <c r="AR37" s="12" t="str" cm="1">
        <f t="array" ref="AR37">_xlfn.IFS(AQ37=100,"green",AQ37&gt;50,"yellow",AQ37&gt;0,"orange",AQ37=0,"red")</f>
        <v>yellow</v>
      </c>
      <c r="AS37" s="12">
        <v>0.28109440292702098</v>
      </c>
      <c r="AT37" s="12" t="str" cm="1">
        <f t="array" ref="AT37">_xlfn.IFS(AS37=100,"green",AS37&gt;50,"yellow",AS37&gt;0,"orange",AS37=0,"red")</f>
        <v>orange</v>
      </c>
      <c r="AU37" s="12">
        <v>59.561428304097085</v>
      </c>
      <c r="AV37" s="12" t="str" cm="1">
        <f t="array" ref="AV37">_xlfn.IFS(AU37=100,"green",AU37&gt;50,"yellow",AU37&gt;0,"orange",AU37=0,"red")</f>
        <v>yellow</v>
      </c>
      <c r="AW37" s="12">
        <v>45.076724438889833</v>
      </c>
      <c r="AX37" s="12" t="str" cm="1">
        <f t="array" ref="AX37">_xlfn.IFS(AW37=100,"green",AW37&gt;50,"yellow",AW37&gt;0,"orange",AW37=0,"red")</f>
        <v>orange</v>
      </c>
      <c r="AY37" s="12">
        <v>74.955907463207097</v>
      </c>
      <c r="AZ37" s="12" t="str" cm="1">
        <f t="array" ref="AZ37">_xlfn.IFS(AY37=100,"green",AY37&gt;50,"yellow",AY37&gt;0,"orange",AY37=0,"red")</f>
        <v>yellow</v>
      </c>
      <c r="BA37" s="12">
        <v>96.24263846655785</v>
      </c>
      <c r="BB37" s="12" t="str" cm="1">
        <f t="array" ref="BB37">_xlfn.IFS(BA37=100,"green",BA37&gt;50,"yellow",BA37&gt;0,"orange",BA37=0,"red")</f>
        <v>yellow</v>
      </c>
      <c r="BC37" s="12">
        <v>100</v>
      </c>
      <c r="BD37" s="12" t="str" cm="1">
        <f t="array" ref="BD37">_xlfn.IFS(BC37=100,"green",BC37&gt;50,"yellow",BC37&gt;0,"orange",BC37=0,"red")</f>
        <v>green</v>
      </c>
      <c r="BE37" s="12">
        <v>89.573707806948832</v>
      </c>
      <c r="BF37" s="12" t="str" cm="1">
        <f t="array" ref="BF37">_xlfn.IFS(BE37=100,"green",BE37&gt;50,"yellow",BE37&gt;0,"orange",BE37=0,"red")</f>
        <v>yellow</v>
      </c>
      <c r="BG37" s="12">
        <v>91.481955019319244</v>
      </c>
      <c r="BH37" s="12" t="str" cm="1">
        <f t="array" ref="BH37">_xlfn.IFS(BG37=100,"green",BG37&gt;50,"yellow",BG37&gt;0,"orange",BG37=0,"red")</f>
        <v>yellow</v>
      </c>
      <c r="BI37" s="12">
        <v>0</v>
      </c>
      <c r="BJ37" s="12" t="str" cm="1">
        <f t="array" ref="BJ37">_xlfn.IFS(BI37=100,"green",BI37&gt;50,"yellow",BI37&gt;0,"orange",BI37=0,"red")</f>
        <v>red</v>
      </c>
      <c r="BK37" s="12">
        <v>75.375701459338828</v>
      </c>
      <c r="BL37" s="12" t="str" cm="1">
        <f t="array" ref="BL37">_xlfn.IFS(BK37=100,"green",BK37&gt;50,"yellow",BK37&gt;0,"orange",BK37=0,"red")</f>
        <v>yellow</v>
      </c>
      <c r="BM37" s="12">
        <v>57.745698231378881</v>
      </c>
      <c r="BN37" s="12" t="str" cm="1">
        <f t="array" ref="BN37">_xlfn.IFS(BM37=100,"green",BM37&gt;50,"yellow",BM37&gt;0,"orange",BM37=0,"red")</f>
        <v>yellow</v>
      </c>
      <c r="BO37" s="12">
        <v>78.637548254536341</v>
      </c>
      <c r="BP37" s="12" t="str" cm="1">
        <f t="array" ref="BP37">_xlfn.IFS(BO37=100,"green",BO37&gt;50,"yellow",BO37&gt;0,"orange",BO37=0,"red")</f>
        <v>yellow</v>
      </c>
      <c r="BQ37" s="12">
        <v>68.191623242957604</v>
      </c>
      <c r="BR37" s="12" t="str" cm="1">
        <f t="array" ref="BR37">_xlfn.IFS(BQ37=100,"green",BQ37&gt;50,"yellow",BQ37&gt;0,"orange",BQ37=0,"red")</f>
        <v>yellow</v>
      </c>
      <c r="BS37" s="12">
        <v>55.00077184783234</v>
      </c>
      <c r="BT37" s="12" t="str" cm="1">
        <f t="array" ref="BT37">_xlfn.IFS(BS37=100,"green",BS37&gt;50,"yellow",BS37&gt;0,"orange",BS37=0,"red")</f>
        <v>yellow</v>
      </c>
      <c r="BU37" s="12">
        <v>72.772604800121769</v>
      </c>
      <c r="BV37" s="12" t="str" cm="1">
        <f t="array" ref="BV37">_xlfn.IFS(BU37=100,"green",BU37&gt;50,"yellow",BU37&gt;0,"orange",BU37=0,"red")</f>
        <v>yellow</v>
      </c>
      <c r="BW37" s="12">
        <v>0</v>
      </c>
      <c r="BX37" s="12" t="str" cm="1">
        <f t="array" ref="BX37">_xlfn.IFS(BW37=100,"green",BW37&gt;50,"yellow",BW37&gt;0,"orange",BW37=0,"red")</f>
        <v>red</v>
      </c>
      <c r="BY37" s="12">
        <v>80.726822166013974</v>
      </c>
      <c r="BZ37" s="12" t="str" cm="1">
        <f t="array" ref="BZ37">_xlfn.IFS(BY37=100,"green",BY37&gt;50,"yellow",BY37&gt;0,"orange",BY37=0,"red")</f>
        <v>yellow</v>
      </c>
      <c r="CA37" s="12">
        <v>49.797527773026211</v>
      </c>
      <c r="CB37" s="12" t="str" cm="1">
        <f t="array" ref="CB37">_xlfn.IFS(CA37=100,"green",CA37&gt;50,"yellow",CA37&gt;0,"orange",CA37=0,"red")</f>
        <v>orange</v>
      </c>
      <c r="CC37" s="12">
        <v>83.630556412798668</v>
      </c>
      <c r="CD37" s="12" t="str" cm="1">
        <f t="array" ref="CD37">_xlfn.IFS(CC37=100,"green",CC37&gt;50,"yellow",CC37&gt;0,"orange",CC37=0,"red")</f>
        <v>yellow</v>
      </c>
      <c r="CE37" s="12">
        <v>99.916084492314965</v>
      </c>
      <c r="CF37" s="12" t="str" cm="1">
        <f t="array" ref="CF37">_xlfn.IFS(CE37=100,"green",CE37&gt;50,"yellow",CE37&gt;0,"orange",CE37=0,"red")</f>
        <v>yellow</v>
      </c>
      <c r="CG37" s="12">
        <v>34.896369814082632</v>
      </c>
      <c r="CH37" s="12" t="str" cm="1">
        <f t="array" ref="CH37">_xlfn.IFS(CG37=100,"green",CG37&gt;50,"yellow",CG37&gt;0,"orange",CG37=0,"red")</f>
        <v>orange</v>
      </c>
      <c r="CI37" s="12">
        <v>89.757217361662853</v>
      </c>
      <c r="CJ37" s="12" t="str" cm="1">
        <f t="array" ref="CJ37">_xlfn.IFS(CI37=100,"green",CI37&gt;50,"yellow",CI37&gt;0,"orange",CI37=0,"red")</f>
        <v>yellow</v>
      </c>
      <c r="CK37" s="12">
        <v>18.299864103232856</v>
      </c>
      <c r="CL37" s="12" t="str" cm="1">
        <f t="array" ref="CL37">_xlfn.IFS(CK37=100,"green",CK37&gt;50,"yellow",CK37&gt;0,"orange",CK37=0,"red")</f>
        <v>orange</v>
      </c>
      <c r="CM37" s="12">
        <v>54.451346543959055</v>
      </c>
      <c r="CN37" s="12" t="str" cm="1">
        <f t="array" ref="CN37">_xlfn.IFS(CM37=100,"green",CM37&gt;50,"yellow",CM37&gt;0,"orange",CM37=0,"red")</f>
        <v>yellow</v>
      </c>
      <c r="CO37" s="12">
        <v>85.714700277779414</v>
      </c>
      <c r="CP37" s="12" t="str" cm="1">
        <f t="array" ref="CP37">_xlfn.IFS(CO37=100,"green",CO37&gt;50,"yellow",CO37&gt;0,"orange",CO37=0,"red")</f>
        <v>yellow</v>
      </c>
      <c r="CQ37" s="12">
        <v>60.413655466068725</v>
      </c>
      <c r="CR37" s="12" t="str" cm="1">
        <f t="array" ref="CR37">_xlfn.IFS(CQ37=100,"green",CQ37&gt;50,"yellow",CQ37&gt;0,"orange",CQ37=0,"red")</f>
        <v>yellow</v>
      </c>
      <c r="CS37" s="12">
        <v>100</v>
      </c>
      <c r="CT37" s="12" t="str" cm="1">
        <f t="array" ref="CT37">_xlfn.IFS(CS37=100,"green",CS37&gt;50,"yellow",CS37&gt;0,"orange",CS37=0,"red")</f>
        <v>green</v>
      </c>
      <c r="CU37" s="12">
        <v>66.032074403465799</v>
      </c>
      <c r="CV37" s="12" t="str" cm="1">
        <f t="array" ref="CV37">_xlfn.IFS(CU37=100,"green",CU37&gt;50,"yellow",CU37&gt;0,"orange",CU37=0,"red")</f>
        <v>yellow</v>
      </c>
      <c r="CW37" s="12">
        <v>98.604563728962688</v>
      </c>
      <c r="CX37" s="12" t="str" cm="1">
        <f t="array" ref="CX37">_xlfn.IFS(CW37=100,"green",CW37&gt;50,"yellow",CW37&gt;0,"orange",CW37=0,"red")</f>
        <v>yellow</v>
      </c>
      <c r="CY37" s="12">
        <v>88.21221271080951</v>
      </c>
      <c r="CZ37" s="12" t="str" cm="1">
        <f t="array" ref="CZ37">_xlfn.IFS(CY37=100,"green",CY37&gt;50,"yellow",CY37&gt;0,"orange",CY37=0,"red")</f>
        <v>yellow</v>
      </c>
      <c r="DA37" s="12">
        <v>99.86524793239812</v>
      </c>
      <c r="DB37" s="12" t="str" cm="1">
        <f t="array" ref="DB37">_xlfn.IFS(DA37=100,"green",DA37&gt;50,"yellow",DA37&gt;0,"orange",DA37=0,"red")</f>
        <v>yellow</v>
      </c>
      <c r="DC37" s="12">
        <v>90.225269999126994</v>
      </c>
      <c r="DD37" s="12" t="str" cm="1">
        <f t="array" ref="DD37">_xlfn.IFS(DC37=100,"green",DC37&gt;50,"yellow",DC37&gt;0,"orange",DC37=0,"red")</f>
        <v>yellow</v>
      </c>
      <c r="DE37" s="12">
        <v>100</v>
      </c>
      <c r="DF37" s="12" t="str" cm="1">
        <f t="array" ref="DF37">_xlfn.IFS(DE37=100,"green",DE37&gt;50,"yellow",DE37&gt;0,"orange",DE37=0,"red")</f>
        <v>green</v>
      </c>
      <c r="DG37" s="12">
        <v>96.610965777163344</v>
      </c>
      <c r="DH37" s="12" t="str" cm="1">
        <f t="array" ref="DH37">_xlfn.IFS(DG37=100,"green",DG37&gt;50,"yellow",DG37&gt;0,"orange",DG37=0,"red")</f>
        <v>yellow</v>
      </c>
      <c r="DI37" s="12">
        <v>95.680190699861612</v>
      </c>
      <c r="DJ37" s="12" t="str" cm="1">
        <f t="array" ref="DJ37">_xlfn.IFS(DI37=100,"green",DI37&gt;50,"yellow",DI37&gt;0,"orange",DI37=0,"red")</f>
        <v>yellow</v>
      </c>
      <c r="DK37" s="12">
        <v>62.211378148994292</v>
      </c>
      <c r="DL37" s="12" t="str" cm="1">
        <f t="array" ref="DL37">_xlfn.IFS(DK37=100,"green",DK37&gt;50,"yellow",DK37&gt;0,"orange",DK37=0,"red")</f>
        <v>yellow</v>
      </c>
      <c r="DM37" s="12">
        <v>86.401442487339551</v>
      </c>
      <c r="DN37" s="12" t="str" cm="1">
        <f t="array" ref="DN37">_xlfn.IFS(DM37=100,"green",DM37&gt;50,"yellow",DM37&gt;0,"orange",DM37=0,"red")</f>
        <v>yellow</v>
      </c>
      <c r="DO37" s="12">
        <v>95.036302405484079</v>
      </c>
      <c r="DP37" s="12" t="str" cm="1">
        <f t="array" ref="DP37">_xlfn.IFS(DO37=100,"green",DO37&gt;50,"yellow",DO37&gt;0,"orange",DO37=0,"red")</f>
        <v>yellow</v>
      </c>
      <c r="DQ37" s="12">
        <v>90.753849681296003</v>
      </c>
      <c r="DR37" s="12" t="str" cm="1">
        <f t="array" ref="DR37">_xlfn.IFS(DQ37=100,"green",DQ37&gt;50,"yellow",DQ37&gt;0,"orange",DQ37=0,"red")</f>
        <v>yellow</v>
      </c>
    </row>
    <row r="38" spans="1:123" x14ac:dyDescent="0.3">
      <c r="A38" s="15">
        <v>16</v>
      </c>
      <c r="B38" s="13" t="s">
        <v>3</v>
      </c>
      <c r="C38" s="8">
        <v>88.246753111832859</v>
      </c>
      <c r="D38" s="12" t="str" cm="1">
        <f t="array" ref="D38">_xlfn.IFS(C38=100,"green",C38&gt;50,"yellow",C38&gt;0,"orange",C38=0,"red")</f>
        <v>yellow</v>
      </c>
      <c r="E38" s="12">
        <v>80.374080686411745</v>
      </c>
      <c r="F38" s="12" t="str" cm="1">
        <f t="array" ref="F38">_xlfn.IFS(E38=100,"green",E38&gt;50,"yellow",E38&gt;0,"orange",E38=0,"red")</f>
        <v>yellow</v>
      </c>
      <c r="G38" s="12">
        <v>100</v>
      </c>
      <c r="H38" s="12" t="str" cm="1">
        <f t="array" ref="H38">_xlfn.IFS(G38=100,"green",G38&gt;50,"yellow",G38&gt;0,"orange",G38=0,"red")</f>
        <v>green</v>
      </c>
      <c r="I38" s="12">
        <v>100</v>
      </c>
      <c r="J38" s="12" t="str" cm="1">
        <f t="array" ref="J38">_xlfn.IFS(I38=100,"green",I38&gt;50,"yellow",I38&gt;0,"orange",I38=0,"red")</f>
        <v>green</v>
      </c>
      <c r="K38" s="12">
        <v>75.841708602318135</v>
      </c>
      <c r="L38" s="12" t="str" cm="1">
        <f t="array" ref="L38">_xlfn.IFS(K38=100,"green",K38&gt;50,"yellow",K38&gt;0,"orange",K38=0,"red")</f>
        <v>yellow</v>
      </c>
      <c r="M38" s="12">
        <v>79.690117055339016</v>
      </c>
      <c r="N38" s="12" t="str" cm="1">
        <f t="array" ref="N38">_xlfn.IFS(M38=100,"green",M38&gt;50,"yellow",M38&gt;0,"orange",M38=0,"red")</f>
        <v>yellow</v>
      </c>
      <c r="O38" s="12">
        <v>100</v>
      </c>
      <c r="P38" s="12" t="str" cm="1">
        <f t="array" ref="P38">_xlfn.IFS(O38=100,"green",O38&gt;50,"yellow",O38&gt;0,"orange",O38=0,"red")</f>
        <v>green</v>
      </c>
      <c r="Q38" s="12">
        <v>100</v>
      </c>
      <c r="R38" s="12" t="str" cm="1">
        <f t="array" ref="R38">_xlfn.IFS(Q38=100,"green",Q38&gt;50,"yellow",Q38&gt;0,"orange",Q38=0,"red")</f>
        <v>green</v>
      </c>
      <c r="S38" s="12">
        <v>81.541820258476278</v>
      </c>
      <c r="T38" s="12" t="str" cm="1">
        <f t="array" ref="T38">_xlfn.IFS(S38=100,"green",S38&gt;50,"yellow",S38&gt;0,"orange",S38=0,"red")</f>
        <v>yellow</v>
      </c>
      <c r="U38" s="12">
        <v>35.12443565013173</v>
      </c>
      <c r="V38" s="12" t="str" cm="1">
        <f t="array" ref="V38">_xlfn.IFS(U38=100,"green",U38&gt;50,"yellow",U38&gt;0,"orange",U38=0,"red")</f>
        <v>orange</v>
      </c>
      <c r="W38" s="12">
        <v>86.357960036570375</v>
      </c>
      <c r="X38" s="12" t="str" cm="1">
        <f t="array" ref="X38">_xlfn.IFS(W38=100,"green",W38&gt;50,"yellow",W38&gt;0,"orange",W38=0,"red")</f>
        <v>yellow</v>
      </c>
      <c r="Y38" s="12">
        <v>83.893012228924732</v>
      </c>
      <c r="Z38" s="12" t="str" cm="1">
        <f t="array" ref="Z38">_xlfn.IFS(Y38=100,"green",Y38&gt;50,"yellow",Y38&gt;0,"orange",Y38=0,"red")</f>
        <v>yellow</v>
      </c>
      <c r="AA38" s="12">
        <v>99.760958628695661</v>
      </c>
      <c r="AB38" s="12" t="str" cm="1">
        <f t="array" ref="AB38">_xlfn.IFS(AA38=100,"green",AA38&gt;50,"yellow",AA38&gt;0,"orange",AA38=0,"red")</f>
        <v>yellow</v>
      </c>
      <c r="AC38" s="12">
        <v>100</v>
      </c>
      <c r="AD38" s="12" t="str" cm="1">
        <f t="array" ref="AD38">_xlfn.IFS(AC38=100,"green",AC38&gt;50,"yellow",AC38&gt;0,"orange",AC38=0,"red")</f>
        <v>green</v>
      </c>
      <c r="AE38" s="12">
        <v>100</v>
      </c>
      <c r="AF38" s="12" t="str" cm="1">
        <f t="array" ref="AF38">_xlfn.IFS(AE38=100,"green",AE38&gt;50,"yellow",AE38&gt;0,"orange",AE38=0,"red")</f>
        <v>green</v>
      </c>
      <c r="AG38" s="12">
        <v>74.940239657173919</v>
      </c>
      <c r="AH38" s="12" t="str" cm="1">
        <f t="array" ref="AH38">_xlfn.IFS(AG38=100,"green",AG38&gt;50,"yellow",AG38&gt;0,"orange",AG38=0,"red")</f>
        <v>yellow</v>
      </c>
      <c r="AI38" s="12">
        <v>86.831044208407533</v>
      </c>
      <c r="AJ38" s="12" t="str" cm="1">
        <f t="array" ref="AJ38">_xlfn.IFS(AI38=100,"green",AI38&gt;50,"yellow",AI38&gt;0,"orange",AI38=0,"red")</f>
        <v>yellow</v>
      </c>
      <c r="AK38" s="12">
        <v>88.931278792190554</v>
      </c>
      <c r="AL38" s="12" t="str" cm="1">
        <f t="array" ref="AL38">_xlfn.IFS(AK38=100,"green",AK38&gt;50,"yellow",AK38&gt;0,"orange",AK38=0,"red")</f>
        <v>yellow</v>
      </c>
      <c r="AM38" s="12">
        <v>100</v>
      </c>
      <c r="AN38" s="12" t="str" cm="1">
        <f t="array" ref="AN38">_xlfn.IFS(AM38=100,"green",AM38&gt;50,"yellow",AM38&gt;0,"orange",AM38=0,"red")</f>
        <v>green</v>
      </c>
      <c r="AO38" s="12">
        <v>100</v>
      </c>
      <c r="AP38" s="12" t="str" cm="1">
        <f t="array" ref="AP38">_xlfn.IFS(AO38=100,"green",AO38&gt;50,"yellow",AO38&gt;0,"orange",AO38=0,"red")</f>
        <v>green</v>
      </c>
      <c r="AQ38" s="12">
        <v>100</v>
      </c>
      <c r="AR38" s="12" t="str" cm="1">
        <f t="array" ref="AR38">_xlfn.IFS(AQ38=100,"green",AQ38&gt;50,"yellow",AQ38&gt;0,"orange",AQ38=0,"red")</f>
        <v>green</v>
      </c>
      <c r="AS38" s="12">
        <v>68.661727547786441</v>
      </c>
      <c r="AT38" s="12" t="str" cm="1">
        <f t="array" ref="AT38">_xlfn.IFS(AS38=100,"green",AS38&gt;50,"yellow",AS38&gt;0,"orange",AS38=0,"red")</f>
        <v>yellow</v>
      </c>
      <c r="AU38" s="12">
        <v>84.680857831997542</v>
      </c>
      <c r="AV38" s="12" t="str" cm="1">
        <f t="array" ref="AV38">_xlfn.IFS(AU38=100,"green",AU38&gt;50,"yellow",AU38&gt;0,"orange",AU38=0,"red")</f>
        <v>yellow</v>
      </c>
      <c r="AW38" s="12">
        <v>89.87212976862601</v>
      </c>
      <c r="AX38" s="12" t="str" cm="1">
        <f t="array" ref="AX38">_xlfn.IFS(AW38=100,"green",AW38&gt;50,"yellow",AW38&gt;0,"orange",AW38=0,"red")</f>
        <v>yellow</v>
      </c>
      <c r="AY38" s="12">
        <v>100</v>
      </c>
      <c r="AZ38" s="12" t="str" cm="1">
        <f t="array" ref="AZ38">_xlfn.IFS(AY38=100,"green",AY38&gt;50,"yellow",AY38&gt;0,"orange",AY38=0,"red")</f>
        <v>green</v>
      </c>
      <c r="BA38" s="12">
        <v>100</v>
      </c>
      <c r="BB38" s="12" t="str" cm="1">
        <f t="array" ref="BB38">_xlfn.IFS(BA38=100,"green",BA38&gt;50,"yellow",BA38&gt;0,"orange",BA38=0,"red")</f>
        <v>green</v>
      </c>
      <c r="BC38" s="12">
        <v>100</v>
      </c>
      <c r="BD38" s="12" t="str" cm="1">
        <f t="array" ref="BD38">_xlfn.IFS(BC38=100,"green",BC38&gt;50,"yellow",BC38&gt;0,"orange",BC38=0,"red")</f>
        <v>green</v>
      </c>
      <c r="BE38" s="12">
        <v>96.795557465845889</v>
      </c>
      <c r="BF38" s="12" t="str" cm="1">
        <f t="array" ref="BF38">_xlfn.IFS(BE38=100,"green",BE38&gt;50,"yellow",BE38&gt;0,"orange",BE38=0,"red")</f>
        <v>yellow</v>
      </c>
      <c r="BG38" s="12">
        <v>84.783124372718959</v>
      </c>
      <c r="BH38" s="12" t="str" cm="1">
        <f t="array" ref="BH38">_xlfn.IFS(BG38=100,"green",BG38&gt;50,"yellow",BG38&gt;0,"orange",BG38=0,"red")</f>
        <v>yellow</v>
      </c>
      <c r="BI38" s="12">
        <v>100</v>
      </c>
      <c r="BJ38" s="12" t="str" cm="1">
        <f t="array" ref="BJ38">_xlfn.IFS(BI38=100,"green",BI38&gt;50,"yellow",BI38&gt;0,"orange",BI38=0,"red")</f>
        <v>green</v>
      </c>
      <c r="BK38" s="12">
        <v>96.929780306427475</v>
      </c>
      <c r="BL38" s="12" t="str" cm="1">
        <f t="array" ref="BL38">_xlfn.IFS(BK38=100,"green",BK38&gt;50,"yellow",BK38&gt;0,"orange",BK38=0,"red")</f>
        <v>yellow</v>
      </c>
      <c r="BM38" s="12">
        <v>88.558794359820837</v>
      </c>
      <c r="BN38" s="12" t="str" cm="1">
        <f t="array" ref="BN38">_xlfn.IFS(BM38=100,"green",BM38&gt;50,"yellow",BM38&gt;0,"orange",BM38=0,"red")</f>
        <v>yellow</v>
      </c>
      <c r="BO38" s="12">
        <v>85.779443147144647</v>
      </c>
      <c r="BP38" s="12" t="str" cm="1">
        <f t="array" ref="BP38">_xlfn.IFS(BO38=100,"green",BO38&gt;50,"yellow",BO38&gt;0,"orange",BO38=0,"red")</f>
        <v>yellow</v>
      </c>
      <c r="BQ38" s="12">
        <v>87.169118753482735</v>
      </c>
      <c r="BR38" s="12" t="str" cm="1">
        <f t="array" ref="BR38">_xlfn.IFS(BQ38=100,"green",BQ38&gt;50,"yellow",BQ38&gt;0,"orange",BQ38=0,"red")</f>
        <v>yellow</v>
      </c>
      <c r="BS38" s="12">
        <v>100</v>
      </c>
      <c r="BT38" s="12" t="str" cm="1">
        <f t="array" ref="BT38">_xlfn.IFS(BS38=100,"green",BS38&gt;50,"yellow",BS38&gt;0,"orange",BS38=0,"red")</f>
        <v>green</v>
      </c>
      <c r="BU38" s="12">
        <v>95.99599643086853</v>
      </c>
      <c r="BV38" s="12" t="str" cm="1">
        <f t="array" ref="BV38">_xlfn.IFS(BU38=100,"green",BU38&gt;50,"yellow",BU38&gt;0,"orange",BU38=0,"red")</f>
        <v>yellow</v>
      </c>
      <c r="BW38" s="12">
        <v>92.369752791221771</v>
      </c>
      <c r="BX38" s="12" t="str" cm="1">
        <f t="array" ref="BX38">_xlfn.IFS(BW38=100,"green",BW38&gt;50,"yellow",BW38&gt;0,"orange",BW38=0,"red")</f>
        <v>yellow</v>
      </c>
      <c r="BY38" s="12">
        <v>22.683176240007281</v>
      </c>
      <c r="BZ38" s="12" t="str" cm="1">
        <f t="array" ref="BZ38">_xlfn.IFS(BY38=100,"green",BY38&gt;50,"yellow",BY38&gt;0,"orange",BY38=0,"red")</f>
        <v>orange</v>
      </c>
      <c r="CA38" s="12">
        <v>100</v>
      </c>
      <c r="CB38" s="12" t="str" cm="1">
        <f t="array" ref="CB38">_xlfn.IFS(CA38=100,"green",CA38&gt;50,"yellow",CA38&gt;0,"orange",CA38=0,"red")</f>
        <v>green</v>
      </c>
      <c r="CC38" s="12">
        <v>95.412888567387299</v>
      </c>
      <c r="CD38" s="12" t="str" cm="1">
        <f t="array" ref="CD38">_xlfn.IFS(CC38=100,"green",CC38&gt;50,"yellow",CC38&gt;0,"orange",CC38=0,"red")</f>
        <v>yellow</v>
      </c>
      <c r="CE38" s="12">
        <v>100</v>
      </c>
      <c r="CF38" s="12" t="str" cm="1">
        <f t="array" ref="CF38">_xlfn.IFS(CE38=100,"green",CE38&gt;50,"yellow",CE38&gt;0,"orange",CE38=0,"red")</f>
        <v>green</v>
      </c>
      <c r="CG38" s="12">
        <v>89.215463532332123</v>
      </c>
      <c r="CH38" s="12" t="str" cm="1">
        <f t="array" ref="CH38">_xlfn.IFS(CG38=100,"green",CG38&gt;50,"yellow",CG38&gt;0,"orange",CG38=0,"red")</f>
        <v>yellow</v>
      </c>
      <c r="CI38" s="12">
        <v>74.474348189742287</v>
      </c>
      <c r="CJ38" s="12" t="str" cm="1">
        <f t="array" ref="CJ38">_xlfn.IFS(CI38=100,"green",CI38&gt;50,"yellow",CI38&gt;0,"orange",CI38=0,"red")</f>
        <v>yellow</v>
      </c>
      <c r="CK38" s="12">
        <v>98.504034125244615</v>
      </c>
      <c r="CL38" s="12" t="str" cm="1">
        <f t="array" ref="CL38">_xlfn.IFS(CK38=100,"green",CK38&gt;50,"yellow",CK38&gt;0,"orange",CK38=0,"red")</f>
        <v>yellow</v>
      </c>
      <c r="CM38" s="12">
        <v>88.257835427141899</v>
      </c>
      <c r="CN38" s="12" t="str" cm="1">
        <f t="array" ref="CN38">_xlfn.IFS(CM38=100,"green",CM38&gt;50,"yellow",CM38&gt;0,"orange",CM38=0,"red")</f>
        <v>yellow</v>
      </c>
      <c r="CO38" s="12">
        <v>99.607115638335415</v>
      </c>
      <c r="CP38" s="12" t="str" cm="1">
        <f t="array" ref="CP38">_xlfn.IFS(CO38=100,"green",CO38&gt;50,"yellow",CO38&gt;0,"orange",CO38=0,"red")</f>
        <v>yellow</v>
      </c>
      <c r="CQ38" s="12">
        <v>88.043384245190111</v>
      </c>
      <c r="CR38" s="12" t="str" cm="1">
        <f t="array" ref="CR38">_xlfn.IFS(CQ38=100,"green",CQ38&gt;50,"yellow",CQ38&gt;0,"orange",CQ38=0,"red")</f>
        <v>yellow</v>
      </c>
      <c r="CS38" s="12">
        <v>88.210145290350965</v>
      </c>
      <c r="CT38" s="12" t="str" cm="1">
        <f t="array" ref="CT38">_xlfn.IFS(CS38=100,"green",CS38&gt;50,"yellow",CS38&gt;0,"orange",CS38=0,"red")</f>
        <v>yellow</v>
      </c>
      <c r="CU38" s="12">
        <v>84.54330637616377</v>
      </c>
      <c r="CV38" s="12" t="str" cm="1">
        <f t="array" ref="CV38">_xlfn.IFS(CU38=100,"green",CU38&gt;50,"yellow",CU38&gt;0,"orange",CU38=0,"red")</f>
        <v>yellow</v>
      </c>
      <c r="CW38" s="12">
        <v>100</v>
      </c>
      <c r="CX38" s="12" t="str" cm="1">
        <f t="array" ref="CX38">_xlfn.IFS(CW38=100,"green",CW38&gt;50,"yellow",CW38&gt;0,"orange",CW38=0,"red")</f>
        <v>green</v>
      </c>
      <c r="CY38" s="12">
        <v>90.917817222171564</v>
      </c>
      <c r="CZ38" s="12" t="str" cm="1">
        <f t="array" ref="CZ38">_xlfn.IFS(CY38=100,"green",CY38&gt;50,"yellow",CY38&gt;0,"orange",CY38=0,"red")</f>
        <v>yellow</v>
      </c>
      <c r="DA38" s="12">
        <v>99.358066956172067</v>
      </c>
      <c r="DB38" s="12" t="str" cm="1">
        <f t="array" ref="DB38">_xlfn.IFS(DA38=100,"green",DA38&gt;50,"yellow",DA38&gt;0,"orange",DA38=0,"red")</f>
        <v>yellow</v>
      </c>
      <c r="DC38" s="12">
        <v>99.787532799494159</v>
      </c>
      <c r="DD38" s="12" t="str" cm="1">
        <f t="array" ref="DD38">_xlfn.IFS(DC38=100,"green",DC38&gt;50,"yellow",DC38&gt;0,"orange",DC38=0,"red")</f>
        <v>yellow</v>
      </c>
      <c r="DE38" s="12">
        <v>0</v>
      </c>
      <c r="DF38" s="12" t="str" cm="1">
        <f t="array" ref="DF38">_xlfn.IFS(DE38=100,"green",DE38&gt;50,"yellow",DE38&gt;0,"orange",DE38=0,"red")</f>
        <v>red</v>
      </c>
      <c r="DG38" s="12">
        <v>100</v>
      </c>
      <c r="DH38" s="12" t="str" cm="1">
        <f t="array" ref="DH38">_xlfn.IFS(DG38=100,"green",DG38&gt;50,"yellow",DG38&gt;0,"orange",DG38=0,"red")</f>
        <v>green</v>
      </c>
      <c r="DI38" s="12">
        <v>86.280837184199498</v>
      </c>
      <c r="DJ38" s="12" t="str" cm="1">
        <f t="array" ref="DJ38">_xlfn.IFS(DI38=100,"green",DI38&gt;50,"yellow",DI38&gt;0,"orange",DI38=0,"red")</f>
        <v>yellow</v>
      </c>
      <c r="DK38" s="12">
        <v>90.988525701225129</v>
      </c>
      <c r="DL38" s="12" t="str" cm="1">
        <f t="array" ref="DL38">_xlfn.IFS(DK38=100,"green",DK38&gt;50,"yellow",DK38&gt;0,"orange",DK38=0,"red")</f>
        <v>yellow</v>
      </c>
      <c r="DM38" s="12">
        <v>71.660557552342283</v>
      </c>
      <c r="DN38" s="12" t="str" cm="1">
        <f t="array" ref="DN38">_xlfn.IFS(DM38=100,"green",DM38&gt;50,"yellow",DM38&gt;0,"orange",DM38=0,"red")</f>
        <v>yellow</v>
      </c>
      <c r="DO38" s="12">
        <v>100</v>
      </c>
      <c r="DP38" s="12" t="str" cm="1">
        <f t="array" ref="DP38">_xlfn.IFS(DO38=100,"green",DO38&gt;50,"yellow",DO38&gt;0,"orange",DO38=0,"red")</f>
        <v>green</v>
      </c>
      <c r="DQ38" s="12">
        <v>81.009440024179142</v>
      </c>
      <c r="DR38" s="12" t="str" cm="1">
        <f t="array" ref="DR38">_xlfn.IFS(DQ38=100,"green",DQ38&gt;50,"yellow",DQ38&gt;0,"orange",DQ38=0,"red")</f>
        <v>yellow</v>
      </c>
    </row>
    <row r="39" spans="1:123" x14ac:dyDescent="0.3">
      <c r="A39" s="15">
        <v>9</v>
      </c>
      <c r="B39" s="13" t="s">
        <v>2</v>
      </c>
      <c r="C39" s="8">
        <v>71.679813751324019</v>
      </c>
      <c r="D39" s="12" t="str" cm="1">
        <f t="array" ref="D39">_xlfn.IFS(C39=100,"green",C39&gt;50,"yellow",C39&gt;0,"orange",C39=0,"red")</f>
        <v>yellow</v>
      </c>
      <c r="E39" s="12">
        <v>75.640262706748459</v>
      </c>
      <c r="F39" s="12" t="str" cm="1">
        <f t="array" ref="F39">_xlfn.IFS(E39=100,"green",E39&gt;50,"yellow",E39&gt;0,"orange",E39=0,"red")</f>
        <v>yellow</v>
      </c>
      <c r="G39" s="12">
        <v>99.873458464493652</v>
      </c>
      <c r="H39" s="12" t="str" cm="1">
        <f t="array" ref="H39">_xlfn.IFS(G39=100,"green",G39&gt;50,"yellow",G39&gt;0,"orange",G39=0,"red")</f>
        <v>yellow</v>
      </c>
      <c r="I39" s="12">
        <v>73.261726908796803</v>
      </c>
      <c r="J39" s="12" t="str" cm="1">
        <f t="array" ref="J39">_xlfn.IFS(I39=100,"green",I39&gt;50,"yellow",I39&gt;0,"orange",I39=0,"red")</f>
        <v>yellow</v>
      </c>
      <c r="K39" s="12">
        <v>92.104093989214164</v>
      </c>
      <c r="L39" s="12" t="str" cm="1">
        <f t="array" ref="L39">_xlfn.IFS(K39=100,"green",K39&gt;50,"yellow",K39&gt;0,"orange",K39=0,"red")</f>
        <v>yellow</v>
      </c>
      <c r="M39" s="12">
        <v>90.757495807501684</v>
      </c>
      <c r="N39" s="12" t="str" cm="1">
        <f t="array" ref="N39">_xlfn.IFS(M39=100,"green",M39&gt;50,"yellow",M39&gt;0,"orange",M39=0,"red")</f>
        <v>yellow</v>
      </c>
      <c r="O39" s="12">
        <v>99.624084256117257</v>
      </c>
      <c r="P39" s="12" t="str" cm="1">
        <f t="array" ref="P39">_xlfn.IFS(O39=100,"green",O39&gt;50,"yellow",O39&gt;0,"orange",O39=0,"red")</f>
        <v>yellow</v>
      </c>
      <c r="Q39" s="12">
        <v>35.075102166059835</v>
      </c>
      <c r="R39" s="12" t="str" cm="1">
        <f t="array" ref="R39">_xlfn.IFS(Q39=100,"green",Q39&gt;50,"yellow",Q39&gt;0,"orange",Q39=0,"red")</f>
        <v>orange</v>
      </c>
      <c r="S39" s="12">
        <v>58.000266720946044</v>
      </c>
      <c r="T39" s="12" t="str" cm="1">
        <f t="array" ref="T39">_xlfn.IFS(S39=100,"green",S39&gt;50,"yellow",S39&gt;0,"orange",S39=0,"red")</f>
        <v>yellow</v>
      </c>
      <c r="U39" s="12">
        <v>72.005308286749568</v>
      </c>
      <c r="V39" s="12" t="str" cm="1">
        <f t="array" ref="V39">_xlfn.IFS(U39=100,"green",U39&gt;50,"yellow",U39&gt;0,"orange",U39=0,"red")</f>
        <v>yellow</v>
      </c>
      <c r="W39" s="12">
        <v>84.168799591181667</v>
      </c>
      <c r="X39" s="12" t="str" cm="1">
        <f t="array" ref="X39">_xlfn.IFS(W39=100,"green",W39&gt;50,"yellow",W39&gt;0,"orange",W39=0,"red")</f>
        <v>yellow</v>
      </c>
      <c r="Y39" s="12">
        <v>78.05105988978093</v>
      </c>
      <c r="Z39" s="12" t="str" cm="1">
        <f t="array" ref="Z39">_xlfn.IFS(Y39=100,"green",Y39&gt;50,"yellow",Y39&gt;0,"orange",Y39=0,"red")</f>
        <v>yellow</v>
      </c>
      <c r="AA39" s="12">
        <v>1.8902158013078354</v>
      </c>
      <c r="AB39" s="12" t="str" cm="1">
        <f t="array" ref="AB39">_xlfn.IFS(AA39=100,"green",AA39&gt;50,"yellow",AA39&gt;0,"orange",AA39=0,"red")</f>
        <v>orange</v>
      </c>
      <c r="AC39" s="12">
        <v>61.602893429285885</v>
      </c>
      <c r="AD39" s="12" t="str" cm="1">
        <f t="array" ref="AD39">_xlfn.IFS(AC39=100,"green",AC39&gt;50,"yellow",AC39&gt;0,"orange",AC39=0,"red")</f>
        <v>yellow</v>
      </c>
      <c r="AE39" s="12">
        <v>72.007749130721621</v>
      </c>
      <c r="AF39" s="12" t="str" cm="1">
        <f t="array" ref="AF39">_xlfn.IFS(AE39=100,"green",AE39&gt;50,"yellow",AE39&gt;0,"orange",AE39=0,"red")</f>
        <v>yellow</v>
      </c>
      <c r="AG39" s="12">
        <v>33.875214590328838</v>
      </c>
      <c r="AH39" s="12" t="str" cm="1">
        <f t="array" ref="AH39">_xlfn.IFS(AG39=100,"green",AG39&gt;50,"yellow",AG39&gt;0,"orange",AG39=0,"red")</f>
        <v>orange</v>
      </c>
      <c r="AI39" s="12">
        <v>85.652273608428402</v>
      </c>
      <c r="AJ39" s="12" t="str" cm="1">
        <f t="array" ref="AJ39">_xlfn.IFS(AI39=100,"green",AI39&gt;50,"yellow",AI39&gt;0,"orange",AI39=0,"red")</f>
        <v>yellow</v>
      </c>
      <c r="AK39" s="12">
        <v>68.63280921853557</v>
      </c>
      <c r="AL39" s="12" t="str" cm="1">
        <f t="array" ref="AL39">_xlfn.IFS(AK39=100,"green",AK39&gt;50,"yellow",AK39&gt;0,"orange",AK39=0,"red")</f>
        <v>yellow</v>
      </c>
      <c r="AM39" s="12">
        <v>99.007746203980773</v>
      </c>
      <c r="AN39" s="12" t="str" cm="1">
        <f t="array" ref="AN39">_xlfn.IFS(AM39=100,"green",AM39&gt;50,"yellow",AM39&gt;0,"orange",AM39=0,"red")</f>
        <v>yellow</v>
      </c>
      <c r="AO39" s="12">
        <v>99.525677489385558</v>
      </c>
      <c r="AP39" s="12" t="str" cm="1">
        <f t="array" ref="AP39">_xlfn.IFS(AO39=100,"green",AO39&gt;50,"yellow",AO39&gt;0,"orange",AO39=0,"red")</f>
        <v>yellow</v>
      </c>
      <c r="AQ39" s="12">
        <v>37.767153718960607</v>
      </c>
      <c r="AR39" s="12" t="str" cm="1">
        <f t="array" ref="AR39">_xlfn.IFS(AQ39=100,"green",AQ39&gt;50,"yellow",AQ39&gt;0,"orange",AQ39=0,"red")</f>
        <v>orange</v>
      </c>
      <c r="AS39" s="12">
        <v>65.146519810650176</v>
      </c>
      <c r="AT39" s="12" t="str" cm="1">
        <f t="array" ref="AT39">_xlfn.IFS(AS39=100,"green",AS39&gt;50,"yellow",AS39&gt;0,"orange",AS39=0,"red")</f>
        <v>yellow</v>
      </c>
      <c r="AU39" s="12">
        <v>80.205557588224693</v>
      </c>
      <c r="AV39" s="12" t="str" cm="1">
        <f t="array" ref="AV39">_xlfn.IFS(AU39=100,"green",AU39&gt;50,"yellow",AU39&gt;0,"orange",AU39=0,"red")</f>
        <v>yellow</v>
      </c>
      <c r="AW39" s="12">
        <v>76.562533948309394</v>
      </c>
      <c r="AX39" s="12" t="str" cm="1">
        <f t="array" ref="AX39">_xlfn.IFS(AW39=100,"green",AW39&gt;50,"yellow",AW39&gt;0,"orange",AW39=0,"red")</f>
        <v>yellow</v>
      </c>
      <c r="AY39" s="12">
        <v>91.225414342313002</v>
      </c>
      <c r="AZ39" s="12" t="str" cm="1">
        <f t="array" ref="AZ39">_xlfn.IFS(AY39=100,"green",AY39&gt;50,"yellow",AY39&gt;0,"orange",AY39=0,"red")</f>
        <v>yellow</v>
      </c>
      <c r="BA39" s="12">
        <v>0</v>
      </c>
      <c r="BB39" s="12" t="str" cm="1">
        <f t="array" ref="BB39">_xlfn.IFS(BA39=100,"green",BA39&gt;50,"yellow",BA39&gt;0,"orange",BA39=0,"red")</f>
        <v>red</v>
      </c>
      <c r="BC39" s="12">
        <v>100</v>
      </c>
      <c r="BD39" s="12" t="str" cm="1">
        <f t="array" ref="BD39">_xlfn.IFS(BC39=100,"green",BC39&gt;50,"yellow",BC39&gt;0,"orange",BC39=0,"red")</f>
        <v>green</v>
      </c>
      <c r="BE39" s="12">
        <v>9.2344125198514391</v>
      </c>
      <c r="BF39" s="12" t="str" cm="1">
        <f t="array" ref="BF39">_xlfn.IFS(BE39=100,"green",BE39&gt;50,"yellow",BE39&gt;0,"orange",BE39=0,"red")</f>
        <v>orange</v>
      </c>
      <c r="BG39" s="12">
        <v>100</v>
      </c>
      <c r="BH39" s="12" t="str" cm="1">
        <f t="array" ref="BH39">_xlfn.IFS(BG39=100,"green",BG39&gt;50,"yellow",BG39&gt;0,"orange",BG39=0,"red")</f>
        <v>green</v>
      </c>
      <c r="BI39" s="12">
        <v>85.681027573921313</v>
      </c>
      <c r="BJ39" s="12" t="str" cm="1">
        <f t="array" ref="BJ39">_xlfn.IFS(BI39=100,"green",BI39&gt;50,"yellow",BI39&gt;0,"orange",BI39=0,"red")</f>
        <v>yellow</v>
      </c>
      <c r="BK39" s="12">
        <v>64.35680907268096</v>
      </c>
      <c r="BL39" s="12" t="str" cm="1">
        <f t="array" ref="BL39">_xlfn.IFS(BK39=100,"green",BK39&gt;50,"yellow",BK39&gt;0,"orange",BK39=0,"red")</f>
        <v>yellow</v>
      </c>
      <c r="BM39" s="12">
        <v>60.830035341137631</v>
      </c>
      <c r="BN39" s="12" t="str" cm="1">
        <f t="array" ref="BN39">_xlfn.IFS(BM39=100,"green",BM39&gt;50,"yellow",BM39&gt;0,"orange",BM39=0,"red")</f>
        <v>yellow</v>
      </c>
      <c r="BO39" s="12">
        <v>32.411232250338749</v>
      </c>
      <c r="BP39" s="12" t="str" cm="1">
        <f t="array" ref="BP39">_xlfn.IFS(BO39=100,"green",BO39&gt;50,"yellow",BO39&gt;0,"orange",BO39=0,"red")</f>
        <v>orange</v>
      </c>
      <c r="BQ39" s="12">
        <v>46.620633795738186</v>
      </c>
      <c r="BR39" s="12" t="str" cm="1">
        <f t="array" ref="BR39">_xlfn.IFS(BQ39=100,"green",BQ39&gt;50,"yellow",BQ39&gt;0,"orange",BQ39=0,"red")</f>
        <v>orange</v>
      </c>
      <c r="BS39" s="12">
        <v>69.518725531096948</v>
      </c>
      <c r="BT39" s="12" t="str" cm="1">
        <f t="array" ref="BT39">_xlfn.IFS(BS39=100,"green",BS39&gt;50,"yellow",BS39&gt;0,"orange",BS39=0,"red")</f>
        <v>yellow</v>
      </c>
      <c r="BU39" s="12">
        <v>96.118582426730313</v>
      </c>
      <c r="BV39" s="12" t="str" cm="1">
        <f t="array" ref="BV39">_xlfn.IFS(BU39=100,"green",BU39&gt;50,"yellow",BU39&gt;0,"orange",BU39=0,"red")</f>
        <v>yellow</v>
      </c>
      <c r="BW39" s="12">
        <v>92.269635462904489</v>
      </c>
      <c r="BX39" s="12" t="str" cm="1">
        <f t="array" ref="BX39">_xlfn.IFS(BW39=100,"green",BW39&gt;50,"yellow",BW39&gt;0,"orange",BW39=0,"red")</f>
        <v>yellow</v>
      </c>
      <c r="BY39" s="12">
        <v>87.027791802257596</v>
      </c>
      <c r="BZ39" s="12" t="str" cm="1">
        <f t="array" ref="BZ39">_xlfn.IFS(BY39=100,"green",BY39&gt;50,"yellow",BY39&gt;0,"orange",BY39=0,"red")</f>
        <v>yellow</v>
      </c>
      <c r="CA39" s="12">
        <v>97.068464401760778</v>
      </c>
      <c r="CB39" s="12" t="str" cm="1">
        <f t="array" ref="CB39">_xlfn.IFS(CA39=100,"green",CA39&gt;50,"yellow",CA39&gt;0,"orange",CA39=0,"red")</f>
        <v>yellow</v>
      </c>
      <c r="CC39" s="12">
        <v>93.252602281189368</v>
      </c>
      <c r="CD39" s="12" t="str" cm="1">
        <f t="array" ref="CD39">_xlfn.IFS(CC39=100,"green",CC39&gt;50,"yellow",CC39&gt;0,"orange",CC39=0,"red")</f>
        <v>yellow</v>
      </c>
      <c r="CE39" s="12">
        <v>33.788728095721666</v>
      </c>
      <c r="CF39" s="12" t="str" cm="1">
        <f t="array" ref="CF39">_xlfn.IFS(CE39=100,"green",CE39&gt;50,"yellow",CE39&gt;0,"orange",CE39=0,"red")</f>
        <v>orange</v>
      </c>
      <c r="CG39" s="12">
        <v>86.142898827146169</v>
      </c>
      <c r="CH39" s="12" t="str" cm="1">
        <f t="array" ref="CH39">_xlfn.IFS(CG39=100,"green",CG39&gt;50,"yellow",CG39&gt;0,"orange",CG39=0,"red")</f>
        <v>yellow</v>
      </c>
      <c r="CI39" s="12">
        <v>39.818920624209305</v>
      </c>
      <c r="CJ39" s="12" t="str" cm="1">
        <f t="array" ref="CJ39">_xlfn.IFS(CI39=100,"green",CI39&gt;50,"yellow",CI39&gt;0,"orange",CI39=0,"red")</f>
        <v>orange</v>
      </c>
      <c r="CK39" s="12">
        <v>93.409919572889748</v>
      </c>
      <c r="CL39" s="12" t="str" cm="1">
        <f t="array" ref="CL39">_xlfn.IFS(CK39=100,"green",CK39&gt;50,"yellow",CK39&gt;0,"orange",CK39=0,"red")</f>
        <v>yellow</v>
      </c>
      <c r="CM39" s="12">
        <v>56.704481514749759</v>
      </c>
      <c r="CN39" s="12" t="str" cm="1">
        <f t="array" ref="CN39">_xlfn.IFS(CM39=100,"green",CM39&gt;50,"yellow",CM39&gt;0,"orange",CM39=0,"red")</f>
        <v>yellow</v>
      </c>
      <c r="CO39" s="12">
        <v>94.065725186427628</v>
      </c>
      <c r="CP39" s="12" t="str" cm="1">
        <f t="array" ref="CP39">_xlfn.IFS(CO39=100,"green",CO39&gt;50,"yellow",CO39&gt;0,"orange",CO39=0,"red")</f>
        <v>yellow</v>
      </c>
      <c r="CQ39" s="12">
        <v>78.265539643923645</v>
      </c>
      <c r="CR39" s="12" t="str" cm="1">
        <f t="array" ref="CR39">_xlfn.IFS(CQ39=100,"green",CQ39&gt;50,"yellow",CQ39&gt;0,"orange",CQ39=0,"red")</f>
        <v>yellow</v>
      </c>
      <c r="CS39" s="12">
        <v>89.052703926389924</v>
      </c>
      <c r="CT39" s="12" t="str" cm="1">
        <f t="array" ref="CT39">_xlfn.IFS(CS39=100,"green",CS39&gt;50,"yellow",CS39&gt;0,"orange",CS39=0,"red")</f>
        <v>yellow</v>
      </c>
      <c r="CU39" s="12">
        <v>13.485466106416965</v>
      </c>
      <c r="CV39" s="12" t="str" cm="1">
        <f t="array" ref="CV39">_xlfn.IFS(CU39=100,"green",CU39&gt;50,"yellow",CU39&gt;0,"orange",CU39=0,"red")</f>
        <v>orange</v>
      </c>
      <c r="CW39" s="12">
        <v>92.666309386891342</v>
      </c>
      <c r="CX39" s="12" t="str" cm="1">
        <f t="array" ref="CX39">_xlfn.IFS(CW39=100,"green",CW39&gt;50,"yellow",CW39&gt;0,"orange",CW39=0,"red")</f>
        <v>yellow</v>
      </c>
      <c r="CY39" s="12">
        <v>65.068159806566072</v>
      </c>
      <c r="CZ39" s="12" t="str" cm="1">
        <f t="array" ref="CZ39">_xlfn.IFS(CY39=100,"green",CY39&gt;50,"yellow",CY39&gt;0,"orange",CY39=0,"red")</f>
        <v>yellow</v>
      </c>
      <c r="DA39" s="12">
        <v>100</v>
      </c>
      <c r="DB39" s="12" t="str" cm="1">
        <f t="array" ref="DB39">_xlfn.IFS(DA39=100,"green",DA39&gt;50,"yellow",DA39&gt;0,"orange",DA39=0,"red")</f>
        <v>green</v>
      </c>
      <c r="DC39" s="12">
        <v>98.613131906594347</v>
      </c>
      <c r="DD39" s="12" t="str" cm="1">
        <f t="array" ref="DD39">_xlfn.IFS(DC39=100,"green",DC39&gt;50,"yellow",DC39&gt;0,"orange",DC39=0,"red")</f>
        <v>yellow</v>
      </c>
      <c r="DE39" s="12">
        <v>59.900633469778612</v>
      </c>
      <c r="DF39" s="12" t="str" cm="1">
        <f t="array" ref="DF39">_xlfn.IFS(DE39=100,"green",DE39&gt;50,"yellow",DE39&gt;0,"orange",DE39=0,"red")</f>
        <v>yellow</v>
      </c>
      <c r="DG39" s="12">
        <v>98.367324143130389</v>
      </c>
      <c r="DH39" s="12" t="str" cm="1">
        <f t="array" ref="DH39">_xlfn.IFS(DG39=100,"green",DG39&gt;50,"yellow",DG39&gt;0,"orange",DG39=0,"red")</f>
        <v>yellow</v>
      </c>
      <c r="DI39" s="12">
        <v>99.243243957167735</v>
      </c>
      <c r="DJ39" s="12" t="str" cm="1">
        <f t="array" ref="DJ39">_xlfn.IFS(DI39=100,"green",DI39&gt;50,"yellow",DI39&gt;0,"orange",DI39=0,"red")</f>
        <v>yellow</v>
      </c>
      <c r="DK39" s="12">
        <v>87.98665684117087</v>
      </c>
      <c r="DL39" s="12" t="str" cm="1">
        <f t="array" ref="DL39">_xlfn.IFS(DK39=100,"green",DK39&gt;50,"yellow",DK39&gt;0,"orange",DK39=0,"red")</f>
        <v>yellow</v>
      </c>
      <c r="DM39" s="12">
        <v>75.764067014383926</v>
      </c>
      <c r="DN39" s="12" t="str" cm="1">
        <f t="array" ref="DN39">_xlfn.IFS(DM39=100,"green",DM39&gt;50,"yellow",DM39&gt;0,"orange",DM39=0,"red")</f>
        <v>yellow</v>
      </c>
      <c r="DO39" s="12">
        <v>99.90338287105709</v>
      </c>
      <c r="DP39" s="12" t="str" cm="1">
        <f t="array" ref="DP39">_xlfn.IFS(DO39=100,"green",DO39&gt;50,"yellow",DO39&gt;0,"orange",DO39=0,"red")</f>
        <v>yellow</v>
      </c>
      <c r="DQ39" s="12">
        <v>89.972305025410378</v>
      </c>
      <c r="DR39" s="12" t="str" cm="1">
        <f t="array" ref="DR39">_xlfn.IFS(DQ39=100,"green",DQ39&gt;50,"yellow",DQ39&gt;0,"orange",DQ39=0,"red")</f>
        <v>yellow</v>
      </c>
    </row>
    <row r="40" spans="1:123" ht="13.8" customHeight="1" x14ac:dyDescent="0.3">
      <c r="A40" s="15">
        <v>5</v>
      </c>
      <c r="B40" s="13" t="s">
        <v>1</v>
      </c>
      <c r="C40" s="8">
        <v>73.321339816678815</v>
      </c>
      <c r="D40" s="12" t="str" cm="1">
        <f t="array" ref="D40">_xlfn.IFS(C40=100,"green",C40&gt;50,"yellow",C40&gt;0,"orange",C40=0,"red")</f>
        <v>yellow</v>
      </c>
      <c r="E40" s="12">
        <v>73.254520809507696</v>
      </c>
      <c r="F40" s="12" t="str" cm="1">
        <f t="array" ref="F40">_xlfn.IFS(E40=100,"green",E40&gt;50,"yellow",E40&gt;0,"orange",E40=0,"red")</f>
        <v>yellow</v>
      </c>
      <c r="G40" s="12">
        <v>100</v>
      </c>
      <c r="H40" s="12" t="str" cm="1">
        <f t="array" ref="H40">_xlfn.IFS(G40=100,"green",G40&gt;50,"yellow",G40&gt;0,"orange",G40=0,"red")</f>
        <v>green</v>
      </c>
      <c r="I40" s="12">
        <v>99.324083962102904</v>
      </c>
      <c r="J40" s="12" t="str" cm="1">
        <f t="array" ref="J40">_xlfn.IFS(I40=100,"green",I40&gt;50,"yellow",I40&gt;0,"orange",I40=0,"red")</f>
        <v>yellow</v>
      </c>
      <c r="K40" s="12">
        <v>88.426084055040775</v>
      </c>
      <c r="L40" s="12" t="str" cm="1">
        <f t="array" ref="L40">_xlfn.IFS(K40=100,"green",K40&gt;50,"yellow",K40&gt;0,"orange",K40=0,"red")</f>
        <v>yellow</v>
      </c>
      <c r="M40" s="12">
        <v>83.354848888828499</v>
      </c>
      <c r="N40" s="12" t="str" cm="1">
        <f t="array" ref="N40">_xlfn.IFS(M40=100,"green",M40&gt;50,"yellow",M40&gt;0,"orange",M40=0,"red")</f>
        <v>yellow</v>
      </c>
      <c r="O40" s="12">
        <v>97.969000316902694</v>
      </c>
      <c r="P40" s="12" t="str" cm="1">
        <f t="array" ref="P40">_xlfn.IFS(O40=100,"green",O40&gt;50,"yellow",O40&gt;0,"orange",O40=0,"red")</f>
        <v>yellow</v>
      </c>
      <c r="Q40" s="12">
        <v>55.656619629716985</v>
      </c>
      <c r="R40" s="12" t="str" cm="1">
        <f t="array" ref="R40">_xlfn.IFS(Q40=100,"green",Q40&gt;50,"yellow",Q40&gt;0,"orange",Q40=0,"red")</f>
        <v>yellow</v>
      </c>
      <c r="S40" s="12">
        <v>94.46034863980465</v>
      </c>
      <c r="T40" s="12" t="str" cm="1">
        <f t="array" ref="T40">_xlfn.IFS(S40=100,"green",S40&gt;50,"yellow",S40&gt;0,"orange",S40=0,"red")</f>
        <v>yellow</v>
      </c>
      <c r="U40" s="12">
        <v>68.774104623580527</v>
      </c>
      <c r="V40" s="12" t="str" cm="1">
        <f t="array" ref="V40">_xlfn.IFS(U40=100,"green",U40&gt;50,"yellow",U40&gt;0,"orange",U40=0,"red")</f>
        <v>yellow</v>
      </c>
      <c r="W40" s="12">
        <v>0</v>
      </c>
      <c r="X40" s="12" t="str" cm="1">
        <f t="array" ref="X40">_xlfn.IFS(W40=100,"green",W40&gt;50,"yellow",W40&gt;0,"orange",W40=0,"red")</f>
        <v>red</v>
      </c>
      <c r="Y40" s="12">
        <v>76.121961092548489</v>
      </c>
      <c r="Z40" s="12" t="str" cm="1">
        <f t="array" ref="Z40">_xlfn.IFS(Y40=100,"green",Y40&gt;50,"yellow",Y40&gt;0,"orange",Y40=0,"red")</f>
        <v>yellow</v>
      </c>
      <c r="AA40" s="12">
        <v>23.406720710017971</v>
      </c>
      <c r="AB40" s="12" t="str" cm="1">
        <f t="array" ref="AB40">_xlfn.IFS(AA40=100,"green",AA40&gt;50,"yellow",AA40&gt;0,"orange",AA40=0,"red")</f>
        <v>orange</v>
      </c>
      <c r="AC40" s="12">
        <v>92.412391943529798</v>
      </c>
      <c r="AD40" s="12" t="str" cm="1">
        <f t="array" ref="AD40">_xlfn.IFS(AC40=100,"green",AC40&gt;50,"yellow",AC40&gt;0,"orange",AC40=0,"red")</f>
        <v>yellow</v>
      </c>
      <c r="AE40" s="12">
        <v>100</v>
      </c>
      <c r="AF40" s="12" t="str" cm="1">
        <f t="array" ref="AF40">_xlfn.IFS(AE40=100,"green",AE40&gt;50,"yellow",AE40&gt;0,"orange",AE40=0,"red")</f>
        <v>green</v>
      </c>
      <c r="AG40" s="12">
        <v>53.954778163386941</v>
      </c>
      <c r="AH40" s="12" t="str" cm="1">
        <f t="array" ref="AH40">_xlfn.IFS(AG40=100,"green",AG40&gt;50,"yellow",AG40&gt;0,"orange",AG40=0,"red")</f>
        <v>yellow</v>
      </c>
      <c r="AI40" s="12">
        <v>39.961748085122245</v>
      </c>
      <c r="AJ40" s="12" t="str" cm="1">
        <f t="array" ref="AJ40">_xlfn.IFS(AI40=100,"green",AI40&gt;50,"yellow",AI40&gt;0,"orange",AI40=0,"red")</f>
        <v>orange</v>
      </c>
      <c r="AK40" s="12">
        <v>57.118279804693685</v>
      </c>
      <c r="AL40" s="12" t="str" cm="1">
        <f t="array" ref="AL40">_xlfn.IFS(AK40=100,"green",AK40&gt;50,"yellow",AK40&gt;0,"orange",AK40=0,"red")</f>
        <v>yellow</v>
      </c>
      <c r="AM40" s="12">
        <v>0</v>
      </c>
      <c r="AN40" s="12" t="str" cm="1">
        <f t="array" ref="AN40">_xlfn.IFS(AM40=100,"green",AM40&gt;50,"yellow",AM40&gt;0,"orange",AM40=0,"red")</f>
        <v>red</v>
      </c>
      <c r="AO40" s="12">
        <v>100</v>
      </c>
      <c r="AP40" s="12" t="str" cm="1">
        <f t="array" ref="AP40">_xlfn.IFS(AO40=100,"green",AO40&gt;50,"yellow",AO40&gt;0,"orange",AO40=0,"red")</f>
        <v>green</v>
      </c>
      <c r="AQ40" s="12">
        <v>90.254145800545984</v>
      </c>
      <c r="AR40" s="12" t="str" cm="1">
        <f t="array" ref="AR40">_xlfn.IFS(AQ40=100,"green",AQ40&gt;50,"yellow",AQ40&gt;0,"orange",AQ40=0,"red")</f>
        <v>yellow</v>
      </c>
      <c r="AS40" s="12">
        <v>67.748932549907153</v>
      </c>
      <c r="AT40" s="12" t="str" cm="1">
        <f t="array" ref="AT40">_xlfn.IFS(AS40=100,"green",AS40&gt;50,"yellow",AS40&gt;0,"orange",AS40=0,"red")</f>
        <v>yellow</v>
      </c>
      <c r="AU40" s="12">
        <v>55.953419629605563</v>
      </c>
      <c r="AV40" s="12" t="str" cm="1">
        <f t="array" ref="AV40">_xlfn.IFS(AU40=100,"green",AU40&gt;50,"yellow",AU40&gt;0,"orange",AU40=0,"red")</f>
        <v>yellow</v>
      </c>
      <c r="AW40" s="12">
        <v>58.719503695696382</v>
      </c>
      <c r="AX40" s="12" t="str" cm="1">
        <f t="array" ref="AX40">_xlfn.IFS(AW40=100,"green",AW40&gt;50,"yellow",AW40&gt;0,"orange",AW40=0,"red")</f>
        <v>yellow</v>
      </c>
      <c r="AY40" s="12">
        <v>100</v>
      </c>
      <c r="AZ40" s="12" t="str" cm="1">
        <f t="array" ref="AZ40">_xlfn.IFS(AY40=100,"green",AY40&gt;50,"yellow",AY40&gt;0,"orange",AY40=0,"red")</f>
        <v>green</v>
      </c>
      <c r="BA40" s="12">
        <v>80.440563556446349</v>
      </c>
      <c r="BB40" s="12" t="str" cm="1">
        <f t="array" ref="BB40">_xlfn.IFS(BA40=100,"green",BA40&gt;50,"yellow",BA40&gt;0,"orange",BA40=0,"red")</f>
        <v>yellow</v>
      </c>
      <c r="BC40" s="12">
        <v>100</v>
      </c>
      <c r="BD40" s="12" t="str" cm="1">
        <f t="array" ref="BD40">_xlfn.IFS(BC40=100,"green",BC40&gt;50,"yellow",BC40&gt;0,"orange",BC40=0,"red")</f>
        <v>green</v>
      </c>
      <c r="BE40" s="12">
        <v>69.652449736181637</v>
      </c>
      <c r="BF40" s="12" t="str" cm="1">
        <f t="array" ref="BF40">_xlfn.IFS(BE40=100,"green",BE40&gt;50,"yellow",BE40&gt;0,"orange",BE40=0,"red")</f>
        <v>yellow</v>
      </c>
      <c r="BG40" s="12">
        <v>100</v>
      </c>
      <c r="BH40" s="12" t="str" cm="1">
        <f t="array" ref="BH40">_xlfn.IFS(BG40=100,"green",BG40&gt;50,"yellow",BG40&gt;0,"orange",BG40=0,"red")</f>
        <v>green</v>
      </c>
      <c r="BI40" s="12">
        <v>95.938000633805359</v>
      </c>
      <c r="BJ40" s="12" t="str" cm="1">
        <f t="array" ref="BJ40">_xlfn.IFS(BI40=100,"green",BI40&gt;50,"yellow",BI40&gt;0,"orange",BI40=0,"red")</f>
        <v>yellow</v>
      </c>
      <c r="BK40" s="12">
        <v>91.005168987738898</v>
      </c>
      <c r="BL40" s="12" t="str" cm="1">
        <f t="array" ref="BL40">_xlfn.IFS(BK40=100,"green",BK40&gt;50,"yellow",BK40&gt;0,"orange",BK40=0,"red")</f>
        <v>yellow</v>
      </c>
      <c r="BM40" s="12">
        <v>83.368122958520885</v>
      </c>
      <c r="BN40" s="12" t="str" cm="1">
        <f t="array" ref="BN40">_xlfn.IFS(BM40=100,"green",BM40&gt;50,"yellow",BM40&gt;0,"orange",BM40=0,"red")</f>
        <v>yellow</v>
      </c>
      <c r="BO40" s="12">
        <v>57.883913801591824</v>
      </c>
      <c r="BP40" s="12" t="str" cm="1">
        <f t="array" ref="BP40">_xlfn.IFS(BO40=100,"green",BO40&gt;50,"yellow",BO40&gt;0,"orange",BO40=0,"red")</f>
        <v>yellow</v>
      </c>
      <c r="BQ40" s="12">
        <v>70.626018380056351</v>
      </c>
      <c r="BR40" s="12" t="str" cm="1">
        <f t="array" ref="BR40">_xlfn.IFS(BQ40=100,"green",BQ40&gt;50,"yellow",BQ40&gt;0,"orange",BQ40=0,"red")</f>
        <v>yellow</v>
      </c>
      <c r="BS40" s="12">
        <v>84.383375848229477</v>
      </c>
      <c r="BT40" s="12" t="str" cm="1">
        <f t="array" ref="BT40">_xlfn.IFS(BS40=100,"green",BS40&gt;50,"yellow",BS40&gt;0,"orange",BS40=0,"red")</f>
        <v>yellow</v>
      </c>
      <c r="BU40" s="12">
        <v>91.955214924710276</v>
      </c>
      <c r="BV40" s="12" t="str" cm="1">
        <f t="array" ref="BV40">_xlfn.IFS(BU40=100,"green",BU40&gt;50,"yellow",BU40&gt;0,"orange",BU40=0,"red")</f>
        <v>yellow</v>
      </c>
      <c r="BW40" s="12">
        <v>97.985175334144841</v>
      </c>
      <c r="BX40" s="12" t="str" cm="1">
        <f t="array" ref="BX40">_xlfn.IFS(BW40=100,"green",BW40&gt;50,"yellow",BW40&gt;0,"orange",BW40=0,"red")</f>
        <v>yellow</v>
      </c>
      <c r="BY40" s="12">
        <v>57.756191294406136</v>
      </c>
      <c r="BZ40" s="12" t="str" cm="1">
        <f t="array" ref="BZ40">_xlfn.IFS(BY40=100,"green",BY40&gt;50,"yellow",BY40&gt;0,"orange",BY40=0,"red")</f>
        <v>yellow</v>
      </c>
      <c r="CA40" s="12">
        <v>100</v>
      </c>
      <c r="CB40" s="12" t="str" cm="1">
        <f t="array" ref="CB40">_xlfn.IFS(CA40=100,"green",CA40&gt;50,"yellow",CA40&gt;0,"orange",CA40=0,"red")</f>
        <v>green</v>
      </c>
      <c r="CC40" s="12">
        <v>68.253876965862858</v>
      </c>
      <c r="CD40" s="12" t="str" cm="1">
        <f t="array" ref="CD40">_xlfn.IFS(CC40=100,"green",CC40&gt;50,"yellow",CC40&gt;0,"orange",CC40=0,"red")</f>
        <v>yellow</v>
      </c>
      <c r="CE40" s="12">
        <v>100</v>
      </c>
      <c r="CF40" s="12" t="str" cm="1">
        <f t="array" ref="CF40">_xlfn.IFS(CE40=100,"green",CE40&gt;50,"yellow",CE40&gt;0,"orange",CE40=0,"red")</f>
        <v>green</v>
      </c>
      <c r="CG40" s="12">
        <v>92.72598199279129</v>
      </c>
      <c r="CH40" s="12" t="str" cm="1">
        <f t="array" ref="CH40">_xlfn.IFS(CG40=100,"green",CG40&gt;50,"yellow",CG40&gt;0,"orange",CG40=0,"red")</f>
        <v>yellow</v>
      </c>
      <c r="CI40" s="12">
        <v>43.119422517124463</v>
      </c>
      <c r="CJ40" s="12" t="str" cm="1">
        <f t="array" ref="CJ40">_xlfn.IFS(CI40=100,"green",CI40&gt;50,"yellow",CI40&gt;0,"orange",CI40=0,"red")</f>
        <v>orange</v>
      </c>
      <c r="CK40" s="12">
        <v>29.610048084722209</v>
      </c>
      <c r="CL40" s="12" t="str" cm="1">
        <f t="array" ref="CL40">_xlfn.IFS(CK40=100,"green",CK40&gt;50,"yellow",CK40&gt;0,"orange",CK40=0,"red")</f>
        <v>orange</v>
      </c>
      <c r="CM40" s="12">
        <v>36.086646772986811</v>
      </c>
      <c r="CN40" s="12" t="str" cm="1">
        <f t="array" ref="CN40">_xlfn.IFS(CM40=100,"green",CM40&gt;50,"yellow",CM40&gt;0,"orange",CM40=0,"red")</f>
        <v>orange</v>
      </c>
      <c r="CO40" s="12">
        <v>92.186885535080705</v>
      </c>
      <c r="CP40" s="12" t="str" cm="1">
        <f t="array" ref="CP40">_xlfn.IFS(CO40=100,"green",CO40&gt;50,"yellow",CO40&gt;0,"orange",CO40=0,"red")</f>
        <v>yellow</v>
      </c>
      <c r="CQ40" s="12">
        <v>74.505234939171586</v>
      </c>
      <c r="CR40" s="12" t="str" cm="1">
        <f t="array" ref="CR40">_xlfn.IFS(CQ40=100,"green",CQ40&gt;50,"yellow",CQ40&gt;0,"orange",CQ40=0,"red")</f>
        <v>yellow</v>
      </c>
      <c r="CS40" s="12">
        <v>93.558344189523325</v>
      </c>
      <c r="CT40" s="12" t="str" cm="1">
        <f t="array" ref="CT40">_xlfn.IFS(CS40=100,"green",CS40&gt;50,"yellow",CS40&gt;0,"orange",CS40=0,"red")</f>
        <v>yellow</v>
      </c>
      <c r="CU40" s="12">
        <v>61.339108985579983</v>
      </c>
      <c r="CV40" s="12" t="str" cm="1">
        <f t="array" ref="CV40">_xlfn.IFS(CU40=100,"green",CU40&gt;50,"yellow",CU40&gt;0,"orange",CU40=0,"red")</f>
        <v>yellow</v>
      </c>
      <c r="CW40" s="12">
        <v>85.471748293872864</v>
      </c>
      <c r="CX40" s="12" t="str" cm="1">
        <f t="array" ref="CX40">_xlfn.IFS(CW40=100,"green",CW40&gt;50,"yellow",CW40&gt;0,"orange",CW40=0,"red")</f>
        <v>yellow</v>
      </c>
      <c r="CY40" s="12">
        <v>80.123067156325376</v>
      </c>
      <c r="CZ40" s="12" t="str" cm="1">
        <f t="array" ref="CZ40">_xlfn.IFS(CY40=100,"green",CY40&gt;50,"yellow",CY40&gt;0,"orange",CY40=0,"red")</f>
        <v>yellow</v>
      </c>
      <c r="DA40" s="12">
        <v>100</v>
      </c>
      <c r="DB40" s="12" t="str" cm="1">
        <f t="array" ref="DB40">_xlfn.IFS(DA40=100,"green",DA40&gt;50,"yellow",DA40&gt;0,"orange",DA40=0,"red")</f>
        <v>green</v>
      </c>
      <c r="DC40" s="12">
        <v>97.161882029345108</v>
      </c>
      <c r="DD40" s="12" t="str" cm="1">
        <f t="array" ref="DD40">_xlfn.IFS(DC40=100,"green",DC40&gt;50,"yellow",DC40&gt;0,"orange",DC40=0,"red")</f>
        <v>yellow</v>
      </c>
      <c r="DE40" s="12">
        <v>100</v>
      </c>
      <c r="DF40" s="12" t="str" cm="1">
        <f t="array" ref="DF40">_xlfn.IFS(DE40=100,"green",DE40&gt;50,"yellow",DE40&gt;0,"orange",DE40=0,"red")</f>
        <v>green</v>
      </c>
      <c r="DG40" s="12">
        <v>94.119313167266156</v>
      </c>
      <c r="DH40" s="12" t="str" cm="1">
        <f t="array" ref="DH40">_xlfn.IFS(DG40=100,"green",DG40&gt;50,"yellow",DG40&gt;0,"orange",DG40=0,"red")</f>
        <v>yellow</v>
      </c>
      <c r="DI40" s="12">
        <v>100</v>
      </c>
      <c r="DJ40" s="12" t="str" cm="1">
        <f t="array" ref="DJ40">_xlfn.IFS(DI40=100,"green",DI40&gt;50,"yellow",DI40&gt;0,"orange",DI40=0,"red")</f>
        <v>green</v>
      </c>
      <c r="DK40" s="12">
        <v>83.517607768342657</v>
      </c>
      <c r="DL40" s="12" t="str" cm="1">
        <f t="array" ref="DL40">_xlfn.IFS(DK40=100,"green",DK40&gt;50,"yellow",DK40&gt;0,"orange",DK40=0,"red")</f>
        <v>yellow</v>
      </c>
      <c r="DM40" s="12">
        <v>0.39815733467101777</v>
      </c>
      <c r="DN40" s="12" t="str" cm="1">
        <f t="array" ref="DN40">_xlfn.IFS(DM40=100,"green",DM40&gt;50,"yellow",DM40&gt;0,"orange",DM40=0,"red")</f>
        <v>orange</v>
      </c>
      <c r="DO40" s="12">
        <v>100</v>
      </c>
      <c r="DP40" s="12" t="str" cm="1">
        <f t="array" ref="DP40">_xlfn.IFS(DO40=100,"green",DO40&gt;50,"yellow",DO40&gt;0,"orange",DO40=0,"red")</f>
        <v>green</v>
      </c>
      <c r="DQ40" s="12">
        <v>84.399620037453118</v>
      </c>
      <c r="DR40" s="12" t="str" cm="1">
        <f t="array" ref="DR40">_xlfn.IFS(DQ40=100,"green",DQ40&gt;50,"yellow",DQ40&gt;0,"orange",DQ40=0,"red")</f>
        <v>yellow</v>
      </c>
    </row>
    <row r="41" spans="1:123" x14ac:dyDescent="0.3">
      <c r="A41" s="15">
        <v>19</v>
      </c>
      <c r="B41" s="13" t="s">
        <v>0</v>
      </c>
      <c r="C41" s="8">
        <v>80.73648605123924</v>
      </c>
      <c r="D41" s="12" t="str" cm="1">
        <f t="array" ref="D41">_xlfn.IFS(C41=100,"green",C41&gt;50,"yellow",C41&gt;0,"orange",C41=0,"red")</f>
        <v>yellow</v>
      </c>
      <c r="E41" s="12">
        <v>61.563046665418561</v>
      </c>
      <c r="F41" s="12" t="str" cm="1">
        <f t="array" ref="F41">_xlfn.IFS(E41=100,"green",E41&gt;50,"yellow",E41&gt;0,"orange",E41=0,"red")</f>
        <v>yellow</v>
      </c>
      <c r="G41" s="12">
        <v>100</v>
      </c>
      <c r="H41" s="12" t="str" cm="1">
        <f t="array" ref="H41">_xlfn.IFS(G41=100,"green",G41&gt;50,"yellow",G41&gt;0,"orange",G41=0,"red")</f>
        <v>green</v>
      </c>
      <c r="I41" s="12">
        <v>28.022960713446217</v>
      </c>
      <c r="J41" s="12" t="str" cm="1">
        <f t="array" ref="J41">_xlfn.IFS(I41=100,"green",I41&gt;50,"yellow",I41&gt;0,"orange",I41=0,"red")</f>
        <v>orange</v>
      </c>
      <c r="K41" s="12">
        <v>0.46844028101938284</v>
      </c>
      <c r="L41" s="12" t="str" cm="1">
        <f t="array" ref="L41">_xlfn.IFS(K41=100,"green",K41&gt;50,"yellow",K41&gt;0,"orange",K41=0,"red")</f>
        <v>orange</v>
      </c>
      <c r="M41" s="12">
        <v>15.594708423448939</v>
      </c>
      <c r="N41" s="12" t="str" cm="1">
        <f t="array" ref="N41">_xlfn.IFS(M41=100,"green",M41&gt;50,"yellow",M41&gt;0,"orange",M41=0,"red")</f>
        <v>orange</v>
      </c>
      <c r="O41" s="12">
        <v>99.850378850621723</v>
      </c>
      <c r="P41" s="12" t="str" cm="1">
        <f t="array" ref="P41">_xlfn.IFS(O41=100,"green",O41&gt;50,"yellow",O41&gt;0,"orange",O41=0,"red")</f>
        <v>yellow</v>
      </c>
      <c r="Q41" s="12">
        <v>73.663089017192419</v>
      </c>
      <c r="R41" s="12" t="str" cm="1">
        <f t="array" ref="R41">_xlfn.IFS(Q41=100,"green",Q41&gt;50,"yellow",Q41&gt;0,"orange",Q41=0,"red")</f>
        <v>yellow</v>
      </c>
      <c r="S41" s="12">
        <v>87.527453102489744</v>
      </c>
      <c r="T41" s="12" t="str" cm="1">
        <f t="array" ref="T41">_xlfn.IFS(S41=100,"green",S41&gt;50,"yellow",S41&gt;0,"orange",S41=0,"red")</f>
        <v>yellow</v>
      </c>
      <c r="U41" s="12">
        <v>68.650225711824703</v>
      </c>
      <c r="V41" s="12" t="str" cm="1">
        <f t="array" ref="V41">_xlfn.IFS(U41=100,"green",U41&gt;50,"yellow",U41&gt;0,"orange",U41=0,"red")</f>
        <v>yellow</v>
      </c>
      <c r="W41" s="12">
        <v>92.827844901373709</v>
      </c>
      <c r="X41" s="12" t="str" cm="1">
        <f t="array" ref="X41">_xlfn.IFS(W41=100,"green",W41&gt;50,"yellow",W41&gt;0,"orange",W41=0,"red")</f>
        <v>yellow</v>
      </c>
      <c r="Y41" s="12">
        <v>62.816814766683549</v>
      </c>
      <c r="Z41" s="12" t="str" cm="1">
        <f t="array" ref="Z41">_xlfn.IFS(Y41=100,"green",Y41&gt;50,"yellow",Y41&gt;0,"orange",Y41=0,"red")</f>
        <v>yellow</v>
      </c>
      <c r="AA41" s="12">
        <v>83.971038066202652</v>
      </c>
      <c r="AB41" s="12" t="str" cm="1">
        <f t="array" ref="AB41">_xlfn.IFS(AA41=100,"green",AA41&gt;50,"yellow",AA41&gt;0,"orange",AA41=0,"red")</f>
        <v>yellow</v>
      </c>
      <c r="AC41" s="12">
        <v>98.951932408068771</v>
      </c>
      <c r="AD41" s="12" t="str" cm="1">
        <f t="array" ref="AD41">_xlfn.IFS(AC41=100,"green",AC41&gt;50,"yellow",AC41&gt;0,"orange",AC41=0,"red")</f>
        <v>yellow</v>
      </c>
      <c r="AE41" s="12">
        <v>52.521787453678961</v>
      </c>
      <c r="AF41" s="12" t="str" cm="1">
        <f t="array" ref="AF41">_xlfn.IFS(AE41=100,"green",AE41&gt;50,"yellow",AE41&gt;0,"orange",AE41=0,"red")</f>
        <v>yellow</v>
      </c>
      <c r="AG41" s="12">
        <v>58.861189481987601</v>
      </c>
      <c r="AH41" s="12" t="str" cm="1">
        <f t="array" ref="AH41">_xlfn.IFS(AG41=100,"green",AG41&gt;50,"yellow",AG41&gt;0,"orange",AG41=0,"red")</f>
        <v>yellow</v>
      </c>
      <c r="AI41" s="12">
        <v>90.267647632419298</v>
      </c>
      <c r="AJ41" s="12" t="str" cm="1">
        <f t="array" ref="AJ41">_xlfn.IFS(AI41=100,"green",AI41&gt;50,"yellow",AI41&gt;0,"orange",AI41=0,"red")</f>
        <v>yellow</v>
      </c>
      <c r="AK41" s="12">
        <v>86.520635162527299</v>
      </c>
      <c r="AL41" s="12" t="str" cm="1">
        <f t="array" ref="AL41">_xlfn.IFS(AK41=100,"green",AK41&gt;50,"yellow",AK41&gt;0,"orange",AK41=0,"red")</f>
        <v>yellow</v>
      </c>
      <c r="AM41" s="12">
        <v>100</v>
      </c>
      <c r="AN41" s="12" t="str" cm="1">
        <f t="array" ref="AN41">_xlfn.IFS(AM41=100,"green",AM41&gt;50,"yellow",AM41&gt;0,"orange",AM41=0,"red")</f>
        <v>green</v>
      </c>
      <c r="AO41" s="12">
        <v>100</v>
      </c>
      <c r="AP41" s="12" t="str" cm="1">
        <f t="array" ref="AP41">_xlfn.IFS(AO41=100,"green",AO41&gt;50,"yellow",AO41&gt;0,"orange",AO41=0,"red")</f>
        <v>green</v>
      </c>
      <c r="AQ41" s="12">
        <v>100</v>
      </c>
      <c r="AR41" s="12" t="str" cm="1">
        <f t="array" ref="AR41">_xlfn.IFS(AQ41=100,"green",AQ41&gt;50,"yellow",AQ41&gt;0,"orange",AQ41=0,"red")</f>
        <v>green</v>
      </c>
      <c r="AS41" s="12">
        <v>25.111465079440293</v>
      </c>
      <c r="AT41" s="12" t="str" cm="1">
        <f t="array" ref="AT41">_xlfn.IFS(AS41=100,"green",AS41&gt;50,"yellow",AS41&gt;0,"orange",AS41=0,"red")</f>
        <v>orange</v>
      </c>
      <c r="AU41" s="12">
        <v>86.021866656811113</v>
      </c>
      <c r="AV41" s="12" t="str" cm="1">
        <f t="array" ref="AV41">_xlfn.IFS(AU41=100,"green",AU41&gt;50,"yellow",AU41&gt;0,"orange",AU41=0,"red")</f>
        <v>yellow</v>
      </c>
      <c r="AW41" s="12">
        <v>83.988802075885431</v>
      </c>
      <c r="AX41" s="12" t="str" cm="1">
        <f t="array" ref="AX41">_xlfn.IFS(AW41=100,"green",AW41&gt;50,"yellow",AW41&gt;0,"orange",AW41=0,"red")</f>
        <v>yellow</v>
      </c>
      <c r="AY41" s="12">
        <v>100</v>
      </c>
      <c r="AZ41" s="12" t="str" cm="1">
        <f t="array" ref="AZ41">_xlfn.IFS(AY41=100,"green",AY41&gt;50,"yellow",AY41&gt;0,"orange",AY41=0,"red")</f>
        <v>green</v>
      </c>
      <c r="BA41" s="12">
        <v>100</v>
      </c>
      <c r="BB41" s="12" t="str" cm="1">
        <f t="array" ref="BB41">_xlfn.IFS(BA41=100,"green",BA41&gt;50,"yellow",BA41&gt;0,"orange",BA41=0,"red")</f>
        <v>green</v>
      </c>
      <c r="BC41" s="12">
        <v>100</v>
      </c>
      <c r="BD41" s="12" t="str" cm="1">
        <f t="array" ref="BD41">_xlfn.IFS(BC41=100,"green",BC41&gt;50,"yellow",BC41&gt;0,"orange",BC41=0,"red")</f>
        <v>green</v>
      </c>
      <c r="BE41" s="12">
        <v>98.387741428610326</v>
      </c>
      <c r="BF41" s="12" t="str" cm="1">
        <f t="array" ref="BF41">_xlfn.IFS(BE41=100,"green",BE41&gt;50,"yellow",BE41&gt;0,"orange",BE41=0,"red")</f>
        <v>yellow</v>
      </c>
      <c r="BG41" s="12">
        <v>96.12090843617699</v>
      </c>
      <c r="BH41" s="12" t="str" cm="1">
        <f t="array" ref="BH41">_xlfn.IFS(BG41=100,"green",BG41&gt;50,"yellow",BG41&gt;0,"orange",BG41=0,"red")</f>
        <v>yellow</v>
      </c>
      <c r="BI41" s="12">
        <v>0</v>
      </c>
      <c r="BJ41" s="12" t="str" cm="1">
        <f t="array" ref="BJ41">_xlfn.IFS(BI41=100,"green",BI41&gt;50,"yellow",BI41&gt;0,"orange",BI41=0,"red")</f>
        <v>red</v>
      </c>
      <c r="BK41" s="12">
        <v>82.418108310797876</v>
      </c>
      <c r="BL41" s="12" t="str" cm="1">
        <f t="array" ref="BL41">_xlfn.IFS(BK41=100,"green",BK41&gt;50,"yellow",BK41&gt;0,"orange",BK41=0,"red")</f>
        <v>yellow</v>
      </c>
      <c r="BM41" s="12">
        <v>72.147570651021596</v>
      </c>
      <c r="BN41" s="12" t="str" cm="1">
        <f t="array" ref="BN41">_xlfn.IFS(BM41=100,"green",BM41&gt;50,"yellow",BM41&gt;0,"orange",BM41=0,"red")</f>
        <v>yellow</v>
      </c>
      <c r="BO41" s="12">
        <v>64.54257161381534</v>
      </c>
      <c r="BP41" s="12" t="str" cm="1">
        <f t="array" ref="BP41">_xlfn.IFS(BO41=100,"green",BO41&gt;50,"yellow",BO41&gt;0,"orange",BO41=0,"red")</f>
        <v>yellow</v>
      </c>
      <c r="BQ41" s="12">
        <v>68.345071132418468</v>
      </c>
      <c r="BR41" s="12" t="str" cm="1">
        <f t="array" ref="BR41">_xlfn.IFS(BQ41=100,"green",BQ41&gt;50,"yellow",BQ41&gt;0,"orange",BQ41=0,"red")</f>
        <v>yellow</v>
      </c>
      <c r="BS41" s="12">
        <v>99.424771634766259</v>
      </c>
      <c r="BT41" s="12" t="str" cm="1">
        <f t="array" ref="BT41">_xlfn.IFS(BS41=100,"green",BS41&gt;50,"yellow",BS41&gt;0,"orange",BS41=0,"red")</f>
        <v>yellow</v>
      </c>
      <c r="BU41" s="12">
        <v>100</v>
      </c>
      <c r="BV41" s="12" t="str" cm="1">
        <f t="array" ref="BV41">_xlfn.IFS(BU41=100,"green",BU41&gt;50,"yellow",BU41&gt;0,"orange",BU41=0,"red")</f>
        <v>green</v>
      </c>
      <c r="BW41" s="12">
        <v>77.220394003464676</v>
      </c>
      <c r="BX41" s="12" t="str" cm="1">
        <f t="array" ref="BX41">_xlfn.IFS(BW41=100,"green",BW41&gt;50,"yellow",BW41&gt;0,"orange",BW41=0,"red")</f>
        <v>yellow</v>
      </c>
      <c r="BY41" s="12">
        <v>69.26853226795771</v>
      </c>
      <c r="BZ41" s="12" t="str" cm="1">
        <f t="array" ref="BZ41">_xlfn.IFS(BY41=100,"green",BY41&gt;50,"yellow",BY41&gt;0,"orange",BY41=0,"red")</f>
        <v>yellow</v>
      </c>
      <c r="CA41" s="12">
        <v>98.166451977343641</v>
      </c>
      <c r="CB41" s="12" t="str" cm="1">
        <f t="array" ref="CB41">_xlfn.IFS(CA41=100,"green",CA41&gt;50,"yellow",CA41&gt;0,"orange",CA41=0,"red")</f>
        <v>yellow</v>
      </c>
      <c r="CC41" s="12">
        <v>90.214402380315832</v>
      </c>
      <c r="CD41" s="12" t="str" cm="1">
        <f t="array" ref="CD41">_xlfn.IFS(CC41=100,"green",CC41&gt;50,"yellow",CC41&gt;0,"orange",CC41=0,"red")</f>
        <v>yellow</v>
      </c>
      <c r="CE41" s="12">
        <v>70.940612225659578</v>
      </c>
      <c r="CF41" s="12" t="str" cm="1">
        <f t="array" ref="CF41">_xlfn.IFS(CE41=100,"green",CE41&gt;50,"yellow",CE41&gt;0,"orange",CE41=0,"red")</f>
        <v>yellow</v>
      </c>
      <c r="CG41" s="12">
        <v>84.491388379519378</v>
      </c>
      <c r="CH41" s="12" t="str" cm="1">
        <f t="array" ref="CH41">_xlfn.IFS(CG41=100,"green",CG41&gt;50,"yellow",CG41&gt;0,"orange",CG41=0,"red")</f>
        <v>yellow</v>
      </c>
      <c r="CI41" s="12">
        <v>58.804292236301549</v>
      </c>
      <c r="CJ41" s="12" t="str" cm="1">
        <f t="array" ref="CJ41">_xlfn.IFS(CI41=100,"green",CI41&gt;50,"yellow",CI41&gt;0,"orange",CI41=0,"red")</f>
        <v>yellow</v>
      </c>
      <c r="CK41" s="12">
        <v>99.662067078368864</v>
      </c>
      <c r="CL41" s="12" t="str" cm="1">
        <f t="array" ref="CL41">_xlfn.IFS(CK41=100,"green",CK41&gt;50,"yellow",CK41&gt;0,"orange",CK41=0,"red")</f>
        <v>yellow</v>
      </c>
      <c r="CM41" s="12">
        <v>52.391404952994456</v>
      </c>
      <c r="CN41" s="12" t="str" cm="1">
        <f t="array" ref="CN41">_xlfn.IFS(CM41=100,"green",CM41&gt;50,"yellow",CM41&gt;0,"orange",CM41=0,"red")</f>
        <v>yellow</v>
      </c>
      <c r="CO41" s="12">
        <v>98.8951937090835</v>
      </c>
      <c r="CP41" s="12" t="str" cm="1">
        <f t="array" ref="CP41">_xlfn.IFS(CO41=100,"green",CO41&gt;50,"yellow",CO41&gt;0,"orange",CO41=0,"red")</f>
        <v>yellow</v>
      </c>
      <c r="CQ41" s="12">
        <v>83.289959237147954</v>
      </c>
      <c r="CR41" s="12" t="str" cm="1">
        <f t="array" ref="CR41">_xlfn.IFS(CQ41=100,"green",CQ41&gt;50,"yellow",CQ41&gt;0,"orange",CQ41=0,"red")</f>
        <v>yellow</v>
      </c>
      <c r="CS41" s="12">
        <v>98.57635436240983</v>
      </c>
      <c r="CT41" s="12" t="str" cm="1">
        <f t="array" ref="CT41">_xlfn.IFS(CS41=100,"green",CS41&gt;50,"yellow",CS41&gt;0,"orange",CS41=0,"red")</f>
        <v>yellow</v>
      </c>
      <c r="CU41" s="12">
        <v>46.215838102359498</v>
      </c>
      <c r="CV41" s="12" t="str" cm="1">
        <f t="array" ref="CV41">_xlfn.IFS(CU41=100,"green",CU41&gt;50,"yellow",CU41&gt;0,"orange",CU41=0,"red")</f>
        <v>orange</v>
      </c>
      <c r="CW41" s="12">
        <v>99.464861137887311</v>
      </c>
      <c r="CX41" s="12" t="str" cm="1">
        <f t="array" ref="CX41">_xlfn.IFS(CW41=100,"green",CW41&gt;50,"yellow",CW41&gt;0,"orange",CW41=0,"red")</f>
        <v>yellow</v>
      </c>
      <c r="CY41" s="12">
        <v>81.419017867552213</v>
      </c>
      <c r="CZ41" s="12" t="str" cm="1">
        <f t="array" ref="CZ41">_xlfn.IFS(CY41=100,"green",CY41&gt;50,"yellow",CY41&gt;0,"orange",CY41=0,"red")</f>
        <v>yellow</v>
      </c>
      <c r="DA41" s="12">
        <v>100</v>
      </c>
      <c r="DB41" s="12" t="str" cm="1">
        <f t="array" ref="DB41">_xlfn.IFS(DA41=100,"green",DA41&gt;50,"yellow",DA41&gt;0,"orange",DA41=0,"red")</f>
        <v>green</v>
      </c>
      <c r="DC41" s="12">
        <v>97.179982439246871</v>
      </c>
      <c r="DD41" s="12" t="str" cm="1">
        <f t="array" ref="DD41">_xlfn.IFS(DC41=100,"green",DC41&gt;50,"yellow",DC41&gt;0,"orange",DC41=0,"red")</f>
        <v>yellow</v>
      </c>
      <c r="DE41" s="12">
        <v>95.819931696353905</v>
      </c>
      <c r="DF41" s="12" t="str" cm="1">
        <f t="array" ref="DF41">_xlfn.IFS(DE41=100,"green",DE41&gt;50,"yellow",DE41&gt;0,"orange",DE41=0,"red")</f>
        <v>yellow</v>
      </c>
      <c r="DG41" s="12">
        <v>99.35016598202597</v>
      </c>
      <c r="DH41" s="12" t="str" cm="1">
        <f t="array" ref="DH41">_xlfn.IFS(DG41=100,"green",DG41&gt;50,"yellow",DG41&gt;0,"orange",DG41=0,"red")</f>
        <v>yellow</v>
      </c>
      <c r="DI41" s="12">
        <v>96.134569723271397</v>
      </c>
      <c r="DJ41" s="12" t="str" cm="1">
        <f t="array" ref="DJ41">_xlfn.IFS(DI41=100,"green",DI41&gt;50,"yellow",DI41&gt;0,"orange",DI41=0,"red")</f>
        <v>yellow</v>
      </c>
      <c r="DK41" s="12">
        <v>94.837276509854235</v>
      </c>
      <c r="DL41" s="12" t="str" cm="1">
        <f t="array" ref="DL41">_xlfn.IFS(DK41=100,"green",DK41&gt;50,"yellow",DK41&gt;0,"orange",DK41=0,"red")</f>
        <v>yellow</v>
      </c>
      <c r="DM41" s="12">
        <v>94.531945635811766</v>
      </c>
      <c r="DN41" s="12" t="str" cm="1">
        <f t="array" ref="DN41">_xlfn.IFS(DM41=100,"green",DM41&gt;50,"yellow",DM41&gt;0,"orange",DM41=0,"red")</f>
        <v>yellow</v>
      </c>
      <c r="DO41" s="12">
        <v>96.768683651939881</v>
      </c>
      <c r="DP41" s="12" t="str" cm="1">
        <f t="array" ref="DP41">_xlfn.IFS(DO41=100,"green",DO41&gt;50,"yellow",DO41&gt;0,"orange",DO41=0,"red")</f>
        <v>yellow</v>
      </c>
      <c r="DQ41" s="12">
        <v>96.82781945481301</v>
      </c>
      <c r="DR41" s="12" t="str" cm="1">
        <f t="array" ref="DR41">_xlfn.IFS(DQ41=100,"green",DQ41&gt;50,"yellow",DQ41&gt;0,"orange",DQ41=0,"red")</f>
        <v>yellow</v>
      </c>
      <c r="DS41" s="12"/>
    </row>
    <row r="42" spans="1:123" x14ac:dyDescent="0.3">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G42" s="26"/>
      <c r="DH42" s="26"/>
      <c r="DI42" s="26"/>
      <c r="DJ42" s="26"/>
      <c r="DK42" s="26"/>
      <c r="DL42" s="26"/>
      <c r="DM42" s="26"/>
      <c r="DN42" s="26"/>
      <c r="DO42" s="26"/>
      <c r="DP42" s="26"/>
      <c r="DQ42" s="26"/>
      <c r="DR42" s="26"/>
    </row>
    <row r="54" spans="6:6" x14ac:dyDescent="0.3">
      <c r="F54" s="12"/>
    </row>
  </sheetData>
  <autoFilter ref="A4:DR4" xr:uid="{69E4E855-7D01-479D-BB75-071FAF55C319}">
    <sortState xmlns:xlrd2="http://schemas.microsoft.com/office/spreadsheetml/2017/richdata2" ref="A5:DR41">
      <sortCondition ref="B4"/>
    </sortState>
  </autoFilter>
  <mergeCells count="72">
    <mergeCell ref="Q2:R2"/>
    <mergeCell ref="S2:T2"/>
    <mergeCell ref="U2:V2"/>
    <mergeCell ref="W2:X2"/>
    <mergeCell ref="E1:Z1"/>
    <mergeCell ref="Y2:Z2"/>
    <mergeCell ref="E2:F2"/>
    <mergeCell ref="G2:H2"/>
    <mergeCell ref="I2:J2"/>
    <mergeCell ref="K2:L2"/>
    <mergeCell ref="M2:N2"/>
    <mergeCell ref="O2:P2"/>
    <mergeCell ref="AA2:AB2"/>
    <mergeCell ref="AC2:AD2"/>
    <mergeCell ref="AE2:AF2"/>
    <mergeCell ref="AG2:AH2"/>
    <mergeCell ref="AA1:AH1"/>
    <mergeCell ref="BS1:CR1"/>
    <mergeCell ref="CE2:CF2"/>
    <mergeCell ref="AK2:AL2"/>
    <mergeCell ref="AM2:AN2"/>
    <mergeCell ref="AI1:AX1"/>
    <mergeCell ref="AO2:AP2"/>
    <mergeCell ref="AQ2:AR2"/>
    <mergeCell ref="AS2:AT2"/>
    <mergeCell ref="AU2:AV2"/>
    <mergeCell ref="AW2:AX2"/>
    <mergeCell ref="AI2:AJ2"/>
    <mergeCell ref="BU2:BV2"/>
    <mergeCell ref="BW2:BX2"/>
    <mergeCell ref="BY2:BZ2"/>
    <mergeCell ref="CS1:CZ1"/>
    <mergeCell ref="CY2:CZ2"/>
    <mergeCell ref="CA2:CB2"/>
    <mergeCell ref="CC2:CD2"/>
    <mergeCell ref="AY1:BL1"/>
    <mergeCell ref="BK2:BL2"/>
    <mergeCell ref="BM2:BN2"/>
    <mergeCell ref="BO2:BP2"/>
    <mergeCell ref="BQ2:BR2"/>
    <mergeCell ref="BM1:BR1"/>
    <mergeCell ref="AY2:AZ2"/>
    <mergeCell ref="BA2:BB2"/>
    <mergeCell ref="BC2:BD2"/>
    <mergeCell ref="BE2:BF2"/>
    <mergeCell ref="BG2:BH2"/>
    <mergeCell ref="BI2:BJ2"/>
    <mergeCell ref="DM2:DN2"/>
    <mergeCell ref="CG2:CH2"/>
    <mergeCell ref="CI2:CJ2"/>
    <mergeCell ref="CK2:CL2"/>
    <mergeCell ref="CM2:CN2"/>
    <mergeCell ref="CO2:CP2"/>
    <mergeCell ref="CS2:CT2"/>
    <mergeCell ref="CU2:CV2"/>
    <mergeCell ref="CW2:CX2"/>
    <mergeCell ref="DO2:DP2"/>
    <mergeCell ref="DQ2:DR2"/>
    <mergeCell ref="DA1:DR1"/>
    <mergeCell ref="A1:D1"/>
    <mergeCell ref="A2:A3"/>
    <mergeCell ref="B2:B3"/>
    <mergeCell ref="C2:C3"/>
    <mergeCell ref="D2:D3"/>
    <mergeCell ref="DA2:DB2"/>
    <mergeCell ref="DC2:DD2"/>
    <mergeCell ref="DE2:DF2"/>
    <mergeCell ref="DG2:DH2"/>
    <mergeCell ref="DI2:DJ2"/>
    <mergeCell ref="DK2:DL2"/>
    <mergeCell ref="CQ2:CR2"/>
    <mergeCell ref="BS2:BT2"/>
  </mergeCells>
  <conditionalFormatting sqref="C5:D41 F5:F41 H5:H41 J5:J41 L5:L41 N5:N41 P5:P41 R5:R41 T5:T41 V5:V41 X5:X41 Z5:Z41 AB5:AB41 AF5:AF41 AJ5:AJ41 AL5:AL41 AN5:AN41 AP5:AP41 AR5:AR41 AT5:AT41 AV5:AV41 AX5:AX41 AZ5:AZ41 BB5:BB41 BD5:BD41 BF5:BF41 BH5:BH41 BJ5:BJ41 BL5:BL41 BN5:BN41 BP5:BP41 BR5:BR41 BT5:BT41 BV5:BV41 BX5:BX41 BZ5:BZ41 CB5:CB41 CD5:CD41 CF5:CF41 CH5:CH41 CJ5:CJ41 CL5:CL41 CN5:CN41 CP5:CP41 CR5:CR41 CT5:CT41 CV5:CV41 CX5:CX41 CZ5:CZ41 DB5:DB41 DD5:DD41 DF5:DF41 DH5:DH41 DJ5:DJ41 DL5:DL41 DN5:DN41 DP5:DP41 DR5:DR41 DS41 F54 AD5:AD41 AH5:AH41">
    <cfRule type="cellIs" dxfId="24" priority="46" operator="equal">
      <formula>"grey"</formula>
    </cfRule>
    <cfRule type="cellIs" dxfId="23" priority="47" operator="equal">
      <formula>"green"</formula>
    </cfRule>
    <cfRule type="cellIs" dxfId="22" priority="48" operator="equal">
      <formula>"yellow"</formula>
    </cfRule>
    <cfRule type="cellIs" dxfId="21" priority="49" operator="equal">
      <formula>"orange"</formula>
    </cfRule>
    <cfRule type="cellIs" dxfId="20" priority="50" operator="equal">
      <formula>"red"</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1F63B-2CDE-41A6-8DBF-24502E867C78}">
  <dimension ref="A1:K1837"/>
  <sheetViews>
    <sheetView zoomScaleNormal="100" workbookViewId="0">
      <pane ySplit="1" topLeftCell="A394" activePane="bottomLeft" state="frozen"/>
      <selection pane="bottomLeft" activeCell="H433" sqref="H398:H433"/>
    </sheetView>
  </sheetViews>
  <sheetFormatPr defaultRowHeight="14.4" x14ac:dyDescent="0.3"/>
  <cols>
    <col min="1" max="1" width="13.33203125" customWidth="1"/>
    <col min="2" max="2" width="15.44140625" customWidth="1"/>
    <col min="3" max="3" width="26.77734375" customWidth="1"/>
    <col min="4" max="4" width="8" customWidth="1"/>
    <col min="5" max="5" width="37" customWidth="1"/>
    <col min="6" max="6" width="8.5546875" customWidth="1"/>
    <col min="7" max="7" width="14.77734375" customWidth="1"/>
    <col min="8" max="9" width="10.109375" customWidth="1"/>
    <col min="10" max="10" width="6.6640625" customWidth="1"/>
    <col min="11" max="11" width="40.109375" bestFit="1" customWidth="1"/>
  </cols>
  <sheetData>
    <row r="1" spans="1:11" x14ac:dyDescent="0.3">
      <c r="A1" s="7" t="s">
        <v>271</v>
      </c>
      <c r="B1" s="7" t="s">
        <v>272</v>
      </c>
      <c r="C1" s="7" t="s">
        <v>189</v>
      </c>
      <c r="D1" s="7" t="s">
        <v>246</v>
      </c>
      <c r="E1" s="7" t="s">
        <v>38</v>
      </c>
      <c r="F1" s="7" t="s">
        <v>187</v>
      </c>
      <c r="G1" s="7" t="s">
        <v>191</v>
      </c>
      <c r="H1" s="7" t="s">
        <v>192</v>
      </c>
      <c r="I1" s="7" t="s">
        <v>287</v>
      </c>
      <c r="J1" s="7" t="s">
        <v>194</v>
      </c>
      <c r="K1" s="7" t="s">
        <v>188</v>
      </c>
    </row>
    <row r="2" spans="1:11" x14ac:dyDescent="0.3">
      <c r="A2">
        <v>1</v>
      </c>
      <c r="B2">
        <v>1.01</v>
      </c>
      <c r="C2" t="s">
        <v>190</v>
      </c>
      <c r="D2">
        <v>35</v>
      </c>
      <c r="E2" t="s">
        <v>34</v>
      </c>
      <c r="F2" s="3">
        <v>1.8392930808421861</v>
      </c>
      <c r="G2" s="3">
        <v>69.218843499577901</v>
      </c>
      <c r="H2" s="3">
        <f t="shared" ref="H2:H65" si="0">IF(G2&gt;100,100,IF(G2&lt;0,0,G2))</f>
        <v>69.218843499577901</v>
      </c>
      <c r="I2" s="3">
        <f t="shared" ref="I2:I65" si="1">H2/100*3</f>
        <v>2.0765653049873372</v>
      </c>
      <c r="J2" s="8" t="str" cm="1">
        <f t="array" ref="J2">_xlfn.IFS(H2=100,"green",H2&gt;50,"yellow",H2&gt;0,"orange",H2=0,"red")</f>
        <v>yellow</v>
      </c>
      <c r="K2" t="s">
        <v>193</v>
      </c>
    </row>
    <row r="3" spans="1:11" x14ac:dyDescent="0.3">
      <c r="A3">
        <v>1</v>
      </c>
      <c r="B3">
        <v>1.01</v>
      </c>
      <c r="C3" t="s">
        <v>190</v>
      </c>
      <c r="D3">
        <v>37</v>
      </c>
      <c r="E3" t="s">
        <v>33</v>
      </c>
      <c r="F3" s="3">
        <v>1.8657806608829082</v>
      </c>
      <c r="G3" s="3">
        <v>68.417935125388595</v>
      </c>
      <c r="H3" s="3">
        <f t="shared" si="0"/>
        <v>68.417935125388595</v>
      </c>
      <c r="I3" s="3">
        <f t="shared" si="1"/>
        <v>2.052538053761658</v>
      </c>
      <c r="J3" s="8" t="str" cm="1">
        <f t="array" ref="J3">_xlfn.IFS(H3=100,"green",H3&gt;50,"yellow",H3&gt;0,"orange",H3=0,"red")</f>
        <v>yellow</v>
      </c>
      <c r="K3" t="s">
        <v>193</v>
      </c>
    </row>
    <row r="4" spans="1:11" x14ac:dyDescent="0.3">
      <c r="A4">
        <v>1</v>
      </c>
      <c r="B4">
        <v>1.01</v>
      </c>
      <c r="C4" t="s">
        <v>190</v>
      </c>
      <c r="D4">
        <v>12</v>
      </c>
      <c r="E4" t="s">
        <v>32</v>
      </c>
      <c r="F4" s="3">
        <v>4.0470410709626972</v>
      </c>
      <c r="G4" s="3">
        <v>2.462882756140365</v>
      </c>
      <c r="H4" s="3">
        <f t="shared" si="0"/>
        <v>2.462882756140365</v>
      </c>
      <c r="I4" s="3">
        <f t="shared" si="1"/>
        <v>7.3886482684210955E-2</v>
      </c>
      <c r="J4" s="8" t="str" cm="1">
        <f t="array" ref="J4">_xlfn.IFS(H4=100,"green",H4&gt;50,"yellow",H4&gt;0,"orange",H4=0,"red")</f>
        <v>orange</v>
      </c>
      <c r="K4" t="s">
        <v>193</v>
      </c>
    </row>
    <row r="5" spans="1:11" x14ac:dyDescent="0.3">
      <c r="A5">
        <v>1</v>
      </c>
      <c r="B5">
        <v>1.01</v>
      </c>
      <c r="C5" t="s">
        <v>190</v>
      </c>
      <c r="D5">
        <v>18</v>
      </c>
      <c r="E5" t="s">
        <v>31</v>
      </c>
      <c r="F5" s="3">
        <v>3.4352834890790032</v>
      </c>
      <c r="G5" s="3">
        <v>20.960675667050889</v>
      </c>
      <c r="H5" s="3">
        <f t="shared" si="0"/>
        <v>20.960675667050889</v>
      </c>
      <c r="I5" s="3">
        <f t="shared" si="1"/>
        <v>0.62882027001152674</v>
      </c>
      <c r="J5" s="8" t="str" cm="1">
        <f t="array" ref="J5">_xlfn.IFS(H5=100,"green",H5&gt;50,"yellow",H5&gt;0,"orange",H5=0,"red")</f>
        <v>orange</v>
      </c>
      <c r="K5" t="s">
        <v>193</v>
      </c>
    </row>
    <row r="6" spans="1:11" x14ac:dyDescent="0.3">
      <c r="A6">
        <v>1</v>
      </c>
      <c r="B6">
        <v>1.01</v>
      </c>
      <c r="C6" t="s">
        <v>190</v>
      </c>
      <c r="D6">
        <v>10</v>
      </c>
      <c r="E6" t="s">
        <v>30</v>
      </c>
      <c r="F6" s="3">
        <v>2.8146161614760468</v>
      </c>
      <c r="G6" s="3">
        <v>39.727873708497455</v>
      </c>
      <c r="H6" s="3">
        <f t="shared" si="0"/>
        <v>39.727873708497455</v>
      </c>
      <c r="I6" s="3">
        <f t="shared" si="1"/>
        <v>1.1918362112549237</v>
      </c>
      <c r="J6" s="8" t="str" cm="1">
        <f t="array" ref="J6">_xlfn.IFS(H6=100,"green",H6&gt;50,"yellow",H6&gt;0,"orange",H6=0,"red")</f>
        <v>orange</v>
      </c>
      <c r="K6" t="s">
        <v>193</v>
      </c>
    </row>
    <row r="7" spans="1:11" x14ac:dyDescent="0.3">
      <c r="A7">
        <v>1</v>
      </c>
      <c r="B7">
        <v>1.01</v>
      </c>
      <c r="C7" t="s">
        <v>190</v>
      </c>
      <c r="D7">
        <v>4</v>
      </c>
      <c r="E7" t="s">
        <v>29</v>
      </c>
      <c r="F7" s="3">
        <v>1.7054337012648633</v>
      </c>
      <c r="G7" s="3">
        <v>73.266366825696693</v>
      </c>
      <c r="H7" s="3">
        <f t="shared" si="0"/>
        <v>73.266366825696693</v>
      </c>
      <c r="I7" s="3">
        <f t="shared" si="1"/>
        <v>2.197991004770901</v>
      </c>
      <c r="J7" s="8" t="str" cm="1">
        <f t="array" ref="J7">_xlfn.IFS(H7=100,"green",H7&gt;50,"yellow",H7&gt;0,"orange",H7=0,"red")</f>
        <v>yellow</v>
      </c>
      <c r="K7" t="s">
        <v>193</v>
      </c>
    </row>
    <row r="8" spans="1:11" x14ac:dyDescent="0.3">
      <c r="A8">
        <v>1</v>
      </c>
      <c r="B8">
        <v>1.01</v>
      </c>
      <c r="C8" t="s">
        <v>190</v>
      </c>
      <c r="D8">
        <v>22</v>
      </c>
      <c r="E8" t="s">
        <v>28</v>
      </c>
      <c r="F8" s="3">
        <v>3.9655202515948402</v>
      </c>
      <c r="G8" s="3">
        <v>4.9278382863213546</v>
      </c>
      <c r="H8" s="3">
        <f t="shared" si="0"/>
        <v>4.9278382863213546</v>
      </c>
      <c r="I8" s="3">
        <f t="shared" si="1"/>
        <v>0.14783514858964064</v>
      </c>
      <c r="J8" s="8" t="str" cm="1">
        <f t="array" ref="J8">_xlfn.IFS(H8=100,"green",H8&gt;50,"yellow",H8&gt;0,"orange",H8=0,"red")</f>
        <v>orange</v>
      </c>
      <c r="K8" t="s">
        <v>193</v>
      </c>
    </row>
    <row r="9" spans="1:11" x14ac:dyDescent="0.3">
      <c r="A9">
        <v>1</v>
      </c>
      <c r="B9">
        <v>1.01</v>
      </c>
      <c r="C9" t="s">
        <v>190</v>
      </c>
      <c r="D9">
        <v>25</v>
      </c>
      <c r="E9" t="s">
        <v>244</v>
      </c>
      <c r="F9" s="3">
        <v>2.7314754747645811</v>
      </c>
      <c r="G9" s="3">
        <v>42.24180937648557</v>
      </c>
      <c r="H9" s="3">
        <f t="shared" si="0"/>
        <v>42.24180937648557</v>
      </c>
      <c r="I9" s="3">
        <f t="shared" si="1"/>
        <v>1.2672542812945671</v>
      </c>
      <c r="J9" s="8" t="str" cm="1">
        <f t="array" ref="J9">_xlfn.IFS(H9=100,"green",H9&gt;50,"yellow",H9&gt;0,"orange",H9=0,"red")</f>
        <v>orange</v>
      </c>
      <c r="K9" t="s">
        <v>193</v>
      </c>
    </row>
    <row r="10" spans="1:11" x14ac:dyDescent="0.3">
      <c r="A10">
        <v>1</v>
      </c>
      <c r="B10">
        <v>1.01</v>
      </c>
      <c r="C10" t="s">
        <v>190</v>
      </c>
      <c r="D10">
        <v>7</v>
      </c>
      <c r="E10" t="s">
        <v>27</v>
      </c>
      <c r="F10" s="3">
        <v>3.0319382227993299</v>
      </c>
      <c r="G10" s="3">
        <v>33.156678509000017</v>
      </c>
      <c r="H10" s="3">
        <f t="shared" si="0"/>
        <v>33.156678509000017</v>
      </c>
      <c r="I10" s="3">
        <f t="shared" si="1"/>
        <v>0.99470035527000045</v>
      </c>
      <c r="J10" s="8" t="str" cm="1">
        <f t="array" ref="J10">_xlfn.IFS(H10=100,"green",H10&gt;50,"yellow",H10&gt;0,"orange",H10=0,"red")</f>
        <v>orange</v>
      </c>
      <c r="K10" t="s">
        <v>193</v>
      </c>
    </row>
    <row r="11" spans="1:11" x14ac:dyDescent="0.3">
      <c r="A11">
        <v>1</v>
      </c>
      <c r="B11">
        <v>1.01</v>
      </c>
      <c r="C11" t="s">
        <v>190</v>
      </c>
      <c r="D11">
        <v>30</v>
      </c>
      <c r="E11" t="s">
        <v>26</v>
      </c>
      <c r="F11" s="3">
        <v>3.0167050039594256</v>
      </c>
      <c r="G11" s="3">
        <v>33.61728731191748</v>
      </c>
      <c r="H11" s="3">
        <f t="shared" si="0"/>
        <v>33.61728731191748</v>
      </c>
      <c r="I11" s="3">
        <f t="shared" si="1"/>
        <v>1.0085186193575244</v>
      </c>
      <c r="J11" s="8" t="str" cm="1">
        <f t="array" ref="J11">_xlfn.IFS(H11=100,"green",H11&gt;50,"yellow",H11&gt;0,"orange",H11=0,"red")</f>
        <v>orange</v>
      </c>
      <c r="K11" t="s">
        <v>193</v>
      </c>
    </row>
    <row r="12" spans="1:11" x14ac:dyDescent="0.3">
      <c r="A12">
        <v>1</v>
      </c>
      <c r="B12">
        <v>1.01</v>
      </c>
      <c r="C12" t="s">
        <v>190</v>
      </c>
      <c r="D12">
        <v>24</v>
      </c>
      <c r="E12" t="s">
        <v>25</v>
      </c>
      <c r="F12" s="3">
        <v>1.586705637083657</v>
      </c>
      <c r="G12" s="3">
        <v>76.856362616471841</v>
      </c>
      <c r="H12" s="3">
        <f t="shared" si="0"/>
        <v>76.856362616471841</v>
      </c>
      <c r="I12" s="3">
        <f t="shared" si="1"/>
        <v>2.305690878494155</v>
      </c>
      <c r="J12" s="8" t="str" cm="1">
        <f t="array" ref="J12">_xlfn.IFS(H12=100,"green",H12&gt;50,"yellow",H12&gt;0,"orange",H12=0,"red")</f>
        <v>yellow</v>
      </c>
      <c r="K12" t="s">
        <v>193</v>
      </c>
    </row>
    <row r="13" spans="1:11" x14ac:dyDescent="0.3">
      <c r="A13">
        <v>1</v>
      </c>
      <c r="B13">
        <v>1.01</v>
      </c>
      <c r="C13" t="s">
        <v>190</v>
      </c>
      <c r="D13">
        <v>6</v>
      </c>
      <c r="E13" t="s">
        <v>24</v>
      </c>
      <c r="F13" s="3">
        <v>4.023436597068839</v>
      </c>
      <c r="G13" s="3">
        <v>3.176614277889763</v>
      </c>
      <c r="H13" s="3">
        <f t="shared" si="0"/>
        <v>3.176614277889763</v>
      </c>
      <c r="I13" s="3">
        <f t="shared" si="1"/>
        <v>9.5298428336692886E-2</v>
      </c>
      <c r="J13" s="8" t="str" cm="1">
        <f t="array" ref="J13">_xlfn.IFS(H13=100,"green",H13&gt;50,"yellow",H13&gt;0,"orange",H13=0,"red")</f>
        <v>orange</v>
      </c>
      <c r="K13" t="s">
        <v>193</v>
      </c>
    </row>
    <row r="14" spans="1:11" x14ac:dyDescent="0.3">
      <c r="A14">
        <v>1</v>
      </c>
      <c r="B14">
        <v>1.01</v>
      </c>
      <c r="C14" t="s">
        <v>190</v>
      </c>
      <c r="D14">
        <v>2</v>
      </c>
      <c r="E14" t="s">
        <v>23</v>
      </c>
      <c r="F14" s="3">
        <v>1.2382363901068116</v>
      </c>
      <c r="G14" s="3">
        <v>87.393072184583261</v>
      </c>
      <c r="H14" s="3">
        <f t="shared" si="0"/>
        <v>87.393072184583261</v>
      </c>
      <c r="I14" s="3">
        <f t="shared" si="1"/>
        <v>2.6217921655374981</v>
      </c>
      <c r="J14" s="8" t="str" cm="1">
        <f t="array" ref="J14">_xlfn.IFS(H14=100,"green",H14&gt;50,"yellow",H14&gt;0,"orange",H14=0,"red")</f>
        <v>yellow</v>
      </c>
      <c r="K14" t="s">
        <v>193</v>
      </c>
    </row>
    <row r="15" spans="1:11" x14ac:dyDescent="0.3">
      <c r="A15">
        <v>1</v>
      </c>
      <c r="B15">
        <v>1.01</v>
      </c>
      <c r="C15" t="s">
        <v>190</v>
      </c>
      <c r="D15">
        <v>1</v>
      </c>
      <c r="E15" t="s">
        <v>22</v>
      </c>
      <c r="F15" s="3">
        <v>0.80704118159959148</v>
      </c>
      <c r="G15" s="3">
        <v>100.43117732188887</v>
      </c>
      <c r="H15" s="3">
        <f t="shared" si="0"/>
        <v>100</v>
      </c>
      <c r="I15" s="3">
        <f t="shared" si="1"/>
        <v>3</v>
      </c>
      <c r="J15" s="8" t="str" cm="1">
        <f t="array" ref="J15">_xlfn.IFS(H15=100,"green",H15&gt;50,"yellow",H15&gt;0,"orange",H15=0,"red")</f>
        <v>green</v>
      </c>
      <c r="K15" t="s">
        <v>193</v>
      </c>
    </row>
    <row r="16" spans="1:11" x14ac:dyDescent="0.3">
      <c r="A16">
        <v>1</v>
      </c>
      <c r="B16">
        <v>1.01</v>
      </c>
      <c r="C16" t="s">
        <v>190</v>
      </c>
      <c r="D16">
        <v>20</v>
      </c>
      <c r="E16" t="s">
        <v>21</v>
      </c>
      <c r="F16" s="3">
        <v>4.6986592209186488</v>
      </c>
      <c r="G16" s="3">
        <v>-17.240179292982578</v>
      </c>
      <c r="H16" s="3">
        <f t="shared" si="0"/>
        <v>0</v>
      </c>
      <c r="I16" s="3">
        <f t="shared" si="1"/>
        <v>0</v>
      </c>
      <c r="J16" s="8" t="str" cm="1">
        <f t="array" ref="J16">_xlfn.IFS(H16=100,"green",H16&gt;50,"yellow",H16&gt;0,"orange",H16=0,"red")</f>
        <v>red</v>
      </c>
      <c r="K16" t="s">
        <v>193</v>
      </c>
    </row>
    <row r="17" spans="1:11" x14ac:dyDescent="0.3">
      <c r="A17">
        <v>1</v>
      </c>
      <c r="B17">
        <v>1.01</v>
      </c>
      <c r="C17" t="s">
        <v>190</v>
      </c>
      <c r="D17">
        <v>29</v>
      </c>
      <c r="E17" t="s">
        <v>20</v>
      </c>
      <c r="F17" s="3">
        <v>2.2980492262767789</v>
      </c>
      <c r="G17" s="3">
        <v>55.347374757454517</v>
      </c>
      <c r="H17" s="3">
        <f t="shared" si="0"/>
        <v>55.347374757454517</v>
      </c>
      <c r="I17" s="3">
        <f t="shared" si="1"/>
        <v>1.6604212427236353</v>
      </c>
      <c r="J17" s="8" t="str" cm="1">
        <f t="array" ref="J17">_xlfn.IFS(H17=100,"green",H17&gt;50,"yellow",H17&gt;0,"orange",H17=0,"red")</f>
        <v>yellow</v>
      </c>
      <c r="K17" t="s">
        <v>193</v>
      </c>
    </row>
    <row r="18" spans="1:11" x14ac:dyDescent="0.3">
      <c r="A18">
        <v>1</v>
      </c>
      <c r="B18">
        <v>1.01</v>
      </c>
      <c r="C18" t="s">
        <v>190</v>
      </c>
      <c r="D18">
        <v>32</v>
      </c>
      <c r="E18" t="s">
        <v>19</v>
      </c>
      <c r="F18" s="3">
        <v>0.99981856585845308</v>
      </c>
      <c r="G18" s="3">
        <v>94.60214268868117</v>
      </c>
      <c r="H18" s="3">
        <f t="shared" si="0"/>
        <v>94.60214268868117</v>
      </c>
      <c r="I18" s="3">
        <f t="shared" si="1"/>
        <v>2.838064280660435</v>
      </c>
      <c r="J18" s="8" t="str" cm="1">
        <f t="array" ref="J18">_xlfn.IFS(H18=100,"green",H18&gt;50,"yellow",H18&gt;0,"orange",H18=0,"red")</f>
        <v>yellow</v>
      </c>
      <c r="K18" t="s">
        <v>193</v>
      </c>
    </row>
    <row r="19" spans="1:11" x14ac:dyDescent="0.3">
      <c r="A19">
        <v>1</v>
      </c>
      <c r="B19">
        <v>1.01</v>
      </c>
      <c r="C19" t="s">
        <v>190</v>
      </c>
      <c r="D19">
        <v>35</v>
      </c>
      <c r="E19" t="s">
        <v>18</v>
      </c>
      <c r="F19" s="3">
        <v>1.8248175182481754</v>
      </c>
      <c r="G19" s="3">
        <v>69.656542952862054</v>
      </c>
      <c r="H19" s="3">
        <f t="shared" si="0"/>
        <v>69.656542952862054</v>
      </c>
      <c r="I19" s="3">
        <f t="shared" si="1"/>
        <v>2.0896962885858619</v>
      </c>
      <c r="J19" s="8" t="str" cm="1">
        <f t="array" ref="J19">_xlfn.IFS(H19=100,"green",H19&gt;50,"yellow",H19&gt;0,"orange",H19=0,"red")</f>
        <v>yellow</v>
      </c>
      <c r="K19" t="s">
        <v>193</v>
      </c>
    </row>
    <row r="20" spans="1:11" x14ac:dyDescent="0.3">
      <c r="A20">
        <v>1</v>
      </c>
      <c r="B20">
        <v>1.01</v>
      </c>
      <c r="C20" t="s">
        <v>190</v>
      </c>
      <c r="D20">
        <v>31</v>
      </c>
      <c r="E20" t="s">
        <v>17</v>
      </c>
      <c r="F20" s="3">
        <v>0</v>
      </c>
      <c r="G20" s="3">
        <v>124.83378562604544</v>
      </c>
      <c r="H20" s="3">
        <f t="shared" si="0"/>
        <v>100</v>
      </c>
      <c r="I20" s="3">
        <f t="shared" si="1"/>
        <v>3</v>
      </c>
      <c r="J20" s="8" t="str" cm="1">
        <f t="array" ref="J20">_xlfn.IFS(H20=100,"green",H20&gt;50,"yellow",H20&gt;0,"orange",H20=0,"red")</f>
        <v>green</v>
      </c>
      <c r="K20" t="s">
        <v>193</v>
      </c>
    </row>
    <row r="21" spans="1:11" x14ac:dyDescent="0.3">
      <c r="A21">
        <v>1</v>
      </c>
      <c r="B21">
        <v>1.01</v>
      </c>
      <c r="C21" t="s">
        <v>190</v>
      </c>
      <c r="D21">
        <v>23</v>
      </c>
      <c r="E21" t="s">
        <v>16</v>
      </c>
      <c r="F21" s="3">
        <v>2.7235121950628454</v>
      </c>
      <c r="G21" s="3">
        <v>42.482596091969825</v>
      </c>
      <c r="H21" s="3">
        <f t="shared" si="0"/>
        <v>42.482596091969825</v>
      </c>
      <c r="I21" s="3">
        <f t="shared" si="1"/>
        <v>1.2744778827590948</v>
      </c>
      <c r="J21" s="8" t="str" cm="1">
        <f t="array" ref="J21">_xlfn.IFS(H21=100,"green",H21&gt;50,"yellow",H21&gt;0,"orange",H21=0,"red")</f>
        <v>orange</v>
      </c>
      <c r="K21" t="s">
        <v>193</v>
      </c>
    </row>
    <row r="22" spans="1:11" x14ac:dyDescent="0.3">
      <c r="A22">
        <v>1</v>
      </c>
      <c r="B22">
        <v>1.01</v>
      </c>
      <c r="C22" t="s">
        <v>190</v>
      </c>
      <c r="D22">
        <v>27</v>
      </c>
      <c r="E22" t="s">
        <v>15</v>
      </c>
      <c r="F22" s="3">
        <v>2.0422813099144266</v>
      </c>
      <c r="G22" s="3">
        <v>63.081062234703225</v>
      </c>
      <c r="H22" s="3">
        <f t="shared" si="0"/>
        <v>63.081062234703225</v>
      </c>
      <c r="I22" s="3">
        <f t="shared" si="1"/>
        <v>1.8924318670410967</v>
      </c>
      <c r="J22" s="8" t="str" cm="1">
        <f t="array" ref="J22">_xlfn.IFS(H22=100,"green",H22&gt;50,"yellow",H22&gt;0,"orange",H22=0,"red")</f>
        <v>yellow</v>
      </c>
      <c r="K22" t="s">
        <v>193</v>
      </c>
    </row>
    <row r="23" spans="1:11" x14ac:dyDescent="0.3">
      <c r="A23">
        <v>1</v>
      </c>
      <c r="B23">
        <v>1.01</v>
      </c>
      <c r="C23" t="s">
        <v>190</v>
      </c>
      <c r="D23">
        <v>14</v>
      </c>
      <c r="E23" t="s">
        <v>14</v>
      </c>
      <c r="F23" s="3">
        <v>1.8285162951925582</v>
      </c>
      <c r="G23" s="3">
        <v>69.544702557308369</v>
      </c>
      <c r="H23" s="3">
        <f t="shared" si="0"/>
        <v>69.544702557308369</v>
      </c>
      <c r="I23" s="3">
        <f t="shared" si="1"/>
        <v>2.086341076719251</v>
      </c>
      <c r="J23" s="8" t="str" cm="1">
        <f t="array" ref="J23">_xlfn.IFS(H23=100,"green",H23&gt;50,"yellow",H23&gt;0,"orange",H23=0,"red")</f>
        <v>yellow</v>
      </c>
      <c r="K23" t="s">
        <v>193</v>
      </c>
    </row>
    <row r="24" spans="1:11" x14ac:dyDescent="0.3">
      <c r="A24">
        <v>1</v>
      </c>
      <c r="B24">
        <v>1.01</v>
      </c>
      <c r="C24" t="s">
        <v>190</v>
      </c>
      <c r="D24">
        <v>17</v>
      </c>
      <c r="E24" t="s">
        <v>13</v>
      </c>
      <c r="F24" s="3">
        <v>2.4267844196395618</v>
      </c>
      <c r="G24" s="3">
        <v>51.454792110847421</v>
      </c>
      <c r="H24" s="3">
        <f t="shared" si="0"/>
        <v>51.454792110847421</v>
      </c>
      <c r="I24" s="3">
        <f t="shared" si="1"/>
        <v>1.5436437633254227</v>
      </c>
      <c r="J24" s="8" t="str" cm="1">
        <f t="array" ref="J24">_xlfn.IFS(H24=100,"green",H24&gt;50,"yellow",H24&gt;0,"orange",H24=0,"red")</f>
        <v>yellow</v>
      </c>
      <c r="K24" t="s">
        <v>193</v>
      </c>
    </row>
    <row r="25" spans="1:11" x14ac:dyDescent="0.3">
      <c r="A25">
        <v>1</v>
      </c>
      <c r="B25">
        <v>1.01</v>
      </c>
      <c r="C25" t="s">
        <v>190</v>
      </c>
      <c r="D25">
        <v>15</v>
      </c>
      <c r="E25" t="s">
        <v>12</v>
      </c>
      <c r="F25" s="3">
        <v>2.8253582280811442</v>
      </c>
      <c r="G25" s="3">
        <v>39.403064454994684</v>
      </c>
      <c r="H25" s="3">
        <f t="shared" si="0"/>
        <v>39.403064454994684</v>
      </c>
      <c r="I25" s="3">
        <f t="shared" si="1"/>
        <v>1.1820919336498406</v>
      </c>
      <c r="J25" s="8" t="str" cm="1">
        <f t="array" ref="J25">_xlfn.IFS(H25=100,"green",H25&gt;50,"yellow",H25&gt;0,"orange",H25=0,"red")</f>
        <v>orange</v>
      </c>
      <c r="K25" t="s">
        <v>193</v>
      </c>
    </row>
    <row r="26" spans="1:11" x14ac:dyDescent="0.3">
      <c r="A26">
        <v>1</v>
      </c>
      <c r="B26">
        <v>1.01</v>
      </c>
      <c r="C26" t="s">
        <v>190</v>
      </c>
      <c r="D26">
        <v>13</v>
      </c>
      <c r="E26" t="s">
        <v>11</v>
      </c>
      <c r="F26" s="3">
        <v>1.0614090862682979</v>
      </c>
      <c r="G26" s="3">
        <v>92.739822178801305</v>
      </c>
      <c r="H26" s="3">
        <f t="shared" si="0"/>
        <v>92.739822178801305</v>
      </c>
      <c r="I26" s="3">
        <f t="shared" si="1"/>
        <v>2.782194665364039</v>
      </c>
      <c r="J26" s="8" t="str" cm="1">
        <f t="array" ref="J26">_xlfn.IFS(H26=100,"green",H26&gt;50,"yellow",H26&gt;0,"orange",H26=0,"red")</f>
        <v>yellow</v>
      </c>
      <c r="K26" t="s">
        <v>193</v>
      </c>
    </row>
    <row r="27" spans="1:11" x14ac:dyDescent="0.3">
      <c r="A27">
        <v>1</v>
      </c>
      <c r="B27">
        <v>1.01</v>
      </c>
      <c r="C27" t="s">
        <v>190</v>
      </c>
      <c r="D27">
        <v>21</v>
      </c>
      <c r="E27" t="s">
        <v>10</v>
      </c>
      <c r="F27" s="3">
        <v>3.2853499906692729</v>
      </c>
      <c r="G27" s="3">
        <v>25.494234197623872</v>
      </c>
      <c r="H27" s="3">
        <f t="shared" si="0"/>
        <v>25.494234197623872</v>
      </c>
      <c r="I27" s="3">
        <f t="shared" si="1"/>
        <v>0.76482702592871621</v>
      </c>
      <c r="J27" s="8" t="str" cm="1">
        <f t="array" ref="J27">_xlfn.IFS(H27=100,"green",H27&gt;50,"yellow",H27&gt;0,"orange",H27=0,"red")</f>
        <v>orange</v>
      </c>
      <c r="K27" t="s">
        <v>193</v>
      </c>
    </row>
    <row r="28" spans="1:11" x14ac:dyDescent="0.3">
      <c r="A28">
        <v>1</v>
      </c>
      <c r="B28">
        <v>1.01</v>
      </c>
      <c r="C28" t="s">
        <v>190</v>
      </c>
      <c r="D28">
        <v>34</v>
      </c>
      <c r="E28" t="s">
        <v>9</v>
      </c>
      <c r="F28" s="3">
        <v>2.4039366867181697</v>
      </c>
      <c r="G28" s="3">
        <v>52.145641958204202</v>
      </c>
      <c r="H28" s="3">
        <f t="shared" si="0"/>
        <v>52.145641958204202</v>
      </c>
      <c r="I28" s="3">
        <f t="shared" si="1"/>
        <v>1.564369258746126</v>
      </c>
      <c r="J28" s="8" t="str" cm="1">
        <f t="array" ref="J28">_xlfn.IFS(H28=100,"green",H28&gt;50,"yellow",H28&gt;0,"orange",H28=0,"red")</f>
        <v>yellow</v>
      </c>
      <c r="K28" t="s">
        <v>193</v>
      </c>
    </row>
    <row r="29" spans="1:11" x14ac:dyDescent="0.3">
      <c r="A29">
        <v>1</v>
      </c>
      <c r="B29">
        <v>1.01</v>
      </c>
      <c r="C29" t="s">
        <v>190</v>
      </c>
      <c r="D29">
        <v>3</v>
      </c>
      <c r="E29" t="s">
        <v>8</v>
      </c>
      <c r="F29" s="3">
        <v>2.414994187072947</v>
      </c>
      <c r="G29" s="3">
        <v>51.811294893726178</v>
      </c>
      <c r="H29" s="3">
        <f t="shared" si="0"/>
        <v>51.811294893726178</v>
      </c>
      <c r="I29" s="3">
        <f t="shared" si="1"/>
        <v>1.5543388468117854</v>
      </c>
      <c r="J29" s="8" t="str" cm="1">
        <f t="array" ref="J29">_xlfn.IFS(H29=100,"green",H29&gt;50,"yellow",H29&gt;0,"orange",H29=0,"red")</f>
        <v>yellow</v>
      </c>
      <c r="K29" t="s">
        <v>193</v>
      </c>
    </row>
    <row r="30" spans="1:11" x14ac:dyDescent="0.3">
      <c r="A30">
        <v>1</v>
      </c>
      <c r="B30">
        <v>1.01</v>
      </c>
      <c r="C30" t="s">
        <v>190</v>
      </c>
      <c r="D30">
        <v>8</v>
      </c>
      <c r="E30" t="s">
        <v>7</v>
      </c>
      <c r="F30" s="3">
        <v>2.6754804051914416</v>
      </c>
      <c r="G30" s="3">
        <v>43.93493951768729</v>
      </c>
      <c r="H30" s="3">
        <f t="shared" si="0"/>
        <v>43.93493951768729</v>
      </c>
      <c r="I30" s="3">
        <f t="shared" si="1"/>
        <v>1.3180481855306185</v>
      </c>
      <c r="J30" s="8" t="str" cm="1">
        <f t="array" ref="J30">_xlfn.IFS(H30=100,"green",H30&gt;50,"yellow",H30&gt;0,"orange",H30=0,"red")</f>
        <v>orange</v>
      </c>
      <c r="K30" t="s">
        <v>193</v>
      </c>
    </row>
    <row r="31" spans="1:11" x14ac:dyDescent="0.3">
      <c r="A31">
        <v>1</v>
      </c>
      <c r="B31">
        <v>1.01</v>
      </c>
      <c r="C31" t="s">
        <v>190</v>
      </c>
      <c r="D31">
        <v>11</v>
      </c>
      <c r="E31" t="s">
        <v>6</v>
      </c>
      <c r="F31" s="3">
        <v>1.4740155623287481</v>
      </c>
      <c r="G31" s="3">
        <v>80.263786942154553</v>
      </c>
      <c r="H31" s="3">
        <f t="shared" si="0"/>
        <v>80.263786942154553</v>
      </c>
      <c r="I31" s="3">
        <f t="shared" si="1"/>
        <v>2.4079136082646366</v>
      </c>
      <c r="J31" s="8" t="str" cm="1">
        <f t="array" ref="J31">_xlfn.IFS(H31=100,"green",H31&gt;50,"yellow",H31&gt;0,"orange",H31=0,"red")</f>
        <v>yellow</v>
      </c>
      <c r="K31" t="s">
        <v>193</v>
      </c>
    </row>
    <row r="32" spans="1:11" x14ac:dyDescent="0.3">
      <c r="A32">
        <v>1</v>
      </c>
      <c r="B32">
        <v>1.01</v>
      </c>
      <c r="C32" t="s">
        <v>190</v>
      </c>
      <c r="D32">
        <v>33</v>
      </c>
      <c r="E32" t="s">
        <v>5</v>
      </c>
      <c r="F32" s="3">
        <v>2.3424387670566618</v>
      </c>
      <c r="G32" s="3">
        <v>54.005162487312518</v>
      </c>
      <c r="H32" s="3">
        <f t="shared" si="0"/>
        <v>54.005162487312518</v>
      </c>
      <c r="I32" s="3">
        <f t="shared" si="1"/>
        <v>1.6201548746193755</v>
      </c>
      <c r="J32" s="8" t="str" cm="1">
        <f t="array" ref="J32">_xlfn.IFS(H32=100,"green",H32&gt;50,"yellow",H32&gt;0,"orange",H32=0,"red")</f>
        <v>yellow</v>
      </c>
      <c r="K32" t="s">
        <v>193</v>
      </c>
    </row>
    <row r="33" spans="1:11" x14ac:dyDescent="0.3">
      <c r="A33">
        <v>1</v>
      </c>
      <c r="B33">
        <v>1.01</v>
      </c>
      <c r="C33" t="s">
        <v>190</v>
      </c>
      <c r="D33">
        <v>36</v>
      </c>
      <c r="E33" t="s">
        <v>4</v>
      </c>
      <c r="F33" s="3">
        <v>2.676861863128996</v>
      </c>
      <c r="G33" s="3">
        <v>43.893168195842243</v>
      </c>
      <c r="H33" s="3">
        <f t="shared" si="0"/>
        <v>43.893168195842243</v>
      </c>
      <c r="I33" s="3">
        <f t="shared" si="1"/>
        <v>1.3167950458752673</v>
      </c>
      <c r="J33" s="8" t="str" cm="1">
        <f t="array" ref="J33">_xlfn.IFS(H33=100,"green",H33&gt;50,"yellow",H33&gt;0,"orange",H33=0,"red")</f>
        <v>orange</v>
      </c>
      <c r="K33" t="s">
        <v>193</v>
      </c>
    </row>
    <row r="34" spans="1:11" x14ac:dyDescent="0.3">
      <c r="A34">
        <v>1</v>
      </c>
      <c r="B34">
        <v>1.01</v>
      </c>
      <c r="C34" t="s">
        <v>190</v>
      </c>
      <c r="D34">
        <v>16</v>
      </c>
      <c r="E34" t="s">
        <v>3</v>
      </c>
      <c r="F34" s="3">
        <v>2.9668607102446791</v>
      </c>
      <c r="G34" s="3">
        <v>35.12443565013173</v>
      </c>
      <c r="H34" s="3">
        <f t="shared" si="0"/>
        <v>35.12443565013173</v>
      </c>
      <c r="I34" s="3">
        <f t="shared" si="1"/>
        <v>1.053733069503952</v>
      </c>
      <c r="J34" s="8" t="str" cm="1">
        <f t="array" ref="J34">_xlfn.IFS(H34=100,"green",H34&gt;50,"yellow",H34&gt;0,"orange",H34=0,"red")</f>
        <v>orange</v>
      </c>
      <c r="K34" t="s">
        <v>193</v>
      </c>
    </row>
    <row r="35" spans="1:11" x14ac:dyDescent="0.3">
      <c r="A35">
        <v>1</v>
      </c>
      <c r="B35">
        <v>1.01</v>
      </c>
      <c r="C35" t="s">
        <v>190</v>
      </c>
      <c r="D35">
        <v>9</v>
      </c>
      <c r="E35" t="s">
        <v>2</v>
      </c>
      <c r="F35" s="3">
        <v>1.7471393320996123</v>
      </c>
      <c r="G35" s="3">
        <v>72.005308286749568</v>
      </c>
      <c r="H35" s="3">
        <f t="shared" si="0"/>
        <v>72.005308286749568</v>
      </c>
      <c r="I35" s="3">
        <f t="shared" si="1"/>
        <v>2.1601592486024872</v>
      </c>
      <c r="J35" s="8" t="str" cm="1">
        <f t="array" ref="J35">_xlfn.IFS(H35=100,"green",H35&gt;50,"yellow",H35&gt;0,"orange",H35=0,"red")</f>
        <v>yellow</v>
      </c>
      <c r="K35" t="s">
        <v>193</v>
      </c>
    </row>
    <row r="36" spans="1:11" x14ac:dyDescent="0.3">
      <c r="A36">
        <v>1</v>
      </c>
      <c r="B36">
        <v>1.01</v>
      </c>
      <c r="C36" t="s">
        <v>190</v>
      </c>
      <c r="D36">
        <v>5</v>
      </c>
      <c r="E36" t="s">
        <v>1</v>
      </c>
      <c r="F36" s="3">
        <v>1.8540014506817766</v>
      </c>
      <c r="G36" s="3">
        <v>68.774104623580527</v>
      </c>
      <c r="H36" s="3">
        <f t="shared" si="0"/>
        <v>68.774104623580527</v>
      </c>
      <c r="I36" s="3">
        <f t="shared" si="1"/>
        <v>2.0632231387074156</v>
      </c>
      <c r="J36" s="8" t="str" cm="1">
        <f t="array" ref="J36">_xlfn.IFS(H36=100,"green",H36&gt;50,"yellow",H36&gt;0,"orange",H36=0,"red")</f>
        <v>yellow</v>
      </c>
      <c r="K36" t="s">
        <v>193</v>
      </c>
    </row>
    <row r="37" spans="1:11" x14ac:dyDescent="0.3">
      <c r="A37">
        <v>1</v>
      </c>
      <c r="B37">
        <v>1.01</v>
      </c>
      <c r="C37" t="s">
        <v>190</v>
      </c>
      <c r="D37">
        <v>19</v>
      </c>
      <c r="E37" t="s">
        <v>0</v>
      </c>
      <c r="F37" s="3">
        <v>1.8580983645064211</v>
      </c>
      <c r="G37" s="3">
        <v>68.650225711824703</v>
      </c>
      <c r="H37" s="3">
        <f t="shared" si="0"/>
        <v>68.650225711824703</v>
      </c>
      <c r="I37" s="3">
        <f t="shared" si="1"/>
        <v>2.0595067713547413</v>
      </c>
      <c r="J37" s="8" t="str" cm="1">
        <f t="array" ref="J37">_xlfn.IFS(H37=100,"green",H37&gt;50,"yellow",H37&gt;0,"orange",H37=0,"red")</f>
        <v>yellow</v>
      </c>
      <c r="K37" t="s">
        <v>193</v>
      </c>
    </row>
    <row r="38" spans="1:11" x14ac:dyDescent="0.3">
      <c r="A38">
        <v>1</v>
      </c>
      <c r="B38">
        <v>1.02</v>
      </c>
      <c r="C38" t="s">
        <v>198</v>
      </c>
      <c r="D38">
        <v>35</v>
      </c>
      <c r="E38" t="s">
        <v>34</v>
      </c>
      <c r="F38" s="3">
        <v>2.1020492352482125</v>
      </c>
      <c r="G38" s="3">
        <v>90.468545169564649</v>
      </c>
      <c r="H38" s="3">
        <f t="shared" si="0"/>
        <v>90.468545169564649</v>
      </c>
      <c r="I38" s="3">
        <f t="shared" si="1"/>
        <v>2.7140563550869397</v>
      </c>
      <c r="J38" s="8" t="str" cm="1">
        <f t="array" ref="J38">_xlfn.IFS(H38=100,"green",H38&gt;50,"yellow",H38&gt;0,"orange",H38=0,"red")</f>
        <v>yellow</v>
      </c>
      <c r="K38" t="s">
        <v>193</v>
      </c>
    </row>
    <row r="39" spans="1:11" x14ac:dyDescent="0.3">
      <c r="A39">
        <v>1</v>
      </c>
      <c r="B39">
        <v>1.02</v>
      </c>
      <c r="C39" t="s">
        <v>198</v>
      </c>
      <c r="D39">
        <v>37</v>
      </c>
      <c r="E39" t="s">
        <v>33</v>
      </c>
      <c r="F39" s="3">
        <v>3.2575521808928611</v>
      </c>
      <c r="G39" s="3">
        <v>81.3063912503209</v>
      </c>
      <c r="H39" s="3">
        <f t="shared" si="0"/>
        <v>81.3063912503209</v>
      </c>
      <c r="I39" s="3">
        <f t="shared" si="1"/>
        <v>2.4391917375096268</v>
      </c>
      <c r="J39" s="8" t="str" cm="1">
        <f t="array" ref="J39">_xlfn.IFS(H39=100,"green",H39&gt;50,"yellow",H39&gt;0,"orange",H39=0,"red")</f>
        <v>yellow</v>
      </c>
      <c r="K39" t="s">
        <v>193</v>
      </c>
    </row>
    <row r="40" spans="1:11" x14ac:dyDescent="0.3">
      <c r="A40">
        <v>1</v>
      </c>
      <c r="B40">
        <v>1.02</v>
      </c>
      <c r="C40" t="s">
        <v>198</v>
      </c>
      <c r="D40">
        <v>12</v>
      </c>
      <c r="E40" t="s">
        <v>32</v>
      </c>
      <c r="F40" s="3">
        <v>1.8789833543755381</v>
      </c>
      <c r="G40" s="3">
        <v>92.237267562173457</v>
      </c>
      <c r="H40" s="3">
        <f t="shared" si="0"/>
        <v>92.237267562173457</v>
      </c>
      <c r="I40" s="3">
        <f t="shared" si="1"/>
        <v>2.7671180268652034</v>
      </c>
      <c r="J40" s="8" t="str" cm="1">
        <f t="array" ref="J40">_xlfn.IFS(H40=100,"green",H40&gt;50,"yellow",H40&gt;0,"orange",H40=0,"red")</f>
        <v>yellow</v>
      </c>
      <c r="K40" t="s">
        <v>193</v>
      </c>
    </row>
    <row r="41" spans="1:11" x14ac:dyDescent="0.3">
      <c r="A41">
        <v>1</v>
      </c>
      <c r="B41">
        <v>1.02</v>
      </c>
      <c r="C41" t="s">
        <v>198</v>
      </c>
      <c r="D41">
        <v>18</v>
      </c>
      <c r="E41" t="s">
        <v>31</v>
      </c>
      <c r="F41" s="3">
        <v>2.4034166201578846</v>
      </c>
      <c r="G41" s="3">
        <v>88.078958559517588</v>
      </c>
      <c r="H41" s="3">
        <f t="shared" si="0"/>
        <v>88.078958559517588</v>
      </c>
      <c r="I41" s="3">
        <f t="shared" si="1"/>
        <v>2.6423687567855274</v>
      </c>
      <c r="J41" s="8" t="str" cm="1">
        <f t="array" ref="J41">_xlfn.IFS(H41=100,"green",H41&gt;50,"yellow",H41&gt;0,"orange",H41=0,"red")</f>
        <v>yellow</v>
      </c>
      <c r="K41" t="s">
        <v>193</v>
      </c>
    </row>
    <row r="42" spans="1:11" x14ac:dyDescent="0.3">
      <c r="A42">
        <v>1</v>
      </c>
      <c r="B42">
        <v>1.02</v>
      </c>
      <c r="C42" t="s">
        <v>198</v>
      </c>
      <c r="D42">
        <v>10</v>
      </c>
      <c r="E42" t="s">
        <v>30</v>
      </c>
      <c r="F42" s="3">
        <v>8.3256922428371674</v>
      </c>
      <c r="G42" s="3">
        <v>41.120358400431911</v>
      </c>
      <c r="H42" s="3">
        <f t="shared" si="0"/>
        <v>41.120358400431911</v>
      </c>
      <c r="I42" s="3">
        <f t="shared" si="1"/>
        <v>1.2336107520129573</v>
      </c>
      <c r="J42" s="8" t="str" cm="1">
        <f t="array" ref="J42">_xlfn.IFS(H42=100,"green",H42&gt;50,"yellow",H42&gt;0,"orange",H42=0,"red")</f>
        <v>orange</v>
      </c>
      <c r="K42" t="s">
        <v>193</v>
      </c>
    </row>
    <row r="43" spans="1:11" x14ac:dyDescent="0.3">
      <c r="A43">
        <v>1</v>
      </c>
      <c r="B43">
        <v>1.02</v>
      </c>
      <c r="C43" t="s">
        <v>198</v>
      </c>
      <c r="D43">
        <v>4</v>
      </c>
      <c r="E43" t="s">
        <v>29</v>
      </c>
      <c r="F43" s="3">
        <v>1.9896726514756737</v>
      </c>
      <c r="G43" s="3">
        <v>91.359595738776648</v>
      </c>
      <c r="H43" s="3">
        <f t="shared" si="0"/>
        <v>91.359595738776648</v>
      </c>
      <c r="I43" s="3">
        <f t="shared" si="1"/>
        <v>2.7407878721632994</v>
      </c>
      <c r="J43" s="8" t="str" cm="1">
        <f t="array" ref="J43">_xlfn.IFS(H43=100,"green",H43&gt;50,"yellow",H43&gt;0,"orange",H43=0,"red")</f>
        <v>yellow</v>
      </c>
      <c r="K43" t="s">
        <v>193</v>
      </c>
    </row>
    <row r="44" spans="1:11" x14ac:dyDescent="0.3">
      <c r="A44">
        <v>1</v>
      </c>
      <c r="B44">
        <v>1.02</v>
      </c>
      <c r="C44" t="s">
        <v>198</v>
      </c>
      <c r="D44">
        <v>22</v>
      </c>
      <c r="E44" t="s">
        <v>28</v>
      </c>
      <c r="F44" s="3">
        <v>2.9477164357857002</v>
      </c>
      <c r="G44" s="3">
        <v>83.763124742048731</v>
      </c>
      <c r="H44" s="3">
        <f t="shared" si="0"/>
        <v>83.763124742048731</v>
      </c>
      <c r="I44" s="3">
        <f t="shared" si="1"/>
        <v>2.5128937422614621</v>
      </c>
      <c r="J44" s="8" t="str" cm="1">
        <f t="array" ref="J44">_xlfn.IFS(H44=100,"green",H44&gt;50,"yellow",H44&gt;0,"orange",H44=0,"red")</f>
        <v>yellow</v>
      </c>
      <c r="K44" t="s">
        <v>193</v>
      </c>
    </row>
    <row r="45" spans="1:11" x14ac:dyDescent="0.3">
      <c r="A45">
        <v>1</v>
      </c>
      <c r="B45">
        <v>1.02</v>
      </c>
      <c r="C45" t="s">
        <v>198</v>
      </c>
      <c r="D45">
        <v>25</v>
      </c>
      <c r="E45" t="s">
        <v>244</v>
      </c>
      <c r="F45" s="3">
        <v>1.0243033030367179</v>
      </c>
      <c r="G45" s="3">
        <v>99.014152217975649</v>
      </c>
      <c r="H45" s="3">
        <f t="shared" si="0"/>
        <v>99.014152217975649</v>
      </c>
      <c r="I45" s="3">
        <f t="shared" si="1"/>
        <v>2.9704245665392692</v>
      </c>
      <c r="J45" s="8" t="str" cm="1">
        <f t="array" ref="J45">_xlfn.IFS(H45=100,"green",H45&gt;50,"yellow",H45&gt;0,"orange",H45=0,"red")</f>
        <v>yellow</v>
      </c>
      <c r="K45" t="s">
        <v>193</v>
      </c>
    </row>
    <row r="46" spans="1:11" x14ac:dyDescent="0.3">
      <c r="A46">
        <v>1</v>
      </c>
      <c r="B46">
        <v>1.02</v>
      </c>
      <c r="C46" t="s">
        <v>198</v>
      </c>
      <c r="D46">
        <v>7</v>
      </c>
      <c r="E46" t="s">
        <v>27</v>
      </c>
      <c r="F46" s="3">
        <v>4.6759754516649776</v>
      </c>
      <c r="G46" s="3">
        <v>70.059503149831457</v>
      </c>
      <c r="H46" s="3">
        <f t="shared" si="0"/>
        <v>70.059503149831457</v>
      </c>
      <c r="I46" s="3">
        <f t="shared" si="1"/>
        <v>2.1017850944949439</v>
      </c>
      <c r="J46" s="8" t="str" cm="1">
        <f t="array" ref="J46">_xlfn.IFS(H46=100,"green",H46&gt;50,"yellow",H46&gt;0,"orange",H46=0,"red")</f>
        <v>yellow</v>
      </c>
      <c r="K46" t="s">
        <v>193</v>
      </c>
    </row>
    <row r="47" spans="1:11" x14ac:dyDescent="0.3">
      <c r="A47">
        <v>1</v>
      </c>
      <c r="B47">
        <v>1.02</v>
      </c>
      <c r="C47" t="s">
        <v>198</v>
      </c>
      <c r="D47">
        <v>30</v>
      </c>
      <c r="E47" t="s">
        <v>26</v>
      </c>
      <c r="F47" s="3">
        <v>1.30266806989157</v>
      </c>
      <c r="G47" s="3">
        <v>96.806956771844</v>
      </c>
      <c r="H47" s="3">
        <f t="shared" si="0"/>
        <v>96.806956771844</v>
      </c>
      <c r="I47" s="3">
        <f t="shared" si="1"/>
        <v>2.9042087031553199</v>
      </c>
      <c r="J47" s="8" t="str" cm="1">
        <f t="array" ref="J47">_xlfn.IFS(H47=100,"green",H47&gt;50,"yellow",H47&gt;0,"orange",H47=0,"red")</f>
        <v>yellow</v>
      </c>
      <c r="K47" t="s">
        <v>193</v>
      </c>
    </row>
    <row r="48" spans="1:11" x14ac:dyDescent="0.3">
      <c r="A48">
        <v>1</v>
      </c>
      <c r="B48">
        <v>1.02</v>
      </c>
      <c r="C48" t="s">
        <v>198</v>
      </c>
      <c r="D48">
        <v>24</v>
      </c>
      <c r="E48" t="s">
        <v>25</v>
      </c>
      <c r="F48" s="3">
        <v>1.5651965929938889</v>
      </c>
      <c r="G48" s="3">
        <v>94.725329246858962</v>
      </c>
      <c r="H48" s="3">
        <f t="shared" si="0"/>
        <v>94.725329246858962</v>
      </c>
      <c r="I48" s="3">
        <f t="shared" si="1"/>
        <v>2.8417598774057686</v>
      </c>
      <c r="J48" s="8" t="str" cm="1">
        <f t="array" ref="J48">_xlfn.IFS(H48=100,"green",H48&gt;50,"yellow",H48&gt;0,"orange",H48=0,"red")</f>
        <v>yellow</v>
      </c>
      <c r="K48" t="s">
        <v>193</v>
      </c>
    </row>
    <row r="49" spans="1:11" x14ac:dyDescent="0.3">
      <c r="A49">
        <v>1</v>
      </c>
      <c r="B49">
        <v>1.02</v>
      </c>
      <c r="C49" t="s">
        <v>198</v>
      </c>
      <c r="D49">
        <v>6</v>
      </c>
      <c r="E49" t="s">
        <v>24</v>
      </c>
      <c r="F49" s="3">
        <v>3.8498765869992035</v>
      </c>
      <c r="G49" s="3">
        <v>76.60976334528057</v>
      </c>
      <c r="H49" s="3">
        <f t="shared" si="0"/>
        <v>76.60976334528057</v>
      </c>
      <c r="I49" s="3">
        <f t="shared" si="1"/>
        <v>2.2982929003584172</v>
      </c>
      <c r="J49" s="8" t="str" cm="1">
        <f t="array" ref="J49">_xlfn.IFS(H49=100,"green",H49&gt;50,"yellow",H49&gt;0,"orange",H49=0,"red")</f>
        <v>yellow</v>
      </c>
      <c r="K49" t="s">
        <v>193</v>
      </c>
    </row>
    <row r="50" spans="1:11" x14ac:dyDescent="0.3">
      <c r="A50">
        <v>1</v>
      </c>
      <c r="B50">
        <v>1.02</v>
      </c>
      <c r="C50" t="s">
        <v>198</v>
      </c>
      <c r="D50">
        <v>2</v>
      </c>
      <c r="E50" t="s">
        <v>23</v>
      </c>
      <c r="F50" s="3">
        <v>1.0779940337400478</v>
      </c>
      <c r="G50" s="3">
        <v>98.588430465733694</v>
      </c>
      <c r="H50" s="3">
        <f t="shared" si="0"/>
        <v>98.588430465733694</v>
      </c>
      <c r="I50" s="3">
        <f t="shared" si="1"/>
        <v>2.9576529139720105</v>
      </c>
      <c r="J50" s="8" t="str" cm="1">
        <f t="array" ref="J50">_xlfn.IFS(H50=100,"green",H50&gt;50,"yellow",H50&gt;0,"orange",H50=0,"red")</f>
        <v>yellow</v>
      </c>
      <c r="K50" t="s">
        <v>193</v>
      </c>
    </row>
    <row r="51" spans="1:11" x14ac:dyDescent="0.3">
      <c r="A51">
        <v>1</v>
      </c>
      <c r="B51">
        <v>1.02</v>
      </c>
      <c r="C51" t="s">
        <v>198</v>
      </c>
      <c r="D51">
        <v>1</v>
      </c>
      <c r="E51" t="s">
        <v>22</v>
      </c>
      <c r="F51" s="3">
        <v>3.7009767317799445</v>
      </c>
      <c r="G51" s="3">
        <v>77.79041234077998</v>
      </c>
      <c r="H51" s="3">
        <f t="shared" si="0"/>
        <v>77.79041234077998</v>
      </c>
      <c r="I51" s="3">
        <f t="shared" si="1"/>
        <v>2.3337123702233993</v>
      </c>
      <c r="J51" s="8" t="str" cm="1">
        <f t="array" ref="J51">_xlfn.IFS(H51=100,"green",H51&gt;50,"yellow",H51&gt;0,"orange",H51=0,"red")</f>
        <v>yellow</v>
      </c>
      <c r="K51" t="s">
        <v>193</v>
      </c>
    </row>
    <row r="52" spans="1:11" x14ac:dyDescent="0.3">
      <c r="A52">
        <v>1</v>
      </c>
      <c r="B52">
        <v>1.02</v>
      </c>
      <c r="C52" t="s">
        <v>198</v>
      </c>
      <c r="D52">
        <v>20</v>
      </c>
      <c r="E52" t="s">
        <v>21</v>
      </c>
      <c r="F52" s="3">
        <v>8.6758468969478546</v>
      </c>
      <c r="G52" s="3">
        <v>38.3439303103141</v>
      </c>
      <c r="H52" s="3">
        <f t="shared" si="0"/>
        <v>38.3439303103141</v>
      </c>
      <c r="I52" s="3">
        <f t="shared" si="1"/>
        <v>1.1503179093094231</v>
      </c>
      <c r="J52" s="8" t="str" cm="1">
        <f t="array" ref="J52">_xlfn.IFS(H52=100,"green",H52&gt;50,"yellow",H52&gt;0,"orange",H52=0,"red")</f>
        <v>orange</v>
      </c>
      <c r="K52" t="s">
        <v>193</v>
      </c>
    </row>
    <row r="53" spans="1:11" x14ac:dyDescent="0.3">
      <c r="A53">
        <v>1</v>
      </c>
      <c r="B53">
        <v>1.02</v>
      </c>
      <c r="C53" t="s">
        <v>198</v>
      </c>
      <c r="D53">
        <v>29</v>
      </c>
      <c r="E53" t="s">
        <v>20</v>
      </c>
      <c r="F53" s="3">
        <v>5.0805874632215966</v>
      </c>
      <c r="G53" s="3">
        <v>66.851274610536478</v>
      </c>
      <c r="H53" s="3">
        <f t="shared" si="0"/>
        <v>66.851274610536478</v>
      </c>
      <c r="I53" s="3">
        <f t="shared" si="1"/>
        <v>2.0055382383160945</v>
      </c>
      <c r="J53" s="8" t="str" cm="1">
        <f t="array" ref="J53">_xlfn.IFS(H53=100,"green",H53&gt;50,"yellow",H53&gt;0,"orange",H53=0,"red")</f>
        <v>yellow</v>
      </c>
      <c r="K53" t="s">
        <v>193</v>
      </c>
    </row>
    <row r="54" spans="1:11" x14ac:dyDescent="0.3">
      <c r="A54">
        <v>1</v>
      </c>
      <c r="B54">
        <v>1.02</v>
      </c>
      <c r="C54" t="s">
        <v>198</v>
      </c>
      <c r="D54">
        <v>32</v>
      </c>
      <c r="E54" t="s">
        <v>19</v>
      </c>
      <c r="F54" s="3">
        <v>2.0954281320386743</v>
      </c>
      <c r="G54" s="3">
        <v>90.521044877115926</v>
      </c>
      <c r="H54" s="3">
        <f t="shared" si="0"/>
        <v>90.521044877115926</v>
      </c>
      <c r="I54" s="3">
        <f t="shared" si="1"/>
        <v>2.715631346313478</v>
      </c>
      <c r="J54" s="8" t="str" cm="1">
        <f t="array" ref="J54">_xlfn.IFS(H54=100,"green",H54&gt;50,"yellow",H54&gt;0,"orange",H54=0,"red")</f>
        <v>yellow</v>
      </c>
      <c r="K54" t="s">
        <v>193</v>
      </c>
    </row>
    <row r="55" spans="1:11" x14ac:dyDescent="0.3">
      <c r="A55">
        <v>1</v>
      </c>
      <c r="B55">
        <v>1.02</v>
      </c>
      <c r="C55" t="s">
        <v>198</v>
      </c>
      <c r="D55">
        <v>35</v>
      </c>
      <c r="E55" t="s">
        <v>18</v>
      </c>
      <c r="F55" s="3">
        <v>1.0948905109489051</v>
      </c>
      <c r="G55" s="3">
        <v>98.45445579655258</v>
      </c>
      <c r="H55" s="3">
        <f t="shared" si="0"/>
        <v>98.45445579655258</v>
      </c>
      <c r="I55" s="3">
        <f t="shared" si="1"/>
        <v>2.9536336738965772</v>
      </c>
      <c r="J55" s="8" t="str" cm="1">
        <f t="array" ref="J55">_xlfn.IFS(H55=100,"green",H55&gt;50,"yellow",H55&gt;0,"orange",H55=0,"red")</f>
        <v>yellow</v>
      </c>
      <c r="K55" t="s">
        <v>193</v>
      </c>
    </row>
    <row r="56" spans="1:11" x14ac:dyDescent="0.3">
      <c r="A56">
        <v>1</v>
      </c>
      <c r="B56">
        <v>1.02</v>
      </c>
      <c r="C56" t="s">
        <v>198</v>
      </c>
      <c r="D56">
        <v>31</v>
      </c>
      <c r="E56" t="s">
        <v>17</v>
      </c>
      <c r="F56" s="3">
        <v>0</v>
      </c>
      <c r="G56" s="3">
        <v>107.13600474789406</v>
      </c>
      <c r="H56" s="3">
        <f t="shared" si="0"/>
        <v>100</v>
      </c>
      <c r="I56" s="3">
        <f t="shared" si="1"/>
        <v>3</v>
      </c>
      <c r="J56" s="8" t="str" cm="1">
        <f t="array" ref="J56">_xlfn.IFS(H56=100,"green",H56&gt;50,"yellow",H56&gt;0,"orange",H56=0,"red")</f>
        <v>green</v>
      </c>
      <c r="K56" t="s">
        <v>193</v>
      </c>
    </row>
    <row r="57" spans="1:11" x14ac:dyDescent="0.3">
      <c r="A57">
        <v>1</v>
      </c>
      <c r="B57">
        <v>1.02</v>
      </c>
      <c r="C57" t="s">
        <v>198</v>
      </c>
      <c r="D57">
        <v>23</v>
      </c>
      <c r="E57" t="s">
        <v>16</v>
      </c>
      <c r="F57" s="3">
        <v>2.5458918345152681</v>
      </c>
      <c r="G57" s="3">
        <v>86.949251492530124</v>
      </c>
      <c r="H57" s="3">
        <f t="shared" si="0"/>
        <v>86.949251492530124</v>
      </c>
      <c r="I57" s="3">
        <f t="shared" si="1"/>
        <v>2.6084775447759037</v>
      </c>
      <c r="J57" s="8" t="str" cm="1">
        <f t="array" ref="J57">_xlfn.IFS(H57=100,"green",H57&gt;50,"yellow",H57&gt;0,"orange",H57=0,"red")</f>
        <v>yellow</v>
      </c>
      <c r="K57" t="s">
        <v>193</v>
      </c>
    </row>
    <row r="58" spans="1:11" x14ac:dyDescent="0.3">
      <c r="A58">
        <v>1</v>
      </c>
      <c r="B58">
        <v>1.02</v>
      </c>
      <c r="C58" t="s">
        <v>198</v>
      </c>
      <c r="D58">
        <v>27</v>
      </c>
      <c r="E58" t="s">
        <v>15</v>
      </c>
      <c r="F58" s="3">
        <v>3.0959026915870544</v>
      </c>
      <c r="G58" s="3">
        <v>82.588133981976739</v>
      </c>
      <c r="H58" s="3">
        <f t="shared" si="0"/>
        <v>82.588133981976739</v>
      </c>
      <c r="I58" s="3">
        <f t="shared" si="1"/>
        <v>2.4776440194593023</v>
      </c>
      <c r="J58" s="8" t="str" cm="1">
        <f t="array" ref="J58">_xlfn.IFS(H58=100,"green",H58&gt;50,"yellow",H58&gt;0,"orange",H58=0,"red")</f>
        <v>yellow</v>
      </c>
      <c r="K58" t="s">
        <v>193</v>
      </c>
    </row>
    <row r="59" spans="1:11" x14ac:dyDescent="0.3">
      <c r="A59">
        <v>1</v>
      </c>
      <c r="B59">
        <v>1.02</v>
      </c>
      <c r="C59" t="s">
        <v>198</v>
      </c>
      <c r="D59">
        <v>14</v>
      </c>
      <c r="E59" t="s">
        <v>14</v>
      </c>
      <c r="F59" s="3">
        <v>5.9524041098821581</v>
      </c>
      <c r="G59" s="3">
        <v>59.938511353488508</v>
      </c>
      <c r="H59" s="3">
        <f t="shared" si="0"/>
        <v>59.938511353488508</v>
      </c>
      <c r="I59" s="3">
        <f t="shared" si="1"/>
        <v>1.7981553406046553</v>
      </c>
      <c r="J59" s="8" t="str" cm="1">
        <f t="array" ref="J59">_xlfn.IFS(H59=100,"green",H59&gt;50,"yellow",H59&gt;0,"orange",H59=0,"red")</f>
        <v>yellow</v>
      </c>
      <c r="K59" t="s">
        <v>193</v>
      </c>
    </row>
    <row r="60" spans="1:11" x14ac:dyDescent="0.3">
      <c r="A60">
        <v>1</v>
      </c>
      <c r="B60">
        <v>1.02</v>
      </c>
      <c r="C60" t="s">
        <v>198</v>
      </c>
      <c r="D60">
        <v>17</v>
      </c>
      <c r="E60" t="s">
        <v>13</v>
      </c>
      <c r="F60" s="3">
        <v>1.5504456014363865</v>
      </c>
      <c r="G60" s="3">
        <v>94.842292042688015</v>
      </c>
      <c r="H60" s="3">
        <f t="shared" si="0"/>
        <v>94.842292042688015</v>
      </c>
      <c r="I60" s="3">
        <f t="shared" si="1"/>
        <v>2.8452687612806402</v>
      </c>
      <c r="J60" s="8" t="str" cm="1">
        <f t="array" ref="J60">_xlfn.IFS(H60=100,"green",H60&gt;50,"yellow",H60&gt;0,"orange",H60=0,"red")</f>
        <v>yellow</v>
      </c>
      <c r="K60" t="s">
        <v>193</v>
      </c>
    </row>
    <row r="61" spans="1:11" x14ac:dyDescent="0.3">
      <c r="A61">
        <v>1</v>
      </c>
      <c r="B61">
        <v>1.02</v>
      </c>
      <c r="C61" t="s">
        <v>198</v>
      </c>
      <c r="D61">
        <v>15</v>
      </c>
      <c r="E61" t="s">
        <v>12</v>
      </c>
      <c r="F61" s="3">
        <v>1.7316711720497335</v>
      </c>
      <c r="G61" s="3">
        <v>93.405327664258053</v>
      </c>
      <c r="H61" s="3">
        <f t="shared" si="0"/>
        <v>93.405327664258053</v>
      </c>
      <c r="I61" s="3">
        <f t="shared" si="1"/>
        <v>2.8021598299277417</v>
      </c>
      <c r="J61" s="8" t="str" cm="1">
        <f t="array" ref="J61">_xlfn.IFS(H61=100,"green",H61&gt;50,"yellow",H61&gt;0,"orange",H61=0,"red")</f>
        <v>yellow</v>
      </c>
      <c r="K61" t="s">
        <v>193</v>
      </c>
    </row>
    <row r="62" spans="1:11" x14ac:dyDescent="0.3">
      <c r="A62">
        <v>1</v>
      </c>
      <c r="B62">
        <v>1.02</v>
      </c>
      <c r="C62" t="s">
        <v>198</v>
      </c>
      <c r="D62">
        <v>13</v>
      </c>
      <c r="E62" t="s">
        <v>11</v>
      </c>
      <c r="F62" s="3">
        <v>1.3141255353797974</v>
      </c>
      <c r="G62" s="3">
        <v>96.716108831799161</v>
      </c>
      <c r="H62" s="3">
        <f t="shared" si="0"/>
        <v>96.716108831799161</v>
      </c>
      <c r="I62" s="3">
        <f t="shared" si="1"/>
        <v>2.901483264953975</v>
      </c>
      <c r="J62" s="8" t="str" cm="1">
        <f t="array" ref="J62">_xlfn.IFS(H62=100,"green",H62&gt;50,"yellow",H62&gt;0,"orange",H62=0,"red")</f>
        <v>yellow</v>
      </c>
      <c r="K62" t="s">
        <v>193</v>
      </c>
    </row>
    <row r="63" spans="1:11" x14ac:dyDescent="0.3">
      <c r="A63">
        <v>1</v>
      </c>
      <c r="B63">
        <v>1.02</v>
      </c>
      <c r="C63" t="s">
        <v>198</v>
      </c>
      <c r="D63">
        <v>21</v>
      </c>
      <c r="E63" t="s">
        <v>10</v>
      </c>
      <c r="F63" s="3">
        <v>13.925214427456053</v>
      </c>
      <c r="G63" s="3">
        <v>-3.2790819671357081</v>
      </c>
      <c r="H63" s="3">
        <f t="shared" si="0"/>
        <v>0</v>
      </c>
      <c r="I63" s="3">
        <f t="shared" si="1"/>
        <v>0</v>
      </c>
      <c r="J63" s="8" t="str" cm="1">
        <f t="array" ref="J63">_xlfn.IFS(H63=100,"green",H63&gt;50,"yellow",H63&gt;0,"orange",H63=0,"red")</f>
        <v>red</v>
      </c>
      <c r="K63" t="s">
        <v>193</v>
      </c>
    </row>
    <row r="64" spans="1:11" x14ac:dyDescent="0.3">
      <c r="A64">
        <v>1</v>
      </c>
      <c r="B64">
        <v>1.02</v>
      </c>
      <c r="C64" t="s">
        <v>198</v>
      </c>
      <c r="D64">
        <v>34</v>
      </c>
      <c r="E64" t="s">
        <v>9</v>
      </c>
      <c r="F64" s="3">
        <v>1.7628869035933243</v>
      </c>
      <c r="G64" s="3">
        <v>93.157813507602555</v>
      </c>
      <c r="H64" s="3">
        <f t="shared" si="0"/>
        <v>93.157813507602555</v>
      </c>
      <c r="I64" s="3">
        <f t="shared" si="1"/>
        <v>2.7947344052280765</v>
      </c>
      <c r="J64" s="8" t="str" cm="1">
        <f t="array" ref="J64">_xlfn.IFS(H64=100,"green",H64&gt;50,"yellow",H64&gt;0,"orange",H64=0,"red")</f>
        <v>yellow</v>
      </c>
      <c r="K64" t="s">
        <v>193</v>
      </c>
    </row>
    <row r="65" spans="1:11" x14ac:dyDescent="0.3">
      <c r="A65">
        <v>1</v>
      </c>
      <c r="B65">
        <v>1.02</v>
      </c>
      <c r="C65" t="s">
        <v>198</v>
      </c>
      <c r="D65">
        <v>3</v>
      </c>
      <c r="E65" t="s">
        <v>8</v>
      </c>
      <c r="F65" s="3">
        <v>3.2620443870164437</v>
      </c>
      <c r="G65" s="3">
        <v>81.270771882930831</v>
      </c>
      <c r="H65" s="3">
        <f t="shared" si="0"/>
        <v>81.270771882930831</v>
      </c>
      <c r="I65" s="3">
        <f t="shared" si="1"/>
        <v>2.4381231564879249</v>
      </c>
      <c r="J65" s="8" t="str" cm="1">
        <f t="array" ref="J65">_xlfn.IFS(H65=100,"green",H65&gt;50,"yellow",H65&gt;0,"orange",H65=0,"red")</f>
        <v>yellow</v>
      </c>
      <c r="K65" t="s">
        <v>193</v>
      </c>
    </row>
    <row r="66" spans="1:11" x14ac:dyDescent="0.3">
      <c r="A66">
        <v>1</v>
      </c>
      <c r="B66">
        <v>1.02</v>
      </c>
      <c r="C66" t="s">
        <v>198</v>
      </c>
      <c r="D66">
        <v>8</v>
      </c>
      <c r="E66" t="s">
        <v>7</v>
      </c>
      <c r="F66" s="3">
        <v>3.7345855165158617</v>
      </c>
      <c r="G66" s="3">
        <v>77.523923311089604</v>
      </c>
      <c r="H66" s="3">
        <f t="shared" ref="H66:H129" si="2">IF(G66&gt;100,100,IF(G66&lt;0,0,G66))</f>
        <v>77.523923311089604</v>
      </c>
      <c r="I66" s="3">
        <f t="shared" ref="I66:I129" si="3">H66/100*3</f>
        <v>2.3257176993326882</v>
      </c>
      <c r="J66" s="8" t="str" cm="1">
        <f t="array" ref="J66">_xlfn.IFS(H66=100,"green",H66&gt;50,"yellow",H66&gt;0,"orange",H66=0,"red")</f>
        <v>yellow</v>
      </c>
      <c r="K66" t="s">
        <v>193</v>
      </c>
    </row>
    <row r="67" spans="1:11" x14ac:dyDescent="0.3">
      <c r="A67">
        <v>1</v>
      </c>
      <c r="B67">
        <v>1.02</v>
      </c>
      <c r="C67" t="s">
        <v>198</v>
      </c>
      <c r="D67">
        <v>11</v>
      </c>
      <c r="E67" t="s">
        <v>6</v>
      </c>
      <c r="F67" s="3">
        <v>1.6377950692541643</v>
      </c>
      <c r="G67" s="3">
        <v>94.14968518095128</v>
      </c>
      <c r="H67" s="3">
        <f t="shared" si="2"/>
        <v>94.14968518095128</v>
      </c>
      <c r="I67" s="3">
        <f t="shared" si="3"/>
        <v>2.8244905554285387</v>
      </c>
      <c r="J67" s="8" t="str" cm="1">
        <f t="array" ref="J67">_xlfn.IFS(H67=100,"green",H67&gt;50,"yellow",H67&gt;0,"orange",H67=0,"red")</f>
        <v>yellow</v>
      </c>
      <c r="K67" t="s">
        <v>193</v>
      </c>
    </row>
    <row r="68" spans="1:11" x14ac:dyDescent="0.3">
      <c r="A68">
        <v>1</v>
      </c>
      <c r="B68">
        <v>1.02</v>
      </c>
      <c r="C68" t="s">
        <v>198</v>
      </c>
      <c r="D68">
        <v>33</v>
      </c>
      <c r="E68" t="s">
        <v>5</v>
      </c>
      <c r="F68" s="3">
        <v>3.6356312934849848</v>
      </c>
      <c r="G68" s="3">
        <v>78.308545994904804</v>
      </c>
      <c r="H68" s="3">
        <f t="shared" si="2"/>
        <v>78.308545994904804</v>
      </c>
      <c r="I68" s="3">
        <f t="shared" si="3"/>
        <v>2.349256379847144</v>
      </c>
      <c r="J68" s="8" t="str" cm="1">
        <f t="array" ref="J68">_xlfn.IFS(H68=100,"green",H68&gt;50,"yellow",H68&gt;0,"orange",H68=0,"red")</f>
        <v>yellow</v>
      </c>
      <c r="K68" t="s">
        <v>193</v>
      </c>
    </row>
    <row r="69" spans="1:11" x14ac:dyDescent="0.3">
      <c r="A69">
        <v>1</v>
      </c>
      <c r="B69">
        <v>1.02</v>
      </c>
      <c r="C69" t="s">
        <v>198</v>
      </c>
      <c r="D69">
        <v>36</v>
      </c>
      <c r="E69" t="s">
        <v>4</v>
      </c>
      <c r="F69" s="3">
        <v>4.285264455382598</v>
      </c>
      <c r="G69" s="3">
        <v>73.157508481079759</v>
      </c>
      <c r="H69" s="3">
        <f t="shared" si="2"/>
        <v>73.157508481079759</v>
      </c>
      <c r="I69" s="3">
        <f t="shared" si="3"/>
        <v>2.1947252544323925</v>
      </c>
      <c r="J69" s="8" t="str" cm="1">
        <f t="array" ref="J69">_xlfn.IFS(H69=100,"green",H69&gt;50,"yellow",H69&gt;0,"orange",H69=0,"red")</f>
        <v>yellow</v>
      </c>
      <c r="K69" t="s">
        <v>193</v>
      </c>
    </row>
    <row r="70" spans="1:11" x14ac:dyDescent="0.3">
      <c r="A70">
        <v>1</v>
      </c>
      <c r="B70">
        <v>1.02</v>
      </c>
      <c r="C70" t="s">
        <v>198</v>
      </c>
      <c r="D70">
        <v>16</v>
      </c>
      <c r="E70" t="s">
        <v>3</v>
      </c>
      <c r="F70" s="3">
        <v>3.9467413117933803</v>
      </c>
      <c r="G70" s="3">
        <v>75.841708602318135</v>
      </c>
      <c r="H70" s="3">
        <f t="shared" si="2"/>
        <v>75.841708602318135</v>
      </c>
      <c r="I70" s="3">
        <f t="shared" si="3"/>
        <v>2.2752512580695443</v>
      </c>
      <c r="J70" s="8" t="str" cm="1">
        <f t="array" ref="J70">_xlfn.IFS(H70=100,"green",H70&gt;50,"yellow",H70&gt;0,"orange",H70=0,"red")</f>
        <v>yellow</v>
      </c>
      <c r="K70" t="s">
        <v>193</v>
      </c>
    </row>
    <row r="71" spans="1:11" x14ac:dyDescent="0.3">
      <c r="A71">
        <v>1</v>
      </c>
      <c r="B71">
        <v>1.02</v>
      </c>
      <c r="C71" t="s">
        <v>198</v>
      </c>
      <c r="D71">
        <v>9</v>
      </c>
      <c r="E71" t="s">
        <v>2</v>
      </c>
      <c r="F71" s="3">
        <v>1.895778799768929</v>
      </c>
      <c r="G71" s="3">
        <v>92.104093989214164</v>
      </c>
      <c r="H71" s="3">
        <f t="shared" si="2"/>
        <v>92.104093989214164</v>
      </c>
      <c r="I71" s="3">
        <f t="shared" si="3"/>
        <v>2.763122819676425</v>
      </c>
      <c r="J71" s="8" t="str" cm="1">
        <f t="array" ref="J71">_xlfn.IFS(H71=100,"green",H71&gt;50,"yellow",H71&gt;0,"orange",H71=0,"red")</f>
        <v>yellow</v>
      </c>
      <c r="K71" t="s">
        <v>193</v>
      </c>
    </row>
    <row r="72" spans="1:11" x14ac:dyDescent="0.3">
      <c r="A72">
        <v>1</v>
      </c>
      <c r="B72">
        <v>1.02</v>
      </c>
      <c r="C72" t="s">
        <v>198</v>
      </c>
      <c r="D72">
        <v>5</v>
      </c>
      <c r="E72" t="s">
        <v>1</v>
      </c>
      <c r="F72" s="3">
        <v>2.3596382099586251</v>
      </c>
      <c r="G72" s="3">
        <v>88.426084055040775</v>
      </c>
      <c r="H72" s="3">
        <f t="shared" si="2"/>
        <v>88.426084055040775</v>
      </c>
      <c r="I72" s="3">
        <f t="shared" si="3"/>
        <v>2.6527825216512233</v>
      </c>
      <c r="J72" s="8" t="str" cm="1">
        <f t="array" ref="J72">_xlfn.IFS(H72=100,"green",H72&gt;50,"yellow",H72&gt;0,"orange",H72=0,"red")</f>
        <v>yellow</v>
      </c>
      <c r="K72" t="s">
        <v>193</v>
      </c>
    </row>
    <row r="73" spans="1:11" x14ac:dyDescent="0.3">
      <c r="A73">
        <v>1</v>
      </c>
      <c r="B73">
        <v>1.02</v>
      </c>
      <c r="C73" t="s">
        <v>198</v>
      </c>
      <c r="D73">
        <v>19</v>
      </c>
      <c r="E73" t="s">
        <v>0</v>
      </c>
      <c r="F73" s="3">
        <v>13.452588335951853</v>
      </c>
      <c r="G73" s="3">
        <v>0.46844028101938284</v>
      </c>
      <c r="H73" s="3">
        <f t="shared" si="2"/>
        <v>0.46844028101938284</v>
      </c>
      <c r="I73" s="3">
        <f t="shared" si="3"/>
        <v>1.4053208430581485E-2</v>
      </c>
      <c r="J73" s="8" t="str" cm="1">
        <f t="array" ref="J73">_xlfn.IFS(H73=100,"green",H73&gt;50,"yellow",H73&gt;0,"orange",H73=0,"red")</f>
        <v>orange</v>
      </c>
      <c r="K73" t="s">
        <v>193</v>
      </c>
    </row>
    <row r="74" spans="1:11" x14ac:dyDescent="0.3">
      <c r="A74">
        <v>1</v>
      </c>
      <c r="B74">
        <v>1.03</v>
      </c>
      <c r="C74" t="s">
        <v>195</v>
      </c>
      <c r="D74">
        <v>35</v>
      </c>
      <c r="E74" t="s">
        <v>34</v>
      </c>
      <c r="F74" s="3">
        <v>0.78826846321807964</v>
      </c>
      <c r="G74" s="3">
        <v>17.309137098438686</v>
      </c>
      <c r="H74" s="3">
        <f t="shared" si="2"/>
        <v>17.309137098438686</v>
      </c>
      <c r="I74" s="3">
        <f t="shared" si="3"/>
        <v>0.51927411295316062</v>
      </c>
      <c r="J74" s="8" t="str" cm="1">
        <f t="array" ref="J74">_xlfn.IFS(H74=100,"green",H74&gt;50,"yellow",H74&gt;0,"orange",H74=0,"red")</f>
        <v>orange</v>
      </c>
      <c r="K74" t="s">
        <v>193</v>
      </c>
    </row>
    <row r="75" spans="1:11" x14ac:dyDescent="0.3">
      <c r="A75">
        <v>1</v>
      </c>
      <c r="B75">
        <v>1.03</v>
      </c>
      <c r="C75" t="s">
        <v>195</v>
      </c>
      <c r="D75">
        <v>37</v>
      </c>
      <c r="E75" t="s">
        <v>33</v>
      </c>
      <c r="F75" s="3">
        <v>0.25818370226271592</v>
      </c>
      <c r="G75" s="3">
        <v>73.470400270410622</v>
      </c>
      <c r="H75" s="3">
        <f t="shared" si="2"/>
        <v>73.470400270410622</v>
      </c>
      <c r="I75" s="3">
        <f t="shared" si="3"/>
        <v>2.2041120081123187</v>
      </c>
      <c r="J75" s="8" t="str" cm="1">
        <f t="array" ref="J75">_xlfn.IFS(H75=100,"green",H75&gt;50,"yellow",H75&gt;0,"orange",H75=0,"red")</f>
        <v>yellow</v>
      </c>
      <c r="K75" t="s">
        <v>193</v>
      </c>
    </row>
    <row r="76" spans="1:11" x14ac:dyDescent="0.3">
      <c r="A76">
        <v>1</v>
      </c>
      <c r="B76">
        <v>1.03</v>
      </c>
      <c r="C76" t="s">
        <v>195</v>
      </c>
      <c r="D76">
        <v>12</v>
      </c>
      <c r="E76" t="s">
        <v>32</v>
      </c>
      <c r="F76" s="3">
        <v>0.14453718110581062</v>
      </c>
      <c r="G76" s="3">
        <v>85.510988216702259</v>
      </c>
      <c r="H76" s="3">
        <f t="shared" si="2"/>
        <v>85.510988216702259</v>
      </c>
      <c r="I76" s="3">
        <f t="shared" si="3"/>
        <v>2.5653296465010675</v>
      </c>
      <c r="J76" s="8" t="str" cm="1">
        <f t="array" ref="J76">_xlfn.IFS(H76=100,"green",H76&gt;50,"yellow",H76&gt;0,"orange",H76=0,"red")</f>
        <v>yellow</v>
      </c>
      <c r="K76" t="s">
        <v>193</v>
      </c>
    </row>
    <row r="77" spans="1:11" x14ac:dyDescent="0.3">
      <c r="A77">
        <v>1</v>
      </c>
      <c r="B77">
        <v>1.03</v>
      </c>
      <c r="C77" t="s">
        <v>195</v>
      </c>
      <c r="D77">
        <v>18</v>
      </c>
      <c r="E77" t="s">
        <v>31</v>
      </c>
      <c r="F77" s="3">
        <v>0.18586421862554309</v>
      </c>
      <c r="G77" s="3">
        <v>81.132483492135975</v>
      </c>
      <c r="H77" s="3">
        <f t="shared" si="2"/>
        <v>81.132483492135975</v>
      </c>
      <c r="I77" s="3">
        <f t="shared" si="3"/>
        <v>2.4339745047640795</v>
      </c>
      <c r="J77" s="8" t="str" cm="1">
        <f t="array" ref="J77">_xlfn.IFS(H77=100,"green",H77&gt;50,"yellow",H77&gt;0,"orange",H77=0,"red")</f>
        <v>yellow</v>
      </c>
      <c r="K77" t="s">
        <v>193</v>
      </c>
    </row>
    <row r="78" spans="1:11" x14ac:dyDescent="0.3">
      <c r="A78">
        <v>1</v>
      </c>
      <c r="B78">
        <v>1.03</v>
      </c>
      <c r="C78" t="s">
        <v>195</v>
      </c>
      <c r="D78">
        <v>10</v>
      </c>
      <c r="E78" t="s">
        <v>30</v>
      </c>
      <c r="F78" s="3">
        <v>0.10662880338697651</v>
      </c>
      <c r="G78" s="3">
        <v>89.527293785745456</v>
      </c>
      <c r="H78" s="3">
        <f t="shared" si="2"/>
        <v>89.527293785745456</v>
      </c>
      <c r="I78" s="3">
        <f t="shared" si="3"/>
        <v>2.6858188135723635</v>
      </c>
      <c r="J78" s="8" t="str" cm="1">
        <f t="array" ref="J78">_xlfn.IFS(H78=100,"green",H78&gt;50,"yellow",H78&gt;0,"orange",H78=0,"red")</f>
        <v>yellow</v>
      </c>
      <c r="K78" t="s">
        <v>193</v>
      </c>
    </row>
    <row r="79" spans="1:11" x14ac:dyDescent="0.3">
      <c r="A79">
        <v>1</v>
      </c>
      <c r="B79">
        <v>1.03</v>
      </c>
      <c r="C79" t="s">
        <v>195</v>
      </c>
      <c r="D79">
        <v>4</v>
      </c>
      <c r="E79" t="s">
        <v>29</v>
      </c>
      <c r="F79" s="3">
        <v>0.56847790042162105</v>
      </c>
      <c r="G79" s="3">
        <v>40.595442514351497</v>
      </c>
      <c r="H79" s="3">
        <f t="shared" si="2"/>
        <v>40.595442514351497</v>
      </c>
      <c r="I79" s="3">
        <f t="shared" si="3"/>
        <v>1.217863275430545</v>
      </c>
      <c r="J79" s="8" t="str" cm="1">
        <f t="array" ref="J79">_xlfn.IFS(H79=100,"green",H79&gt;50,"yellow",H79&gt;0,"orange",H79=0,"red")</f>
        <v>orange</v>
      </c>
      <c r="K79" t="s">
        <v>193</v>
      </c>
    </row>
    <row r="80" spans="1:11" x14ac:dyDescent="0.3">
      <c r="A80">
        <v>1</v>
      </c>
      <c r="B80">
        <v>1.03</v>
      </c>
      <c r="C80" t="s">
        <v>195</v>
      </c>
      <c r="D80">
        <v>22</v>
      </c>
      <c r="E80" t="s">
        <v>28</v>
      </c>
      <c r="F80" s="3">
        <v>0.19573150304021916</v>
      </c>
      <c r="G80" s="3">
        <v>80.087067366974082</v>
      </c>
      <c r="H80" s="3">
        <f t="shared" si="2"/>
        <v>80.087067366974082</v>
      </c>
      <c r="I80" s="3">
        <f t="shared" si="3"/>
        <v>2.4026120210092223</v>
      </c>
      <c r="J80" s="8" t="str" cm="1">
        <f t="array" ref="J80">_xlfn.IFS(H80=100,"green",H80&gt;50,"yellow",H80&gt;0,"orange",H80=0,"red")</f>
        <v>yellow</v>
      </c>
      <c r="K80" t="s">
        <v>193</v>
      </c>
    </row>
    <row r="81" spans="1:11" x14ac:dyDescent="0.3">
      <c r="A81">
        <v>1</v>
      </c>
      <c r="B81">
        <v>1.03</v>
      </c>
      <c r="C81" t="s">
        <v>195</v>
      </c>
      <c r="D81">
        <v>25</v>
      </c>
      <c r="E81" t="s">
        <v>244</v>
      </c>
      <c r="F81" s="3">
        <v>0.17071721717278632</v>
      </c>
      <c r="G81" s="3">
        <v>82.737273513492852</v>
      </c>
      <c r="H81" s="3">
        <f t="shared" si="2"/>
        <v>82.737273513492852</v>
      </c>
      <c r="I81" s="3">
        <f t="shared" si="3"/>
        <v>2.4821182054047854</v>
      </c>
      <c r="J81" s="8" t="str" cm="1">
        <f t="array" ref="J81">_xlfn.IFS(H81=100,"green",H81&gt;50,"yellow",H81&gt;0,"orange",H81=0,"red")</f>
        <v>yellow</v>
      </c>
      <c r="K81" t="s">
        <v>193</v>
      </c>
    </row>
    <row r="82" spans="1:11" x14ac:dyDescent="0.3">
      <c r="A82">
        <v>1</v>
      </c>
      <c r="B82">
        <v>1.03</v>
      </c>
      <c r="C82" t="s">
        <v>195</v>
      </c>
      <c r="D82">
        <v>7</v>
      </c>
      <c r="E82" t="s">
        <v>27</v>
      </c>
      <c r="F82" s="3">
        <v>0.53609909636923314</v>
      </c>
      <c r="G82" s="3">
        <v>44.025902451178453</v>
      </c>
      <c r="H82" s="3">
        <f t="shared" si="2"/>
        <v>44.025902451178453</v>
      </c>
      <c r="I82" s="3">
        <f t="shared" si="3"/>
        <v>1.3207770735353537</v>
      </c>
      <c r="J82" s="8" t="str" cm="1">
        <f t="array" ref="J82">_xlfn.IFS(H82=100,"green",H82&gt;50,"yellow",H82&gt;0,"orange",H82=0,"red")</f>
        <v>orange</v>
      </c>
      <c r="K82" t="s">
        <v>193</v>
      </c>
    </row>
    <row r="83" spans="1:11" x14ac:dyDescent="0.3">
      <c r="A83">
        <v>1</v>
      </c>
      <c r="B83">
        <v>1.03</v>
      </c>
      <c r="C83" t="s">
        <v>195</v>
      </c>
      <c r="D83">
        <v>30</v>
      </c>
      <c r="E83" t="s">
        <v>26</v>
      </c>
      <c r="F83" s="3">
        <v>0.27424590945085686</v>
      </c>
      <c r="G83" s="3">
        <v>71.768646303007117</v>
      </c>
      <c r="H83" s="3">
        <f t="shared" si="2"/>
        <v>71.768646303007117</v>
      </c>
      <c r="I83" s="3">
        <f t="shared" si="3"/>
        <v>2.1530593890902137</v>
      </c>
      <c r="J83" s="8" t="str" cm="1">
        <f t="array" ref="J83">_xlfn.IFS(H83=100,"green",H83&gt;50,"yellow",H83&gt;0,"orange",H83=0,"red")</f>
        <v>yellow</v>
      </c>
      <c r="K83" t="s">
        <v>193</v>
      </c>
    </row>
    <row r="84" spans="1:11" x14ac:dyDescent="0.3">
      <c r="A84">
        <v>1</v>
      </c>
      <c r="B84">
        <v>1.03</v>
      </c>
      <c r="C84" t="s">
        <v>195</v>
      </c>
      <c r="D84">
        <v>24</v>
      </c>
      <c r="E84" t="s">
        <v>25</v>
      </c>
      <c r="F84" s="3">
        <v>0.2068177316323849</v>
      </c>
      <c r="G84" s="3">
        <v>78.912506905309172</v>
      </c>
      <c r="H84" s="3">
        <f t="shared" si="2"/>
        <v>78.912506905309172</v>
      </c>
      <c r="I84" s="3">
        <f t="shared" si="3"/>
        <v>2.3673752071592755</v>
      </c>
      <c r="J84" s="8" t="str" cm="1">
        <f t="array" ref="J84">_xlfn.IFS(H84=100,"green",H84&gt;50,"yellow",H84&gt;0,"orange",H84=0,"red")</f>
        <v>yellow</v>
      </c>
      <c r="K84" t="s">
        <v>193</v>
      </c>
    </row>
    <row r="85" spans="1:11" x14ac:dyDescent="0.3">
      <c r="A85">
        <v>1</v>
      </c>
      <c r="B85">
        <v>1.03</v>
      </c>
      <c r="C85" t="s">
        <v>195</v>
      </c>
      <c r="D85">
        <v>6</v>
      </c>
      <c r="E85" t="s">
        <v>24</v>
      </c>
      <c r="F85" s="3">
        <v>0.30767456330526421</v>
      </c>
      <c r="G85" s="3">
        <v>68.226957190461206</v>
      </c>
      <c r="H85" s="3">
        <f t="shared" si="2"/>
        <v>68.226957190461206</v>
      </c>
      <c r="I85" s="3">
        <f t="shared" si="3"/>
        <v>2.0468087157138362</v>
      </c>
      <c r="J85" s="8" t="str" cm="1">
        <f t="array" ref="J85">_xlfn.IFS(H85=100,"green",H85&gt;50,"yellow",H85&gt;0,"orange",H85=0,"red")</f>
        <v>yellow</v>
      </c>
      <c r="K85" t="s">
        <v>193</v>
      </c>
    </row>
    <row r="86" spans="1:11" x14ac:dyDescent="0.3">
      <c r="A86">
        <v>1</v>
      </c>
      <c r="B86">
        <v>1.03</v>
      </c>
      <c r="C86" t="s">
        <v>195</v>
      </c>
      <c r="D86">
        <v>2</v>
      </c>
      <c r="E86" t="s">
        <v>23</v>
      </c>
      <c r="F86" s="3">
        <v>0.16024235636676387</v>
      </c>
      <c r="G86" s="3">
        <v>83.847060962120025</v>
      </c>
      <c r="H86" s="3">
        <f t="shared" si="2"/>
        <v>83.847060962120025</v>
      </c>
      <c r="I86" s="3">
        <f t="shared" si="3"/>
        <v>2.5154118288636007</v>
      </c>
      <c r="J86" s="8" t="str" cm="1">
        <f t="array" ref="J86">_xlfn.IFS(H86=100,"green",H86&gt;50,"yellow",H86&gt;0,"orange",H86=0,"red")</f>
        <v>yellow</v>
      </c>
      <c r="K86" t="s">
        <v>193</v>
      </c>
    </row>
    <row r="87" spans="1:11" x14ac:dyDescent="0.3">
      <c r="A87">
        <v>1</v>
      </c>
      <c r="B87">
        <v>1.03</v>
      </c>
      <c r="C87" t="s">
        <v>195</v>
      </c>
      <c r="D87">
        <v>1</v>
      </c>
      <c r="E87" t="s">
        <v>22</v>
      </c>
      <c r="F87" s="3">
        <v>0.20379827818171503</v>
      </c>
      <c r="G87" s="3">
        <v>79.232411064736368</v>
      </c>
      <c r="H87" s="3">
        <f t="shared" si="2"/>
        <v>79.232411064736368</v>
      </c>
      <c r="I87" s="3">
        <f t="shared" si="3"/>
        <v>2.376972331942091</v>
      </c>
      <c r="J87" s="8" t="str" cm="1">
        <f t="array" ref="J87">_xlfn.IFS(H87=100,"green",H87&gt;50,"yellow",H87&gt;0,"orange",H87=0,"red")</f>
        <v>yellow</v>
      </c>
      <c r="K87" t="s">
        <v>193</v>
      </c>
    </row>
    <row r="88" spans="1:11" x14ac:dyDescent="0.3">
      <c r="A88">
        <v>1</v>
      </c>
      <c r="B88">
        <v>1.03</v>
      </c>
      <c r="C88" t="s">
        <v>195</v>
      </c>
      <c r="D88">
        <v>20</v>
      </c>
      <c r="E88" t="s">
        <v>21</v>
      </c>
      <c r="F88" s="3">
        <v>0.17278940360797612</v>
      </c>
      <c r="G88" s="3">
        <v>82.517730119115043</v>
      </c>
      <c r="H88" s="3">
        <f t="shared" si="2"/>
        <v>82.517730119115043</v>
      </c>
      <c r="I88" s="3">
        <f t="shared" si="3"/>
        <v>2.4755319035734513</v>
      </c>
      <c r="J88" s="8" t="str" cm="1">
        <f t="array" ref="J88">_xlfn.IFS(H88=100,"green",H88&gt;50,"yellow",H88&gt;0,"orange",H88=0,"red")</f>
        <v>yellow</v>
      </c>
      <c r="K88" t="s">
        <v>193</v>
      </c>
    </row>
    <row r="89" spans="1:11" x14ac:dyDescent="0.3">
      <c r="A89">
        <v>1</v>
      </c>
      <c r="B89">
        <v>1.03</v>
      </c>
      <c r="C89" t="s">
        <v>195</v>
      </c>
      <c r="D89">
        <v>29</v>
      </c>
      <c r="E89" t="s">
        <v>20</v>
      </c>
      <c r="F89" s="3">
        <v>0.14403727344184938</v>
      </c>
      <c r="G89" s="3">
        <v>85.563952285744378</v>
      </c>
      <c r="H89" s="3">
        <f t="shared" si="2"/>
        <v>85.563952285744378</v>
      </c>
      <c r="I89" s="3">
        <f t="shared" si="3"/>
        <v>2.5669185685723317</v>
      </c>
      <c r="J89" s="8" t="str" cm="1">
        <f t="array" ref="J89">_xlfn.IFS(H89=100,"green",H89&gt;50,"yellow",H89&gt;0,"orange",H89=0,"red")</f>
        <v>yellow</v>
      </c>
      <c r="K89" t="s">
        <v>193</v>
      </c>
    </row>
    <row r="90" spans="1:11" x14ac:dyDescent="0.3">
      <c r="A90">
        <v>1</v>
      </c>
      <c r="B90">
        <v>1.03</v>
      </c>
      <c r="C90" t="s">
        <v>195</v>
      </c>
      <c r="D90">
        <v>32</v>
      </c>
      <c r="E90" t="s">
        <v>19</v>
      </c>
      <c r="F90" s="3">
        <v>0.28138606344519335</v>
      </c>
      <c r="G90" s="3">
        <v>71.012163383480029</v>
      </c>
      <c r="H90" s="3">
        <f t="shared" si="2"/>
        <v>71.012163383480029</v>
      </c>
      <c r="I90" s="3">
        <f t="shared" si="3"/>
        <v>2.1303649015044011</v>
      </c>
      <c r="J90" s="8" t="str" cm="1">
        <f t="array" ref="J90">_xlfn.IFS(H90=100,"green",H90&gt;50,"yellow",H90&gt;0,"orange",H90=0,"red")</f>
        <v>yellow</v>
      </c>
      <c r="K90" t="s">
        <v>193</v>
      </c>
    </row>
    <row r="91" spans="1:11" x14ac:dyDescent="0.3">
      <c r="A91">
        <v>1</v>
      </c>
      <c r="B91">
        <v>1.03</v>
      </c>
      <c r="C91" t="s">
        <v>195</v>
      </c>
      <c r="D91">
        <v>35</v>
      </c>
      <c r="E91" t="s">
        <v>18</v>
      </c>
      <c r="F91" s="3">
        <v>0</v>
      </c>
      <c r="G91" s="3">
        <v>100.82437064933161</v>
      </c>
      <c r="H91" s="3">
        <f t="shared" si="2"/>
        <v>100</v>
      </c>
      <c r="I91" s="3">
        <f t="shared" si="3"/>
        <v>3</v>
      </c>
      <c r="J91" s="8" t="str" cm="1">
        <f t="array" ref="J91">_xlfn.IFS(H91=100,"green",H91&gt;50,"yellow",H91&gt;0,"orange",H91=0,"red")</f>
        <v>green</v>
      </c>
      <c r="K91" t="s">
        <v>193</v>
      </c>
    </row>
    <row r="92" spans="1:11" x14ac:dyDescent="0.3">
      <c r="A92">
        <v>1</v>
      </c>
      <c r="B92">
        <v>1.03</v>
      </c>
      <c r="C92" t="s">
        <v>195</v>
      </c>
      <c r="D92">
        <v>31</v>
      </c>
      <c r="E92" t="s">
        <v>17</v>
      </c>
      <c r="F92" s="3">
        <v>0</v>
      </c>
      <c r="G92" s="3">
        <v>100.82437064933161</v>
      </c>
      <c r="H92" s="3">
        <f t="shared" si="2"/>
        <v>100</v>
      </c>
      <c r="I92" s="3">
        <f t="shared" si="3"/>
        <v>3</v>
      </c>
      <c r="J92" s="8" t="str" cm="1">
        <f t="array" ref="J92">_xlfn.IFS(H92=100,"green",H92&gt;50,"yellow",H92&gt;0,"orange",H92=0,"red")</f>
        <v>green</v>
      </c>
      <c r="K92" t="s">
        <v>193</v>
      </c>
    </row>
    <row r="93" spans="1:11" x14ac:dyDescent="0.3">
      <c r="A93">
        <v>1</v>
      </c>
      <c r="B93">
        <v>1.03</v>
      </c>
      <c r="C93" t="s">
        <v>195</v>
      </c>
      <c r="D93">
        <v>23</v>
      </c>
      <c r="E93" t="s">
        <v>16</v>
      </c>
      <c r="F93" s="3">
        <v>0.25472687365350172</v>
      </c>
      <c r="G93" s="3">
        <v>73.836643323526474</v>
      </c>
      <c r="H93" s="3">
        <f t="shared" si="2"/>
        <v>73.836643323526474</v>
      </c>
      <c r="I93" s="3">
        <f t="shared" si="3"/>
        <v>2.2150992997057943</v>
      </c>
      <c r="J93" s="8" t="str" cm="1">
        <f t="array" ref="J93">_xlfn.IFS(H93=100,"green",H93&gt;50,"yellow",H93&gt;0,"orange",H93=0,"red")</f>
        <v>yellow</v>
      </c>
      <c r="K93" t="s">
        <v>193</v>
      </c>
    </row>
    <row r="94" spans="1:11" x14ac:dyDescent="0.3">
      <c r="A94">
        <v>1</v>
      </c>
      <c r="B94">
        <v>1.03</v>
      </c>
      <c r="C94" t="s">
        <v>195</v>
      </c>
      <c r="D94">
        <v>27</v>
      </c>
      <c r="E94" t="s">
        <v>15</v>
      </c>
      <c r="F94" s="3">
        <v>0.21802131630894753</v>
      </c>
      <c r="G94" s="3">
        <v>77.725512835991111</v>
      </c>
      <c r="H94" s="3">
        <f t="shared" si="2"/>
        <v>77.725512835991111</v>
      </c>
      <c r="I94" s="3">
        <f t="shared" si="3"/>
        <v>2.3317653850797333</v>
      </c>
      <c r="J94" s="8" t="str" cm="1">
        <f t="array" ref="J94">_xlfn.IFS(H94=100,"green",H94&gt;50,"yellow",H94&gt;0,"orange",H94=0,"red")</f>
        <v>yellow</v>
      </c>
      <c r="K94" t="s">
        <v>193</v>
      </c>
    </row>
    <row r="95" spans="1:11" x14ac:dyDescent="0.3">
      <c r="A95">
        <v>1</v>
      </c>
      <c r="B95">
        <v>1.03</v>
      </c>
      <c r="C95" t="s">
        <v>195</v>
      </c>
      <c r="D95">
        <v>14</v>
      </c>
      <c r="E95" t="s">
        <v>14</v>
      </c>
      <c r="F95" s="3">
        <v>3.8904602025373582E-2</v>
      </c>
      <c r="G95" s="3">
        <v>96.702517402673536</v>
      </c>
      <c r="H95" s="3">
        <f t="shared" si="2"/>
        <v>96.702517402673536</v>
      </c>
      <c r="I95" s="3">
        <f t="shared" si="3"/>
        <v>2.9010755220802062</v>
      </c>
      <c r="J95" s="8" t="str" cm="1">
        <f t="array" ref="J95">_xlfn.IFS(H95=100,"green",H95&gt;50,"yellow",H95&gt;0,"orange",H95=0,"red")</f>
        <v>yellow</v>
      </c>
      <c r="K95" t="s">
        <v>193</v>
      </c>
    </row>
    <row r="96" spans="1:11" x14ac:dyDescent="0.3">
      <c r="A96">
        <v>1</v>
      </c>
      <c r="B96">
        <v>1.03</v>
      </c>
      <c r="C96" t="s">
        <v>195</v>
      </c>
      <c r="D96">
        <v>17</v>
      </c>
      <c r="E96" t="s">
        <v>13</v>
      </c>
      <c r="F96" s="3">
        <v>0.10111601748498175</v>
      </c>
      <c r="G96" s="3">
        <v>90.111360792868368</v>
      </c>
      <c r="H96" s="3">
        <f t="shared" si="2"/>
        <v>90.111360792868368</v>
      </c>
      <c r="I96" s="3">
        <f t="shared" si="3"/>
        <v>2.7033408237860508</v>
      </c>
      <c r="J96" s="8" t="str" cm="1">
        <f t="array" ref="J96">_xlfn.IFS(H96=100,"green",H96&gt;50,"yellow",H96&gt;0,"orange",H96=0,"red")</f>
        <v>yellow</v>
      </c>
      <c r="K96" t="s">
        <v>193</v>
      </c>
    </row>
    <row r="97" spans="1:11" x14ac:dyDescent="0.3">
      <c r="A97">
        <v>1</v>
      </c>
      <c r="B97">
        <v>1.03</v>
      </c>
      <c r="C97" t="s">
        <v>195</v>
      </c>
      <c r="D97">
        <v>15</v>
      </c>
      <c r="E97" t="s">
        <v>12</v>
      </c>
      <c r="F97" s="3">
        <v>1.002546468028793</v>
      </c>
      <c r="G97" s="3">
        <v>-5.3931254575544756</v>
      </c>
      <c r="H97" s="3">
        <f t="shared" si="2"/>
        <v>0</v>
      </c>
      <c r="I97" s="3">
        <f t="shared" si="3"/>
        <v>0</v>
      </c>
      <c r="J97" s="8" t="str" cm="1">
        <f t="array" ref="J97">_xlfn.IFS(H97=100,"green",H97&gt;50,"yellow",H97&gt;0,"orange",H97=0,"red")</f>
        <v>red</v>
      </c>
      <c r="K97" t="s">
        <v>193</v>
      </c>
    </row>
    <row r="98" spans="1:11" x14ac:dyDescent="0.3">
      <c r="A98">
        <v>1</v>
      </c>
      <c r="B98">
        <v>1.03</v>
      </c>
      <c r="C98" t="s">
        <v>195</v>
      </c>
      <c r="D98">
        <v>13</v>
      </c>
      <c r="E98" t="s">
        <v>11</v>
      </c>
      <c r="F98" s="3">
        <v>0.30325973893379943</v>
      </c>
      <c r="G98" s="3">
        <v>68.694697694710001</v>
      </c>
      <c r="H98" s="3">
        <f t="shared" si="2"/>
        <v>68.694697694710001</v>
      </c>
      <c r="I98" s="3">
        <f t="shared" si="3"/>
        <v>2.0608409308413003</v>
      </c>
      <c r="J98" s="8" t="str" cm="1">
        <f t="array" ref="J98">_xlfn.IFS(H98=100,"green",H98&gt;50,"yellow",H98&gt;0,"orange",H98=0,"red")</f>
        <v>yellow</v>
      </c>
      <c r="K98" t="s">
        <v>193</v>
      </c>
    </row>
    <row r="99" spans="1:11" x14ac:dyDescent="0.3">
      <c r="A99">
        <v>1</v>
      </c>
      <c r="B99">
        <v>1.03</v>
      </c>
      <c r="C99" t="s">
        <v>195</v>
      </c>
      <c r="D99">
        <v>21</v>
      </c>
      <c r="E99" t="s">
        <v>10</v>
      </c>
      <c r="F99" s="3">
        <v>9.0531761889363557E-2</v>
      </c>
      <c r="G99" s="3">
        <v>91.232738368246331</v>
      </c>
      <c r="H99" s="3">
        <f t="shared" si="2"/>
        <v>91.232738368246331</v>
      </c>
      <c r="I99" s="3">
        <f t="shared" si="3"/>
        <v>2.73698215104739</v>
      </c>
      <c r="J99" s="8" t="str" cm="1">
        <f t="array" ref="J99">_xlfn.IFS(H99=100,"green",H99&gt;50,"yellow",H99&gt;0,"orange",H99=0,"red")</f>
        <v>yellow</v>
      </c>
      <c r="K99" t="s">
        <v>193</v>
      </c>
    </row>
    <row r="100" spans="1:11" x14ac:dyDescent="0.3">
      <c r="A100">
        <v>1</v>
      </c>
      <c r="B100">
        <v>1.03</v>
      </c>
      <c r="C100" t="s">
        <v>195</v>
      </c>
      <c r="D100">
        <v>34</v>
      </c>
      <c r="E100" t="s">
        <v>9</v>
      </c>
      <c r="F100" s="3">
        <v>8.0131222890605661E-2</v>
      </c>
      <c r="G100" s="3">
        <v>92.334651592061462</v>
      </c>
      <c r="H100" s="3">
        <f t="shared" si="2"/>
        <v>92.334651592061462</v>
      </c>
      <c r="I100" s="3">
        <f t="shared" si="3"/>
        <v>2.770039547761844</v>
      </c>
      <c r="J100" s="8" t="str" cm="1">
        <f t="array" ref="J100">_xlfn.IFS(H100=100,"green",H100&gt;50,"yellow",H100&gt;0,"orange",H100=0,"red")</f>
        <v>yellow</v>
      </c>
      <c r="K100" t="s">
        <v>193</v>
      </c>
    </row>
    <row r="101" spans="1:11" x14ac:dyDescent="0.3">
      <c r="A101">
        <v>1</v>
      </c>
      <c r="B101">
        <v>1.03</v>
      </c>
      <c r="C101" t="s">
        <v>195</v>
      </c>
      <c r="D101">
        <v>3</v>
      </c>
      <c r="E101" t="s">
        <v>8</v>
      </c>
      <c r="F101" s="3">
        <v>0.94437086121360025</v>
      </c>
      <c r="G101" s="3">
        <v>0.77044649393635867</v>
      </c>
      <c r="H101" s="3">
        <f t="shared" si="2"/>
        <v>0.77044649393635867</v>
      </c>
      <c r="I101" s="3">
        <f t="shared" si="3"/>
        <v>2.3113394818090757E-2</v>
      </c>
      <c r="J101" s="8" t="str" cm="1">
        <f t="array" ref="J101">_xlfn.IFS(H101=100,"green",H101&gt;50,"yellow",H101&gt;0,"orange",H101=0,"red")</f>
        <v>orange</v>
      </c>
      <c r="K101" t="s">
        <v>193</v>
      </c>
    </row>
    <row r="102" spans="1:11" x14ac:dyDescent="0.3">
      <c r="A102">
        <v>1</v>
      </c>
      <c r="B102">
        <v>1.03</v>
      </c>
      <c r="C102" t="s">
        <v>195</v>
      </c>
      <c r="D102">
        <v>8</v>
      </c>
      <c r="E102" t="s">
        <v>7</v>
      </c>
      <c r="F102" s="3">
        <v>0.11524697492373166</v>
      </c>
      <c r="G102" s="3">
        <v>88.614218301619886</v>
      </c>
      <c r="H102" s="3">
        <f t="shared" si="2"/>
        <v>88.614218301619886</v>
      </c>
      <c r="I102" s="3">
        <f t="shared" si="3"/>
        <v>2.6584265490485963</v>
      </c>
      <c r="J102" s="8" t="str" cm="1">
        <f t="array" ref="J102">_xlfn.IFS(H102=100,"green",H102&gt;50,"yellow",H102&gt;0,"orange",H102=0,"red")</f>
        <v>yellow</v>
      </c>
      <c r="K102" t="s">
        <v>193</v>
      </c>
    </row>
    <row r="103" spans="1:11" x14ac:dyDescent="0.3">
      <c r="A103">
        <v>1</v>
      </c>
      <c r="B103">
        <v>1.03</v>
      </c>
      <c r="C103" t="s">
        <v>195</v>
      </c>
      <c r="D103">
        <v>11</v>
      </c>
      <c r="E103" t="s">
        <v>6</v>
      </c>
      <c r="F103" s="3">
        <v>0</v>
      </c>
      <c r="G103" s="3">
        <v>100.82437064933161</v>
      </c>
      <c r="H103" s="3">
        <f t="shared" si="2"/>
        <v>100</v>
      </c>
      <c r="I103" s="3">
        <f t="shared" si="3"/>
        <v>3</v>
      </c>
      <c r="J103" s="8" t="str" cm="1">
        <f t="array" ref="J103">_xlfn.IFS(H103=100,"green",H103&gt;50,"yellow",H103&gt;0,"orange",H103=0,"red")</f>
        <v>green</v>
      </c>
      <c r="K103" t="s">
        <v>193</v>
      </c>
    </row>
    <row r="104" spans="1:11" x14ac:dyDescent="0.3">
      <c r="A104">
        <v>1</v>
      </c>
      <c r="B104">
        <v>1.03</v>
      </c>
      <c r="C104" t="s">
        <v>195</v>
      </c>
      <c r="D104">
        <v>33</v>
      </c>
      <c r="E104" t="s">
        <v>5</v>
      </c>
      <c r="F104" s="3">
        <v>0.11920102601590113</v>
      </c>
      <c r="G104" s="3">
        <v>88.195295668223437</v>
      </c>
      <c r="H104" s="3">
        <f t="shared" si="2"/>
        <v>88.195295668223437</v>
      </c>
      <c r="I104" s="3">
        <f t="shared" si="3"/>
        <v>2.6458588700467032</v>
      </c>
      <c r="J104" s="8" t="str" cm="1">
        <f t="array" ref="J104">_xlfn.IFS(H104=100,"green",H104&gt;50,"yellow",H104&gt;0,"orange",H104=0,"red")</f>
        <v>yellow</v>
      </c>
      <c r="K104" t="s">
        <v>193</v>
      </c>
    </row>
    <row r="105" spans="1:11" x14ac:dyDescent="0.3">
      <c r="A105">
        <v>1</v>
      </c>
      <c r="B105">
        <v>1.03</v>
      </c>
      <c r="C105" t="s">
        <v>195</v>
      </c>
      <c r="D105">
        <v>36</v>
      </c>
      <c r="E105" t="s">
        <v>4</v>
      </c>
      <c r="F105" s="3">
        <v>0.73135180038529668</v>
      </c>
      <c r="G105" s="3">
        <v>23.339326825948103</v>
      </c>
      <c r="H105" s="3">
        <f t="shared" si="2"/>
        <v>23.339326825948103</v>
      </c>
      <c r="I105" s="3">
        <f t="shared" si="3"/>
        <v>0.7001798047784431</v>
      </c>
      <c r="J105" s="8" t="str" cm="1">
        <f t="array" ref="J105">_xlfn.IFS(H105=100,"green",H105&gt;50,"yellow",H105&gt;0,"orange",H105=0,"red")</f>
        <v>orange</v>
      </c>
      <c r="K105" t="s">
        <v>193</v>
      </c>
    </row>
    <row r="106" spans="1:11" x14ac:dyDescent="0.3">
      <c r="A106">
        <v>1</v>
      </c>
      <c r="B106">
        <v>1.03</v>
      </c>
      <c r="C106" t="s">
        <v>195</v>
      </c>
      <c r="D106">
        <v>16</v>
      </c>
      <c r="E106" t="s">
        <v>3</v>
      </c>
      <c r="F106" s="3">
        <v>0</v>
      </c>
      <c r="G106" s="3">
        <v>100.82437064933161</v>
      </c>
      <c r="H106" s="3">
        <f t="shared" si="2"/>
        <v>100</v>
      </c>
      <c r="I106" s="3">
        <f t="shared" si="3"/>
        <v>3</v>
      </c>
      <c r="J106" s="8" t="str" cm="1">
        <f t="array" ref="J106">_xlfn.IFS(H106=100,"green",H106&gt;50,"yellow",H106&gt;0,"orange",H106=0,"red")</f>
        <v>green</v>
      </c>
      <c r="K106" t="s">
        <v>193</v>
      </c>
    </row>
    <row r="107" spans="1:11" x14ac:dyDescent="0.3">
      <c r="A107">
        <v>1</v>
      </c>
      <c r="B107">
        <v>1.03</v>
      </c>
      <c r="C107" t="s">
        <v>195</v>
      </c>
      <c r="D107">
        <v>9</v>
      </c>
      <c r="E107" t="s">
        <v>2</v>
      </c>
      <c r="F107" s="3">
        <v>0.62058228925910042</v>
      </c>
      <c r="G107" s="3">
        <v>35.075102166059835</v>
      </c>
      <c r="H107" s="3">
        <f t="shared" si="2"/>
        <v>35.075102166059835</v>
      </c>
      <c r="I107" s="3">
        <f t="shared" si="3"/>
        <v>1.0522530649817949</v>
      </c>
      <c r="J107" s="8" t="str" cm="1">
        <f t="array" ref="J107">_xlfn.IFS(H107=100,"green",H107&gt;50,"yellow",H107&gt;0,"orange",H107=0,"red")</f>
        <v>orange</v>
      </c>
      <c r="K107" t="s">
        <v>193</v>
      </c>
    </row>
    <row r="108" spans="1:11" x14ac:dyDescent="0.3">
      <c r="A108">
        <v>1</v>
      </c>
      <c r="B108">
        <v>1.03</v>
      </c>
      <c r="C108" t="s">
        <v>195</v>
      </c>
      <c r="D108">
        <v>5</v>
      </c>
      <c r="E108" t="s">
        <v>1</v>
      </c>
      <c r="F108" s="3">
        <v>0.42632118919420531</v>
      </c>
      <c r="G108" s="3">
        <v>55.656619629716985</v>
      </c>
      <c r="H108" s="3">
        <f t="shared" si="2"/>
        <v>55.656619629716985</v>
      </c>
      <c r="I108" s="3">
        <f t="shared" si="3"/>
        <v>1.6696985888915097</v>
      </c>
      <c r="J108" s="8" t="str" cm="1">
        <f t="array" ref="J108">_xlfn.IFS(H108=100,"green",H108&gt;50,"yellow",H108&gt;0,"orange",H108=0,"red")</f>
        <v>yellow</v>
      </c>
      <c r="K108" t="s">
        <v>193</v>
      </c>
    </row>
    <row r="109" spans="1:11" x14ac:dyDescent="0.3">
      <c r="A109">
        <v>1</v>
      </c>
      <c r="B109">
        <v>1.03</v>
      </c>
      <c r="C109" t="s">
        <v>195</v>
      </c>
      <c r="D109">
        <v>19</v>
      </c>
      <c r="E109" t="s">
        <v>0</v>
      </c>
      <c r="F109" s="3">
        <v>0.2563649866123246</v>
      </c>
      <c r="G109" s="3">
        <v>73.663089017192419</v>
      </c>
      <c r="H109" s="3">
        <f t="shared" si="2"/>
        <v>73.663089017192419</v>
      </c>
      <c r="I109" s="3">
        <f t="shared" si="3"/>
        <v>2.2098926705157727</v>
      </c>
      <c r="J109" s="8" t="str" cm="1">
        <f t="array" ref="J109">_xlfn.IFS(H109=100,"green",H109&gt;50,"yellow",H109&gt;0,"orange",H109=0,"red")</f>
        <v>yellow</v>
      </c>
      <c r="K109" t="s">
        <v>193</v>
      </c>
    </row>
    <row r="110" spans="1:11" x14ac:dyDescent="0.3">
      <c r="A110">
        <v>1</v>
      </c>
      <c r="B110">
        <v>1.04</v>
      </c>
      <c r="C110" t="s">
        <v>199</v>
      </c>
      <c r="D110">
        <v>35</v>
      </c>
      <c r="E110" t="s">
        <v>34</v>
      </c>
      <c r="F110" s="3">
        <v>2.6275615440602658</v>
      </c>
      <c r="G110" s="3">
        <v>40.28878192628946</v>
      </c>
      <c r="H110" s="3">
        <f t="shared" si="2"/>
        <v>40.28878192628946</v>
      </c>
      <c r="I110" s="3">
        <f t="shared" si="3"/>
        <v>1.2086634577886837</v>
      </c>
      <c r="J110" s="8" t="str" cm="1">
        <f t="array" ref="J110">_xlfn.IFS(H110=100,"green",H110&gt;50,"yellow",H110&gt;0,"orange",H110=0,"red")</f>
        <v>orange</v>
      </c>
      <c r="K110" t="s">
        <v>193</v>
      </c>
    </row>
    <row r="111" spans="1:11" x14ac:dyDescent="0.3">
      <c r="A111">
        <v>1</v>
      </c>
      <c r="B111">
        <v>1.04</v>
      </c>
      <c r="C111" t="s">
        <v>199</v>
      </c>
      <c r="D111">
        <v>37</v>
      </c>
      <c r="E111" t="s">
        <v>33</v>
      </c>
      <c r="F111" s="3">
        <v>2.0170601739274681E-3</v>
      </c>
      <c r="G111" s="3">
        <v>99.954162398142316</v>
      </c>
      <c r="H111" s="3">
        <f t="shared" si="2"/>
        <v>99.954162398142316</v>
      </c>
      <c r="I111" s="3">
        <f t="shared" si="3"/>
        <v>2.9986248719442696</v>
      </c>
      <c r="J111" s="8" t="str" cm="1">
        <f t="array" ref="J111">_xlfn.IFS(H111=100,"green",H111&gt;50,"yellow",H111&gt;0,"orange",H111=0,"red")</f>
        <v>yellow</v>
      </c>
      <c r="K111" t="s">
        <v>193</v>
      </c>
    </row>
    <row r="112" spans="1:11" x14ac:dyDescent="0.3">
      <c r="A112">
        <v>1</v>
      </c>
      <c r="B112">
        <v>1.04</v>
      </c>
      <c r="C112" t="s">
        <v>199</v>
      </c>
      <c r="D112">
        <v>12</v>
      </c>
      <c r="E112" t="s">
        <v>32</v>
      </c>
      <c r="F112" s="3">
        <v>0</v>
      </c>
      <c r="G112" s="3">
        <v>100</v>
      </c>
      <c r="H112" s="3">
        <f t="shared" si="2"/>
        <v>100</v>
      </c>
      <c r="I112" s="3">
        <f t="shared" si="3"/>
        <v>3</v>
      </c>
      <c r="J112" s="8" t="str" cm="1">
        <f t="array" ref="J112">_xlfn.IFS(H112=100,"green",H112&gt;50,"yellow",H112&gt;0,"orange",H112=0,"red")</f>
        <v>green</v>
      </c>
      <c r="K112" t="s">
        <v>193</v>
      </c>
    </row>
    <row r="113" spans="1:11" x14ac:dyDescent="0.3">
      <c r="A113">
        <v>1</v>
      </c>
      <c r="B113">
        <v>1.04</v>
      </c>
      <c r="C113" t="s">
        <v>199</v>
      </c>
      <c r="D113">
        <v>18</v>
      </c>
      <c r="E113" t="s">
        <v>31</v>
      </c>
      <c r="F113" s="3">
        <v>9.6136664806315379E-3</v>
      </c>
      <c r="G113" s="3">
        <v>99.78152986101864</v>
      </c>
      <c r="H113" s="3">
        <f t="shared" si="2"/>
        <v>99.78152986101864</v>
      </c>
      <c r="I113" s="3">
        <f t="shared" si="3"/>
        <v>2.993445895830559</v>
      </c>
      <c r="J113" s="8" t="str" cm="1">
        <f t="array" ref="J113">_xlfn.IFS(H113=100,"green",H113&gt;50,"yellow",H113&gt;0,"orange",H113=0,"red")</f>
        <v>yellow</v>
      </c>
      <c r="K113" t="s">
        <v>193</v>
      </c>
    </row>
    <row r="114" spans="1:11" x14ac:dyDescent="0.3">
      <c r="A114">
        <v>1</v>
      </c>
      <c r="B114">
        <v>1.04</v>
      </c>
      <c r="C114" t="s">
        <v>199</v>
      </c>
      <c r="D114">
        <v>10</v>
      </c>
      <c r="E114" t="s">
        <v>30</v>
      </c>
      <c r="F114" s="3">
        <v>0.53602587648588196</v>
      </c>
      <c r="G114" s="3">
        <v>87.818836032079545</v>
      </c>
      <c r="H114" s="3">
        <f t="shared" si="2"/>
        <v>87.818836032079545</v>
      </c>
      <c r="I114" s="3">
        <f t="shared" si="3"/>
        <v>2.6345650809623864</v>
      </c>
      <c r="J114" s="8" t="str" cm="1">
        <f t="array" ref="J114">_xlfn.IFS(H114=100,"green",H114&gt;50,"yellow",H114&gt;0,"orange",H114=0,"red")</f>
        <v>yellow</v>
      </c>
      <c r="K114" t="s">
        <v>193</v>
      </c>
    </row>
    <row r="115" spans="1:11" x14ac:dyDescent="0.3">
      <c r="A115">
        <v>1</v>
      </c>
      <c r="B115">
        <v>1.04</v>
      </c>
      <c r="C115" t="s">
        <v>199</v>
      </c>
      <c r="D115">
        <v>4</v>
      </c>
      <c r="E115" t="s">
        <v>29</v>
      </c>
      <c r="F115" s="3">
        <v>0.18949263347387371</v>
      </c>
      <c r="G115" s="3">
        <v>95.693788415233143</v>
      </c>
      <c r="H115" s="3">
        <f t="shared" si="2"/>
        <v>95.693788415233143</v>
      </c>
      <c r="I115" s="3">
        <f t="shared" si="3"/>
        <v>2.8708136524569943</v>
      </c>
      <c r="J115" s="8" t="str" cm="1">
        <f t="array" ref="J115">_xlfn.IFS(H115=100,"green",H115&gt;50,"yellow",H115&gt;0,"orange",H115=0,"red")</f>
        <v>yellow</v>
      </c>
      <c r="K115" t="s">
        <v>193</v>
      </c>
    </row>
    <row r="116" spans="1:11" x14ac:dyDescent="0.3">
      <c r="A116">
        <v>1</v>
      </c>
      <c r="B116">
        <v>1.04</v>
      </c>
      <c r="C116" t="s">
        <v>199</v>
      </c>
      <c r="D116">
        <v>22</v>
      </c>
      <c r="E116" t="s">
        <v>28</v>
      </c>
      <c r="F116" s="3">
        <v>1.9573150304021916E-2</v>
      </c>
      <c r="G116" s="3">
        <v>99.555201038455237</v>
      </c>
      <c r="H116" s="3">
        <f t="shared" si="2"/>
        <v>99.555201038455237</v>
      </c>
      <c r="I116" s="3">
        <f t="shared" si="3"/>
        <v>2.986656031153657</v>
      </c>
      <c r="J116" s="8" t="str" cm="1">
        <f t="array" ref="J116">_xlfn.IFS(H116=100,"green",H116&gt;50,"yellow",H116&gt;0,"orange",H116=0,"red")</f>
        <v>yellow</v>
      </c>
      <c r="K116" t="s">
        <v>193</v>
      </c>
    </row>
    <row r="117" spans="1:11" x14ac:dyDescent="0.3">
      <c r="A117">
        <v>1</v>
      </c>
      <c r="B117">
        <v>1.04</v>
      </c>
      <c r="C117" t="s">
        <v>199</v>
      </c>
      <c r="D117">
        <v>25</v>
      </c>
      <c r="E117" t="s">
        <v>244</v>
      </c>
      <c r="F117" s="3">
        <v>0</v>
      </c>
      <c r="G117" s="3">
        <v>100</v>
      </c>
      <c r="H117" s="3">
        <f t="shared" si="2"/>
        <v>100</v>
      </c>
      <c r="I117" s="3">
        <f t="shared" si="3"/>
        <v>3</v>
      </c>
      <c r="J117" s="8" t="str" cm="1">
        <f t="array" ref="J117">_xlfn.IFS(H117=100,"green",H117&gt;50,"yellow",H117&gt;0,"orange",H117=0,"red")</f>
        <v>green</v>
      </c>
      <c r="K117" t="s">
        <v>193</v>
      </c>
    </row>
    <row r="118" spans="1:11" x14ac:dyDescent="0.3">
      <c r="A118">
        <v>1</v>
      </c>
      <c r="B118">
        <v>1.04</v>
      </c>
      <c r="C118" t="s">
        <v>199</v>
      </c>
      <c r="D118">
        <v>7</v>
      </c>
      <c r="E118" t="s">
        <v>27</v>
      </c>
      <c r="F118" s="3">
        <v>4.0266998793955739</v>
      </c>
      <c r="G118" s="3">
        <v>8.4934260970983608</v>
      </c>
      <c r="H118" s="3">
        <f t="shared" si="2"/>
        <v>8.4934260970983608</v>
      </c>
      <c r="I118" s="3">
        <f t="shared" si="3"/>
        <v>0.25480278291295083</v>
      </c>
      <c r="J118" s="8" t="str" cm="1">
        <f t="array" ref="J118">_xlfn.IFS(H118=100,"green",H118&gt;50,"yellow",H118&gt;0,"orange",H118=0,"red")</f>
        <v>orange</v>
      </c>
      <c r="K118" t="s">
        <v>193</v>
      </c>
    </row>
    <row r="119" spans="1:11" x14ac:dyDescent="0.3">
      <c r="A119">
        <v>1</v>
      </c>
      <c r="B119">
        <v>1.04</v>
      </c>
      <c r="C119" t="s">
        <v>199</v>
      </c>
      <c r="D119">
        <v>30</v>
      </c>
      <c r="E119" t="s">
        <v>26</v>
      </c>
      <c r="F119" s="3">
        <v>6.8561477362714215E-2</v>
      </c>
      <c r="G119" s="3">
        <v>98.441943506322332</v>
      </c>
      <c r="H119" s="3">
        <f t="shared" si="2"/>
        <v>98.441943506322332</v>
      </c>
      <c r="I119" s="3">
        <f t="shared" si="3"/>
        <v>2.9532583051896699</v>
      </c>
      <c r="J119" s="8" t="str" cm="1">
        <f t="array" ref="J119">_xlfn.IFS(H119=100,"green",H119&gt;50,"yellow",H119&gt;0,"orange",H119=0,"red")</f>
        <v>yellow</v>
      </c>
      <c r="K119" t="s">
        <v>193</v>
      </c>
    </row>
    <row r="120" spans="1:11" x14ac:dyDescent="0.3">
      <c r="A120">
        <v>1</v>
      </c>
      <c r="B120">
        <v>1.04</v>
      </c>
      <c r="C120" t="s">
        <v>199</v>
      </c>
      <c r="D120">
        <v>24</v>
      </c>
      <c r="E120" t="s">
        <v>25</v>
      </c>
      <c r="F120" s="3">
        <v>0.10092705303660383</v>
      </c>
      <c r="G120" s="3">
        <v>97.706437252810019</v>
      </c>
      <c r="H120" s="3">
        <f t="shared" si="2"/>
        <v>97.706437252810019</v>
      </c>
      <c r="I120" s="3">
        <f t="shared" si="3"/>
        <v>2.9311931175843005</v>
      </c>
      <c r="J120" s="8" t="str" cm="1">
        <f t="array" ref="J120">_xlfn.IFS(H120=100,"green",H120&gt;50,"yellow",H120&gt;0,"orange",H120=0,"red")</f>
        <v>yellow</v>
      </c>
      <c r="K120" t="s">
        <v>193</v>
      </c>
    </row>
    <row r="121" spans="1:11" x14ac:dyDescent="0.3">
      <c r="A121">
        <v>1</v>
      </c>
      <c r="B121">
        <v>1.04</v>
      </c>
      <c r="C121" t="s">
        <v>199</v>
      </c>
      <c r="D121">
        <v>6</v>
      </c>
      <c r="E121" t="s">
        <v>24</v>
      </c>
      <c r="F121" s="3">
        <v>0.63112730934413175</v>
      </c>
      <c r="G121" s="3">
        <v>85.657660241789074</v>
      </c>
      <c r="H121" s="3">
        <f t="shared" si="2"/>
        <v>85.657660241789074</v>
      </c>
      <c r="I121" s="3">
        <f t="shared" si="3"/>
        <v>2.5697298072536721</v>
      </c>
      <c r="J121" s="8" t="str" cm="1">
        <f t="array" ref="J121">_xlfn.IFS(H121=100,"green",H121&gt;50,"yellow",H121&gt;0,"orange",H121=0,"red")</f>
        <v>yellow</v>
      </c>
      <c r="K121" t="s">
        <v>193</v>
      </c>
    </row>
    <row r="122" spans="1:11" x14ac:dyDescent="0.3">
      <c r="A122">
        <v>1</v>
      </c>
      <c r="B122">
        <v>1.04</v>
      </c>
      <c r="C122" t="s">
        <v>199</v>
      </c>
      <c r="D122">
        <v>2</v>
      </c>
      <c r="E122" t="s">
        <v>23</v>
      </c>
      <c r="F122" s="3">
        <v>0</v>
      </c>
      <c r="G122" s="3">
        <v>100</v>
      </c>
      <c r="H122" s="3">
        <f t="shared" si="2"/>
        <v>100</v>
      </c>
      <c r="I122" s="3">
        <f t="shared" si="3"/>
        <v>3</v>
      </c>
      <c r="J122" s="8" t="str" cm="1">
        <f t="array" ref="J122">_xlfn.IFS(H122=100,"green",H122&gt;50,"yellow",H122&gt;0,"orange",H122=0,"red")</f>
        <v>green</v>
      </c>
      <c r="K122" t="s">
        <v>193</v>
      </c>
    </row>
    <row r="123" spans="1:11" x14ac:dyDescent="0.3">
      <c r="A123">
        <v>1</v>
      </c>
      <c r="B123">
        <v>1.04</v>
      </c>
      <c r="C123" t="s">
        <v>199</v>
      </c>
      <c r="D123">
        <v>1</v>
      </c>
      <c r="E123" t="s">
        <v>22</v>
      </c>
      <c r="F123" s="3">
        <v>0</v>
      </c>
      <c r="G123" s="3">
        <v>100</v>
      </c>
      <c r="H123" s="3">
        <f t="shared" si="2"/>
        <v>100</v>
      </c>
      <c r="I123" s="3">
        <f t="shared" si="3"/>
        <v>3</v>
      </c>
      <c r="J123" s="8" t="str" cm="1">
        <f t="array" ref="J123">_xlfn.IFS(H123=100,"green",H123&gt;50,"yellow",H123&gt;0,"orange",H123=0,"red")</f>
        <v>green</v>
      </c>
      <c r="K123" t="s">
        <v>193</v>
      </c>
    </row>
    <row r="124" spans="1:11" x14ac:dyDescent="0.3">
      <c r="A124">
        <v>1</v>
      </c>
      <c r="B124">
        <v>1.04</v>
      </c>
      <c r="C124" t="s">
        <v>199</v>
      </c>
      <c r="D124">
        <v>20</v>
      </c>
      <c r="E124" t="s">
        <v>21</v>
      </c>
      <c r="F124" s="3">
        <v>3.0313930457539669E-3</v>
      </c>
      <c r="G124" s="3">
        <v>99.931111729188103</v>
      </c>
      <c r="H124" s="3">
        <f t="shared" si="2"/>
        <v>99.931111729188103</v>
      </c>
      <c r="I124" s="3">
        <f t="shared" si="3"/>
        <v>2.997933351875643</v>
      </c>
      <c r="J124" s="8" t="str" cm="1">
        <f t="array" ref="J124">_xlfn.IFS(H124=100,"green",H124&gt;50,"yellow",H124&gt;0,"orange",H124=0,"red")</f>
        <v>yellow</v>
      </c>
      <c r="K124" t="s">
        <v>193</v>
      </c>
    </row>
    <row r="125" spans="1:11" x14ac:dyDescent="0.3">
      <c r="A125">
        <v>1</v>
      </c>
      <c r="B125">
        <v>1.04</v>
      </c>
      <c r="C125" t="s">
        <v>199</v>
      </c>
      <c r="D125">
        <v>29</v>
      </c>
      <c r="E125" t="s">
        <v>20</v>
      </c>
      <c r="F125" s="3">
        <v>5.8924339135302019E-2</v>
      </c>
      <c r="G125" s="3">
        <v>98.660947039695074</v>
      </c>
      <c r="H125" s="3">
        <f t="shared" si="2"/>
        <v>98.660947039695074</v>
      </c>
      <c r="I125" s="3">
        <f t="shared" si="3"/>
        <v>2.9598284111908524</v>
      </c>
      <c r="J125" s="8" t="str" cm="1">
        <f t="array" ref="J125">_xlfn.IFS(H125=100,"green",H125&gt;50,"yellow",H125&gt;0,"orange",H125=0,"red")</f>
        <v>yellow</v>
      </c>
      <c r="K125" t="s">
        <v>193</v>
      </c>
    </row>
    <row r="126" spans="1:11" x14ac:dyDescent="0.3">
      <c r="A126">
        <v>1</v>
      </c>
      <c r="B126">
        <v>1.04</v>
      </c>
      <c r="C126" t="s">
        <v>199</v>
      </c>
      <c r="D126">
        <v>32</v>
      </c>
      <c r="E126" t="s">
        <v>19</v>
      </c>
      <c r="F126" s="3">
        <v>7.0166907735695032</v>
      </c>
      <c r="G126" s="3">
        <v>-59.453982679688544</v>
      </c>
      <c r="H126" s="3">
        <f t="shared" si="2"/>
        <v>0</v>
      </c>
      <c r="I126" s="3">
        <f t="shared" si="3"/>
        <v>0</v>
      </c>
      <c r="J126" s="8" t="str" cm="1">
        <f t="array" ref="J126">_xlfn.IFS(H126=100,"green",H126&gt;50,"yellow",H126&gt;0,"orange",H126=0,"red")</f>
        <v>red</v>
      </c>
      <c r="K126" t="s">
        <v>193</v>
      </c>
    </row>
    <row r="127" spans="1:11" x14ac:dyDescent="0.3">
      <c r="A127">
        <v>1</v>
      </c>
      <c r="B127">
        <v>1.04</v>
      </c>
      <c r="C127" t="s">
        <v>199</v>
      </c>
      <c r="D127">
        <v>35</v>
      </c>
      <c r="E127" t="s">
        <v>18</v>
      </c>
      <c r="F127" s="3">
        <v>0</v>
      </c>
      <c r="G127" s="3">
        <v>100</v>
      </c>
      <c r="H127" s="3">
        <f t="shared" si="2"/>
        <v>100</v>
      </c>
      <c r="I127" s="3">
        <f t="shared" si="3"/>
        <v>3</v>
      </c>
      <c r="J127" s="8" t="str" cm="1">
        <f t="array" ref="J127">_xlfn.IFS(H127=100,"green",H127&gt;50,"yellow",H127&gt;0,"orange",H127=0,"red")</f>
        <v>green</v>
      </c>
      <c r="K127" t="s">
        <v>193</v>
      </c>
    </row>
    <row r="128" spans="1:11" x14ac:dyDescent="0.3">
      <c r="A128">
        <v>1</v>
      </c>
      <c r="B128">
        <v>1.04</v>
      </c>
      <c r="C128" t="s">
        <v>199</v>
      </c>
      <c r="D128">
        <v>31</v>
      </c>
      <c r="E128" t="s">
        <v>17</v>
      </c>
      <c r="F128" s="3">
        <v>0</v>
      </c>
      <c r="G128" s="3">
        <v>100</v>
      </c>
      <c r="H128" s="3">
        <f t="shared" si="2"/>
        <v>100</v>
      </c>
      <c r="I128" s="3">
        <f t="shared" si="3"/>
        <v>3</v>
      </c>
      <c r="J128" s="8" t="str" cm="1">
        <f t="array" ref="J128">_xlfn.IFS(H128=100,"green",H128&gt;50,"yellow",H128&gt;0,"orange",H128=0,"red")</f>
        <v>green</v>
      </c>
      <c r="K128" t="s">
        <v>193</v>
      </c>
    </row>
    <row r="129" spans="1:11" x14ac:dyDescent="0.3">
      <c r="A129">
        <v>1</v>
      </c>
      <c r="B129">
        <v>1.04</v>
      </c>
      <c r="C129" t="s">
        <v>199</v>
      </c>
      <c r="D129">
        <v>23</v>
      </c>
      <c r="E129" t="s">
        <v>16</v>
      </c>
      <c r="F129" s="3">
        <v>0.11979047571813324</v>
      </c>
      <c r="G129" s="3">
        <v>97.277766819609496</v>
      </c>
      <c r="H129" s="3">
        <f t="shared" si="2"/>
        <v>97.277766819609496</v>
      </c>
      <c r="I129" s="3">
        <f t="shared" si="3"/>
        <v>2.9183330045882849</v>
      </c>
      <c r="J129" s="8" t="str" cm="1">
        <f t="array" ref="J129">_xlfn.IFS(H129=100,"green",H129&gt;50,"yellow",H129&gt;0,"orange",H129=0,"red")</f>
        <v>yellow</v>
      </c>
      <c r="K129" t="s">
        <v>193</v>
      </c>
    </row>
    <row r="130" spans="1:11" x14ac:dyDescent="0.3">
      <c r="A130">
        <v>1</v>
      </c>
      <c r="B130">
        <v>1.04</v>
      </c>
      <c r="C130" t="s">
        <v>199</v>
      </c>
      <c r="D130">
        <v>27</v>
      </c>
      <c r="E130" t="s">
        <v>15</v>
      </c>
      <c r="F130" s="3">
        <v>5.9622155888569318E-2</v>
      </c>
      <c r="G130" s="3">
        <v>98.645089185318994</v>
      </c>
      <c r="H130" s="3">
        <f t="shared" ref="H130:H193" si="4">IF(G130&gt;100,100,IF(G130&lt;0,0,G130))</f>
        <v>98.645089185318994</v>
      </c>
      <c r="I130" s="3">
        <f t="shared" ref="I130:I193" si="5">H130/100*3</f>
        <v>2.9593526755595696</v>
      </c>
      <c r="J130" s="8" t="str" cm="1">
        <f t="array" ref="J130">_xlfn.IFS(H130=100,"green",H130&gt;50,"yellow",H130&gt;0,"orange",H130=0,"red")</f>
        <v>yellow</v>
      </c>
      <c r="K130" t="s">
        <v>193</v>
      </c>
    </row>
    <row r="131" spans="1:11" x14ac:dyDescent="0.3">
      <c r="A131">
        <v>1</v>
      </c>
      <c r="B131">
        <v>1.04</v>
      </c>
      <c r="C131" t="s">
        <v>199</v>
      </c>
      <c r="D131">
        <v>14</v>
      </c>
      <c r="E131" t="s">
        <v>14</v>
      </c>
      <c r="F131" s="3">
        <v>0</v>
      </c>
      <c r="G131" s="3">
        <v>100</v>
      </c>
      <c r="H131" s="3">
        <f t="shared" si="4"/>
        <v>100</v>
      </c>
      <c r="I131" s="3">
        <f t="shared" si="5"/>
        <v>3</v>
      </c>
      <c r="J131" s="8" t="str" cm="1">
        <f t="array" ref="J131">_xlfn.IFS(H131=100,"green",H131&gt;50,"yellow",H131&gt;0,"orange",H131=0,"red")</f>
        <v>green</v>
      </c>
      <c r="K131" t="s">
        <v>193</v>
      </c>
    </row>
    <row r="132" spans="1:11" x14ac:dyDescent="0.3">
      <c r="A132">
        <v>1</v>
      </c>
      <c r="B132">
        <v>1.04</v>
      </c>
      <c r="C132" t="s">
        <v>199</v>
      </c>
      <c r="D132">
        <v>17</v>
      </c>
      <c r="E132" t="s">
        <v>13</v>
      </c>
      <c r="F132" s="3">
        <v>0</v>
      </c>
      <c r="G132" s="3">
        <v>100</v>
      </c>
      <c r="H132" s="3">
        <f t="shared" si="4"/>
        <v>100</v>
      </c>
      <c r="I132" s="3">
        <f t="shared" si="5"/>
        <v>3</v>
      </c>
      <c r="J132" s="8" t="str" cm="1">
        <f t="array" ref="J132">_xlfn.IFS(H132=100,"green",H132&gt;50,"yellow",H132&gt;0,"orange",H132=0,"red")</f>
        <v>green</v>
      </c>
      <c r="K132" t="s">
        <v>193</v>
      </c>
    </row>
    <row r="133" spans="1:11" x14ac:dyDescent="0.3">
      <c r="A133">
        <v>1</v>
      </c>
      <c r="B133">
        <v>1.04</v>
      </c>
      <c r="C133" t="s">
        <v>199</v>
      </c>
      <c r="D133">
        <v>15</v>
      </c>
      <c r="E133" t="s">
        <v>12</v>
      </c>
      <c r="F133" s="3">
        <v>1.2759682320366459</v>
      </c>
      <c r="G133" s="3">
        <v>71.003679236173369</v>
      </c>
      <c r="H133" s="3">
        <f t="shared" si="4"/>
        <v>71.003679236173369</v>
      </c>
      <c r="I133" s="3">
        <f t="shared" si="5"/>
        <v>2.130110377085201</v>
      </c>
      <c r="J133" s="8" t="str" cm="1">
        <f t="array" ref="J133">_xlfn.IFS(H133=100,"green",H133&gt;50,"yellow",H133&gt;0,"orange",H133=0,"red")</f>
        <v>yellow</v>
      </c>
      <c r="K133" t="s">
        <v>193</v>
      </c>
    </row>
    <row r="134" spans="1:11" x14ac:dyDescent="0.3">
      <c r="A134">
        <v>1</v>
      </c>
      <c r="B134">
        <v>1.04</v>
      </c>
      <c r="C134" t="s">
        <v>199</v>
      </c>
      <c r="D134">
        <v>13</v>
      </c>
      <c r="E134" t="s">
        <v>11</v>
      </c>
      <c r="F134" s="3">
        <v>0</v>
      </c>
      <c r="G134" s="3">
        <v>100</v>
      </c>
      <c r="H134" s="3">
        <f t="shared" si="4"/>
        <v>100</v>
      </c>
      <c r="I134" s="3">
        <f t="shared" si="5"/>
        <v>3</v>
      </c>
      <c r="J134" s="8" t="str" cm="1">
        <f t="array" ref="J134">_xlfn.IFS(H134=100,"green",H134&gt;50,"yellow",H134&gt;0,"orange",H134=0,"red")</f>
        <v>green</v>
      </c>
      <c r="K134" t="s">
        <v>193</v>
      </c>
    </row>
    <row r="135" spans="1:11" x14ac:dyDescent="0.3">
      <c r="A135">
        <v>1</v>
      </c>
      <c r="B135">
        <v>1.04</v>
      </c>
      <c r="C135" t="s">
        <v>199</v>
      </c>
      <c r="D135">
        <v>21</v>
      </c>
      <c r="E135" t="s">
        <v>10</v>
      </c>
      <c r="F135" s="3">
        <v>0</v>
      </c>
      <c r="G135" s="3">
        <v>100</v>
      </c>
      <c r="H135" s="3">
        <f t="shared" si="4"/>
        <v>100</v>
      </c>
      <c r="I135" s="3">
        <f t="shared" si="5"/>
        <v>3</v>
      </c>
      <c r="J135" s="8" t="str" cm="1">
        <f t="array" ref="J135">_xlfn.IFS(H135=100,"green",H135&gt;50,"yellow",H135&gt;0,"orange",H135=0,"red")</f>
        <v>green</v>
      </c>
      <c r="K135" t="s">
        <v>193</v>
      </c>
    </row>
    <row r="136" spans="1:11" x14ac:dyDescent="0.3">
      <c r="A136">
        <v>1</v>
      </c>
      <c r="B136">
        <v>1.04</v>
      </c>
      <c r="C136" t="s">
        <v>199</v>
      </c>
      <c r="D136">
        <v>34</v>
      </c>
      <c r="E136" t="s">
        <v>9</v>
      </c>
      <c r="F136" s="3">
        <v>8.0131222890605661E-2</v>
      </c>
      <c r="G136" s="3">
        <v>98.179021558847907</v>
      </c>
      <c r="H136" s="3">
        <f t="shared" si="4"/>
        <v>98.179021558847907</v>
      </c>
      <c r="I136" s="3">
        <f t="shared" si="5"/>
        <v>2.9453706467654373</v>
      </c>
      <c r="J136" s="8" t="str" cm="1">
        <f t="array" ref="J136">_xlfn.IFS(H136=100,"green",H136&gt;50,"yellow",H136&gt;0,"orange",H136=0,"red")</f>
        <v>yellow</v>
      </c>
      <c r="K136" t="s">
        <v>193</v>
      </c>
    </row>
    <row r="137" spans="1:11" x14ac:dyDescent="0.3">
      <c r="A137">
        <v>1</v>
      </c>
      <c r="B137">
        <v>1.04</v>
      </c>
      <c r="C137" t="s">
        <v>199</v>
      </c>
      <c r="D137">
        <v>3</v>
      </c>
      <c r="E137" t="s">
        <v>8</v>
      </c>
      <c r="F137" s="3">
        <v>0.24149941870729469</v>
      </c>
      <c r="G137" s="3">
        <v>94.511936556651449</v>
      </c>
      <c r="H137" s="3">
        <f t="shared" si="4"/>
        <v>94.511936556651449</v>
      </c>
      <c r="I137" s="3">
        <f t="shared" si="5"/>
        <v>2.8353580966995433</v>
      </c>
      <c r="J137" s="8" t="str" cm="1">
        <f t="array" ref="J137">_xlfn.IFS(H137=100,"green",H137&gt;50,"yellow",H137&gt;0,"orange",H137=0,"red")</f>
        <v>yellow</v>
      </c>
      <c r="K137" t="s">
        <v>193</v>
      </c>
    </row>
    <row r="138" spans="1:11" x14ac:dyDescent="0.3">
      <c r="A138">
        <v>1</v>
      </c>
      <c r="B138">
        <v>1.04</v>
      </c>
      <c r="C138" t="s">
        <v>199</v>
      </c>
      <c r="D138">
        <v>8</v>
      </c>
      <c r="E138" t="s">
        <v>7</v>
      </c>
      <c r="F138" s="3">
        <v>1.1583050391068728</v>
      </c>
      <c r="G138" s="3">
        <v>73.677570010743793</v>
      </c>
      <c r="H138" s="3">
        <f t="shared" si="4"/>
        <v>73.677570010743793</v>
      </c>
      <c r="I138" s="3">
        <f t="shared" si="5"/>
        <v>2.2103271003223139</v>
      </c>
      <c r="J138" s="8" t="str" cm="1">
        <f t="array" ref="J138">_xlfn.IFS(H138=100,"green",H138&gt;50,"yellow",H138&gt;0,"orange",H138=0,"red")</f>
        <v>yellow</v>
      </c>
      <c r="K138" t="s">
        <v>193</v>
      </c>
    </row>
    <row r="139" spans="1:11" x14ac:dyDescent="0.3">
      <c r="A139">
        <v>1</v>
      </c>
      <c r="B139">
        <v>1.04</v>
      </c>
      <c r="C139" t="s">
        <v>199</v>
      </c>
      <c r="D139">
        <v>11</v>
      </c>
      <c r="E139" t="s">
        <v>6</v>
      </c>
      <c r="F139" s="3">
        <v>0</v>
      </c>
      <c r="G139" s="3">
        <v>100</v>
      </c>
      <c r="H139" s="3">
        <f t="shared" si="4"/>
        <v>100</v>
      </c>
      <c r="I139" s="3">
        <f t="shared" si="5"/>
        <v>3</v>
      </c>
      <c r="J139" s="8" t="str" cm="1">
        <f t="array" ref="J139">_xlfn.IFS(H139=100,"green",H139&gt;50,"yellow",H139&gt;0,"orange",H139=0,"red")</f>
        <v>green</v>
      </c>
      <c r="K139" t="s">
        <v>193</v>
      </c>
    </row>
    <row r="140" spans="1:11" x14ac:dyDescent="0.3">
      <c r="A140">
        <v>1</v>
      </c>
      <c r="B140">
        <v>1.04</v>
      </c>
      <c r="C140" t="s">
        <v>199</v>
      </c>
      <c r="D140">
        <v>33</v>
      </c>
      <c r="E140" t="s">
        <v>5</v>
      </c>
      <c r="F140" s="3">
        <v>2.7721168840907241E-3</v>
      </c>
      <c r="G140" s="3">
        <v>99.937003768316686</v>
      </c>
      <c r="H140" s="3">
        <f t="shared" si="4"/>
        <v>99.937003768316686</v>
      </c>
      <c r="I140" s="3">
        <f t="shared" si="5"/>
        <v>2.9981101130495009</v>
      </c>
      <c r="J140" s="8" t="str" cm="1">
        <f t="array" ref="J140">_xlfn.IFS(H140=100,"green",H140&gt;50,"yellow",H140&gt;0,"orange",H140=0,"red")</f>
        <v>yellow</v>
      </c>
      <c r="K140" t="s">
        <v>193</v>
      </c>
    </row>
    <row r="141" spans="1:11" x14ac:dyDescent="0.3">
      <c r="A141">
        <v>1</v>
      </c>
      <c r="B141">
        <v>1.04</v>
      </c>
      <c r="C141" t="s">
        <v>199</v>
      </c>
      <c r="D141">
        <v>36</v>
      </c>
      <c r="E141" t="s">
        <v>4</v>
      </c>
      <c r="F141" s="3">
        <v>3.9995801583570911E-2</v>
      </c>
      <c r="G141" s="3">
        <v>99.091097205396338</v>
      </c>
      <c r="H141" s="3">
        <f t="shared" si="4"/>
        <v>99.091097205396338</v>
      </c>
      <c r="I141" s="3">
        <f t="shared" si="5"/>
        <v>2.9727329161618901</v>
      </c>
      <c r="J141" s="8" t="str" cm="1">
        <f t="array" ref="J141">_xlfn.IFS(H141=100,"green",H141&gt;50,"yellow",H141&gt;0,"orange",H141=0,"red")</f>
        <v>yellow</v>
      </c>
      <c r="K141" t="s">
        <v>193</v>
      </c>
    </row>
    <row r="142" spans="1:11" x14ac:dyDescent="0.3">
      <c r="A142">
        <v>1</v>
      </c>
      <c r="B142">
        <v>1.04</v>
      </c>
      <c r="C142" t="s">
        <v>199</v>
      </c>
      <c r="D142">
        <v>16</v>
      </c>
      <c r="E142" t="s">
        <v>3</v>
      </c>
      <c r="F142" s="3">
        <v>0</v>
      </c>
      <c r="G142" s="3">
        <v>100</v>
      </c>
      <c r="H142" s="3">
        <f t="shared" si="4"/>
        <v>100</v>
      </c>
      <c r="I142" s="3">
        <f t="shared" si="5"/>
        <v>3</v>
      </c>
      <c r="J142" s="8" t="str" cm="1">
        <f t="array" ref="J142">_xlfn.IFS(H142=100,"green",H142&gt;50,"yellow",H142&gt;0,"orange",H142=0,"red")</f>
        <v>green</v>
      </c>
      <c r="K142" t="s">
        <v>193</v>
      </c>
    </row>
    <row r="143" spans="1:11" x14ac:dyDescent="0.3">
      <c r="A143">
        <v>1</v>
      </c>
      <c r="B143">
        <v>1.04</v>
      </c>
      <c r="C143" t="s">
        <v>199</v>
      </c>
      <c r="D143">
        <v>9</v>
      </c>
      <c r="E143" t="s">
        <v>2</v>
      </c>
      <c r="F143" s="3">
        <v>1.1766040016517298</v>
      </c>
      <c r="G143" s="3">
        <v>73.261726908796803</v>
      </c>
      <c r="H143" s="3">
        <f t="shared" si="4"/>
        <v>73.261726908796803</v>
      </c>
      <c r="I143" s="3">
        <f t="shared" si="5"/>
        <v>2.1978518072639037</v>
      </c>
      <c r="J143" s="8" t="str" cm="1">
        <f t="array" ref="J143">_xlfn.IFS(H143=100,"green",H143&gt;50,"yellow",H143&gt;0,"orange",H143=0,"red")</f>
        <v>yellow</v>
      </c>
      <c r="K143" t="s">
        <v>193</v>
      </c>
    </row>
    <row r="144" spans="1:11" x14ac:dyDescent="0.3">
      <c r="A144">
        <v>1</v>
      </c>
      <c r="B144">
        <v>1.04</v>
      </c>
      <c r="C144" t="s">
        <v>199</v>
      </c>
      <c r="D144">
        <v>5</v>
      </c>
      <c r="E144" t="s">
        <v>1</v>
      </c>
      <c r="F144" s="3">
        <v>2.9743338780991072E-2</v>
      </c>
      <c r="G144" s="3">
        <v>99.324083962102904</v>
      </c>
      <c r="H144" s="3">
        <f t="shared" si="4"/>
        <v>99.324083962102904</v>
      </c>
      <c r="I144" s="3">
        <f t="shared" si="5"/>
        <v>2.9797225188630874</v>
      </c>
      <c r="J144" s="8" t="str" cm="1">
        <f t="array" ref="J144">_xlfn.IFS(H144=100,"green",H144&gt;50,"yellow",H144&gt;0,"orange",H144=0,"red")</f>
        <v>yellow</v>
      </c>
      <c r="K144" t="s">
        <v>193</v>
      </c>
    </row>
    <row r="145" spans="1:11" x14ac:dyDescent="0.3">
      <c r="A145">
        <v>1</v>
      </c>
      <c r="B145">
        <v>1.04</v>
      </c>
      <c r="C145" t="s">
        <v>199</v>
      </c>
      <c r="D145">
        <v>19</v>
      </c>
      <c r="E145" t="s">
        <v>0</v>
      </c>
      <c r="F145" s="3">
        <v>3.1673127192146597</v>
      </c>
      <c r="G145" s="3">
        <v>28.022960713446217</v>
      </c>
      <c r="H145" s="3">
        <f t="shared" si="4"/>
        <v>28.022960713446217</v>
      </c>
      <c r="I145" s="3">
        <f t="shared" si="5"/>
        <v>0.84068882140338652</v>
      </c>
      <c r="J145" s="8" t="str" cm="1">
        <f t="array" ref="J145">_xlfn.IFS(H145=100,"green",H145&gt;50,"yellow",H145&gt;0,"orange",H145=0,"red")</f>
        <v>orange</v>
      </c>
      <c r="K145" t="s">
        <v>193</v>
      </c>
    </row>
    <row r="146" spans="1:11" x14ac:dyDescent="0.3">
      <c r="A146">
        <v>1</v>
      </c>
      <c r="B146">
        <v>1.05</v>
      </c>
      <c r="C146" t="s">
        <v>197</v>
      </c>
      <c r="D146">
        <v>35</v>
      </c>
      <c r="E146" t="s">
        <v>34</v>
      </c>
      <c r="F146" s="3">
        <v>1.3137807720301329</v>
      </c>
      <c r="G146" s="3">
        <v>36.496431490874592</v>
      </c>
      <c r="H146" s="3">
        <f t="shared" si="4"/>
        <v>36.496431490874592</v>
      </c>
      <c r="I146" s="3">
        <f t="shared" si="5"/>
        <v>1.0948929447262379</v>
      </c>
      <c r="J146" s="8" t="str" cm="1">
        <f t="array" ref="J146">_xlfn.IFS(H146=100,"green",H146&gt;50,"yellow",H146&gt;0,"orange",H146=0,"red")</f>
        <v>orange</v>
      </c>
      <c r="K146" t="s">
        <v>193</v>
      </c>
    </row>
    <row r="147" spans="1:11" x14ac:dyDescent="0.3">
      <c r="A147">
        <v>1</v>
      </c>
      <c r="B147">
        <v>1.05</v>
      </c>
      <c r="C147" t="s">
        <v>197</v>
      </c>
      <c r="D147">
        <v>37</v>
      </c>
      <c r="E147" t="s">
        <v>33</v>
      </c>
      <c r="F147" s="3">
        <v>1.0750930727033405</v>
      </c>
      <c r="G147" s="3">
        <v>48.062513944302495</v>
      </c>
      <c r="H147" s="3">
        <f t="shared" si="4"/>
        <v>48.062513944302495</v>
      </c>
      <c r="I147" s="3">
        <f t="shared" si="5"/>
        <v>1.4418754183290747</v>
      </c>
      <c r="J147" s="8" t="str" cm="1">
        <f t="array" ref="J147">_xlfn.IFS(H147=100,"green",H147&gt;50,"yellow",H147&gt;0,"orange",H147=0,"red")</f>
        <v>orange</v>
      </c>
      <c r="K147" t="s">
        <v>193</v>
      </c>
    </row>
    <row r="148" spans="1:11" x14ac:dyDescent="0.3">
      <c r="A148">
        <v>1</v>
      </c>
      <c r="B148">
        <v>1.05</v>
      </c>
      <c r="C148" t="s">
        <v>197</v>
      </c>
      <c r="D148">
        <v>12</v>
      </c>
      <c r="E148" t="s">
        <v>32</v>
      </c>
      <c r="F148" s="3">
        <v>0.2168057716587159</v>
      </c>
      <c r="G148" s="3">
        <v>89.652515107374271</v>
      </c>
      <c r="H148" s="3">
        <f t="shared" si="4"/>
        <v>89.652515107374271</v>
      </c>
      <c r="I148" s="3">
        <f t="shared" si="5"/>
        <v>2.6895754532212282</v>
      </c>
      <c r="J148" s="8" t="str" cm="1">
        <f t="array" ref="J148">_xlfn.IFS(H148=100,"green",H148&gt;50,"yellow",H148&gt;0,"orange",H148=0,"red")</f>
        <v>yellow</v>
      </c>
      <c r="K148" t="s">
        <v>193</v>
      </c>
    </row>
    <row r="149" spans="1:11" x14ac:dyDescent="0.3">
      <c r="A149">
        <v>1</v>
      </c>
      <c r="B149">
        <v>1.05</v>
      </c>
      <c r="C149" t="s">
        <v>197</v>
      </c>
      <c r="D149">
        <v>18</v>
      </c>
      <c r="E149" t="s">
        <v>31</v>
      </c>
      <c r="F149" s="3">
        <v>0.49670610149929612</v>
      </c>
      <c r="G149" s="3">
        <v>76.089393493614494</v>
      </c>
      <c r="H149" s="3">
        <f t="shared" si="4"/>
        <v>76.089393493614494</v>
      </c>
      <c r="I149" s="3">
        <f t="shared" si="5"/>
        <v>2.2826818048084352</v>
      </c>
      <c r="J149" s="8" t="str" cm="1">
        <f t="array" ref="J149">_xlfn.IFS(H149=100,"green",H149&gt;50,"yellow",H149&gt;0,"orange",H149=0,"red")</f>
        <v>yellow</v>
      </c>
      <c r="K149" t="s">
        <v>193</v>
      </c>
    </row>
    <row r="150" spans="1:11" x14ac:dyDescent="0.3">
      <c r="A150">
        <v>1</v>
      </c>
      <c r="B150">
        <v>1.05</v>
      </c>
      <c r="C150" t="s">
        <v>197</v>
      </c>
      <c r="D150">
        <v>10</v>
      </c>
      <c r="E150" t="s">
        <v>30</v>
      </c>
      <c r="F150" s="3">
        <v>1.6330537455663072E-2</v>
      </c>
      <c r="G150" s="3">
        <v>99.366937321852035</v>
      </c>
      <c r="H150" s="3">
        <f t="shared" si="4"/>
        <v>99.366937321852035</v>
      </c>
      <c r="I150" s="3">
        <f t="shared" si="5"/>
        <v>2.9810081196555611</v>
      </c>
      <c r="J150" s="8" t="str" cm="1">
        <f t="array" ref="J150">_xlfn.IFS(H150=100,"green",H150&gt;50,"yellow",H150&gt;0,"orange",H150=0,"red")</f>
        <v>yellow</v>
      </c>
      <c r="K150" t="s">
        <v>193</v>
      </c>
    </row>
    <row r="151" spans="1:11" x14ac:dyDescent="0.3">
      <c r="A151">
        <v>1</v>
      </c>
      <c r="B151">
        <v>1.05</v>
      </c>
      <c r="C151" t="s">
        <v>197</v>
      </c>
      <c r="D151">
        <v>4</v>
      </c>
      <c r="E151" t="s">
        <v>29</v>
      </c>
      <c r="F151" s="3">
        <v>0.75797053389549485</v>
      </c>
      <c r="G151" s="3">
        <v>63.429310985109289</v>
      </c>
      <c r="H151" s="3">
        <f t="shared" si="4"/>
        <v>63.429310985109289</v>
      </c>
      <c r="I151" s="3">
        <f t="shared" si="5"/>
        <v>1.9028793295532787</v>
      </c>
      <c r="J151" s="8" t="str" cm="1">
        <f t="array" ref="J151">_xlfn.IFS(H151=100,"green",H151&gt;50,"yellow",H151&gt;0,"orange",H151=0,"red")</f>
        <v>yellow</v>
      </c>
      <c r="K151" t="s">
        <v>193</v>
      </c>
    </row>
    <row r="152" spans="1:11" x14ac:dyDescent="0.3">
      <c r="A152">
        <v>1</v>
      </c>
      <c r="B152">
        <v>1.05</v>
      </c>
      <c r="C152" t="s">
        <v>197</v>
      </c>
      <c r="D152">
        <v>22</v>
      </c>
      <c r="E152" t="s">
        <v>28</v>
      </c>
      <c r="F152" s="3">
        <v>0.86904787349857304</v>
      </c>
      <c r="G152" s="3">
        <v>58.046839780350354</v>
      </c>
      <c r="H152" s="3">
        <f t="shared" si="4"/>
        <v>58.046839780350354</v>
      </c>
      <c r="I152" s="3">
        <f t="shared" si="5"/>
        <v>1.7414051934105106</v>
      </c>
      <c r="J152" s="8" t="str" cm="1">
        <f t="array" ref="J152">_xlfn.IFS(H152=100,"green",H152&gt;50,"yellow",H152&gt;0,"orange",H152=0,"red")</f>
        <v>yellow</v>
      </c>
      <c r="K152" t="s">
        <v>193</v>
      </c>
    </row>
    <row r="153" spans="1:11" x14ac:dyDescent="0.3">
      <c r="A153">
        <v>1</v>
      </c>
      <c r="B153">
        <v>1.05</v>
      </c>
      <c r="C153" t="s">
        <v>197</v>
      </c>
      <c r="D153">
        <v>25</v>
      </c>
      <c r="E153" t="s">
        <v>244</v>
      </c>
      <c r="F153" s="3">
        <v>0.17071721717278632</v>
      </c>
      <c r="G153" s="3">
        <v>91.88582676460274</v>
      </c>
      <c r="H153" s="3">
        <f t="shared" si="4"/>
        <v>91.88582676460274</v>
      </c>
      <c r="I153" s="3">
        <f t="shared" si="5"/>
        <v>2.7565748029380823</v>
      </c>
      <c r="J153" s="8" t="str" cm="1">
        <f t="array" ref="J153">_xlfn.IFS(H153=100,"green",H153&gt;50,"yellow",H153&gt;0,"orange",H153=0,"red")</f>
        <v>yellow</v>
      </c>
      <c r="K153" t="s">
        <v>193</v>
      </c>
    </row>
    <row r="154" spans="1:11" x14ac:dyDescent="0.3">
      <c r="A154">
        <v>1</v>
      </c>
      <c r="B154">
        <v>1.05</v>
      </c>
      <c r="C154" t="s">
        <v>197</v>
      </c>
      <c r="D154">
        <v>7</v>
      </c>
      <c r="E154" t="s">
        <v>27</v>
      </c>
      <c r="F154" s="3">
        <v>0.43483593372171131</v>
      </c>
      <c r="G154" s="3">
        <v>79.087434297314331</v>
      </c>
      <c r="H154" s="3">
        <f t="shared" si="4"/>
        <v>79.087434297314331</v>
      </c>
      <c r="I154" s="3">
        <f t="shared" si="5"/>
        <v>2.3726230289194299</v>
      </c>
      <c r="J154" s="8" t="str" cm="1">
        <f t="array" ref="J154">_xlfn.IFS(H154=100,"green",H154&gt;50,"yellow",H154&gt;0,"orange",H154=0,"red")</f>
        <v>yellow</v>
      </c>
      <c r="K154" t="s">
        <v>193</v>
      </c>
    </row>
    <row r="155" spans="1:11" x14ac:dyDescent="0.3">
      <c r="A155">
        <v>1</v>
      </c>
      <c r="B155">
        <v>1.05</v>
      </c>
      <c r="C155" t="s">
        <v>197</v>
      </c>
      <c r="D155">
        <v>30</v>
      </c>
      <c r="E155" t="s">
        <v>26</v>
      </c>
      <c r="F155" s="3">
        <v>0.20568443208814266</v>
      </c>
      <c r="G155" s="3">
        <v>90.191421514485398</v>
      </c>
      <c r="H155" s="3">
        <f t="shared" si="4"/>
        <v>90.191421514485398</v>
      </c>
      <c r="I155" s="3">
        <f t="shared" si="5"/>
        <v>2.7057426454345621</v>
      </c>
      <c r="J155" s="8" t="str" cm="1">
        <f t="array" ref="J155">_xlfn.IFS(H155=100,"green",H155&gt;50,"yellow",H155&gt;0,"orange",H155=0,"red")</f>
        <v>yellow</v>
      </c>
      <c r="K155" t="s">
        <v>193</v>
      </c>
    </row>
    <row r="156" spans="1:11" x14ac:dyDescent="0.3">
      <c r="A156">
        <v>1</v>
      </c>
      <c r="B156">
        <v>1.05</v>
      </c>
      <c r="C156" t="s">
        <v>197</v>
      </c>
      <c r="D156">
        <v>24</v>
      </c>
      <c r="E156" t="s">
        <v>25</v>
      </c>
      <c r="F156" s="3">
        <v>0.82065275911730329</v>
      </c>
      <c r="G156" s="3">
        <v>60.391920338986473</v>
      </c>
      <c r="H156" s="3">
        <f t="shared" si="4"/>
        <v>60.391920338986473</v>
      </c>
      <c r="I156" s="3">
        <f t="shared" si="5"/>
        <v>1.811757610169594</v>
      </c>
      <c r="J156" s="8" t="str" cm="1">
        <f t="array" ref="J156">_xlfn.IFS(H156=100,"green",H156&gt;50,"yellow",H156&gt;0,"orange",H156=0,"red")</f>
        <v>yellow</v>
      </c>
      <c r="K156" t="s">
        <v>193</v>
      </c>
    </row>
    <row r="157" spans="1:11" x14ac:dyDescent="0.3">
      <c r="A157">
        <v>1</v>
      </c>
      <c r="B157">
        <v>1.05</v>
      </c>
      <c r="C157" t="s">
        <v>197</v>
      </c>
      <c r="D157">
        <v>6</v>
      </c>
      <c r="E157" t="s">
        <v>24</v>
      </c>
      <c r="F157" s="3">
        <v>2.2799474050056756</v>
      </c>
      <c r="G157" s="3">
        <v>-10.321075118237829</v>
      </c>
      <c r="H157" s="3">
        <f t="shared" si="4"/>
        <v>0</v>
      </c>
      <c r="I157" s="3">
        <f t="shared" si="5"/>
        <v>0</v>
      </c>
      <c r="J157" s="8" t="str" cm="1">
        <f t="array" ref="J157">_xlfn.IFS(H157=100,"green",H157&gt;50,"yellow",H157&gt;0,"orange",H157=0,"red")</f>
        <v>red</v>
      </c>
      <c r="K157" t="s">
        <v>193</v>
      </c>
    </row>
    <row r="158" spans="1:11" x14ac:dyDescent="0.3">
      <c r="A158">
        <v>1</v>
      </c>
      <c r="B158">
        <v>1.05</v>
      </c>
      <c r="C158" t="s">
        <v>197</v>
      </c>
      <c r="D158">
        <v>2</v>
      </c>
      <c r="E158" t="s">
        <v>23</v>
      </c>
      <c r="F158" s="3">
        <v>1.0634265467976147</v>
      </c>
      <c r="G158" s="3">
        <v>48.627838428770097</v>
      </c>
      <c r="H158" s="3">
        <f t="shared" si="4"/>
        <v>48.627838428770097</v>
      </c>
      <c r="I158" s="3">
        <f t="shared" si="5"/>
        <v>1.4588351528631029</v>
      </c>
      <c r="J158" s="8" t="str" cm="1">
        <f t="array" ref="J158">_xlfn.IFS(H158=100,"green",H158&gt;50,"yellow",H158&gt;0,"orange",H158=0,"red")</f>
        <v>orange</v>
      </c>
      <c r="K158" t="s">
        <v>193</v>
      </c>
    </row>
    <row r="159" spans="1:11" x14ac:dyDescent="0.3">
      <c r="A159">
        <v>1</v>
      </c>
      <c r="B159">
        <v>1.05</v>
      </c>
      <c r="C159" t="s">
        <v>197</v>
      </c>
      <c r="D159">
        <v>1</v>
      </c>
      <c r="E159" t="s">
        <v>22</v>
      </c>
      <c r="F159" s="3">
        <v>0.35868496959981844</v>
      </c>
      <c r="G159" s="3">
        <v>82.777479207152624</v>
      </c>
      <c r="H159" s="3">
        <f t="shared" si="4"/>
        <v>82.777479207152624</v>
      </c>
      <c r="I159" s="3">
        <f t="shared" si="5"/>
        <v>2.4833243762145787</v>
      </c>
      <c r="J159" s="8" t="str" cm="1">
        <f t="array" ref="J159">_xlfn.IFS(H159=100,"green",H159&gt;50,"yellow",H159&gt;0,"orange",H159=0,"red")</f>
        <v>yellow</v>
      </c>
      <c r="K159" t="s">
        <v>193</v>
      </c>
    </row>
    <row r="160" spans="1:11" x14ac:dyDescent="0.3">
      <c r="A160">
        <v>1</v>
      </c>
      <c r="B160">
        <v>1.05</v>
      </c>
      <c r="C160" t="s">
        <v>197</v>
      </c>
      <c r="D160">
        <v>20</v>
      </c>
      <c r="E160" t="s">
        <v>21</v>
      </c>
      <c r="F160" s="3">
        <v>0.40014388203952367</v>
      </c>
      <c r="G160" s="3">
        <v>80.768505971164629</v>
      </c>
      <c r="H160" s="3">
        <f t="shared" si="4"/>
        <v>80.768505971164629</v>
      </c>
      <c r="I160" s="3">
        <f t="shared" si="5"/>
        <v>2.4230551791349386</v>
      </c>
      <c r="J160" s="8" t="str" cm="1">
        <f t="array" ref="J160">_xlfn.IFS(H160=100,"green",H160&gt;50,"yellow",H160&gt;0,"orange",H160=0,"red")</f>
        <v>yellow</v>
      </c>
      <c r="K160" t="s">
        <v>193</v>
      </c>
    </row>
    <row r="161" spans="1:11" x14ac:dyDescent="0.3">
      <c r="A161">
        <v>1</v>
      </c>
      <c r="B161">
        <v>1.05</v>
      </c>
      <c r="C161" t="s">
        <v>197</v>
      </c>
      <c r="D161">
        <v>29</v>
      </c>
      <c r="E161" t="s">
        <v>20</v>
      </c>
      <c r="F161" s="3">
        <v>1.1162888691743327</v>
      </c>
      <c r="G161" s="3">
        <v>46.066290510660949</v>
      </c>
      <c r="H161" s="3">
        <f t="shared" si="4"/>
        <v>46.066290510660949</v>
      </c>
      <c r="I161" s="3">
        <f t="shared" si="5"/>
        <v>1.3819887153198285</v>
      </c>
      <c r="J161" s="8" t="str" cm="1">
        <f t="array" ref="J161">_xlfn.IFS(H161=100,"green",H161&gt;50,"yellow",H161&gt;0,"orange",H161=0,"red")</f>
        <v>orange</v>
      </c>
      <c r="K161" t="s">
        <v>193</v>
      </c>
    </row>
    <row r="162" spans="1:11" x14ac:dyDescent="0.3">
      <c r="A162">
        <v>1</v>
      </c>
      <c r="B162">
        <v>1.05</v>
      </c>
      <c r="C162" t="s">
        <v>197</v>
      </c>
      <c r="D162">
        <v>32</v>
      </c>
      <c r="E162" t="s">
        <v>19</v>
      </c>
      <c r="F162" s="3">
        <v>0.24546443832453041</v>
      </c>
      <c r="G162" s="3">
        <v>88.263802984390964</v>
      </c>
      <c r="H162" s="3">
        <f t="shared" si="4"/>
        <v>88.263802984390964</v>
      </c>
      <c r="I162" s="3">
        <f t="shared" si="5"/>
        <v>2.6479140895317288</v>
      </c>
      <c r="J162" s="8" t="str" cm="1">
        <f t="array" ref="J162">_xlfn.IFS(H162=100,"green",H162&gt;50,"yellow",H162&gt;0,"orange",H162=0,"red")</f>
        <v>yellow</v>
      </c>
      <c r="K162" t="s">
        <v>193</v>
      </c>
    </row>
    <row r="163" spans="1:11" x14ac:dyDescent="0.3">
      <c r="A163">
        <v>1</v>
      </c>
      <c r="B163">
        <v>1.05</v>
      </c>
      <c r="C163" t="s">
        <v>197</v>
      </c>
      <c r="D163">
        <v>35</v>
      </c>
      <c r="E163" t="s">
        <v>18</v>
      </c>
      <c r="F163" s="3">
        <v>0</v>
      </c>
      <c r="G163" s="3">
        <v>100.15826566953699</v>
      </c>
      <c r="H163" s="3">
        <f t="shared" si="4"/>
        <v>100</v>
      </c>
      <c r="I163" s="3">
        <f t="shared" si="5"/>
        <v>3</v>
      </c>
      <c r="J163" s="8" t="str" cm="1">
        <f t="array" ref="J163">_xlfn.IFS(H163=100,"green",H163&gt;50,"yellow",H163&gt;0,"orange",H163=0,"red")</f>
        <v>green</v>
      </c>
      <c r="K163" t="s">
        <v>193</v>
      </c>
    </row>
    <row r="164" spans="1:11" x14ac:dyDescent="0.3">
      <c r="A164">
        <v>1</v>
      </c>
      <c r="B164">
        <v>1.05</v>
      </c>
      <c r="C164" t="s">
        <v>197</v>
      </c>
      <c r="D164">
        <v>31</v>
      </c>
      <c r="E164" t="s">
        <v>17</v>
      </c>
      <c r="F164" s="3">
        <v>0</v>
      </c>
      <c r="G164" s="3">
        <v>100.15826566953699</v>
      </c>
      <c r="H164" s="3">
        <f t="shared" si="4"/>
        <v>100</v>
      </c>
      <c r="I164" s="3">
        <f t="shared" si="5"/>
        <v>3</v>
      </c>
      <c r="J164" s="8" t="str" cm="1">
        <f t="array" ref="J164">_xlfn.IFS(H164=100,"green",H164&gt;50,"yellow",H164&gt;0,"orange",H164=0,"red")</f>
        <v>green</v>
      </c>
      <c r="K164" t="s">
        <v>193</v>
      </c>
    </row>
    <row r="165" spans="1:11" x14ac:dyDescent="0.3">
      <c r="A165">
        <v>1</v>
      </c>
      <c r="B165">
        <v>1.05</v>
      </c>
      <c r="C165" t="s">
        <v>197</v>
      </c>
      <c r="D165">
        <v>23</v>
      </c>
      <c r="E165" t="s">
        <v>16</v>
      </c>
      <c r="F165" s="3">
        <v>1.6261212853231648</v>
      </c>
      <c r="G165" s="3">
        <v>21.361356912325935</v>
      </c>
      <c r="H165" s="3">
        <f t="shared" si="4"/>
        <v>21.361356912325935</v>
      </c>
      <c r="I165" s="3">
        <f t="shared" si="5"/>
        <v>0.64084070736977805</v>
      </c>
      <c r="J165" s="8" t="str" cm="1">
        <f t="array" ref="J165">_xlfn.IFS(H165=100,"green",H165&gt;50,"yellow",H165&gt;0,"orange",H165=0,"red")</f>
        <v>orange</v>
      </c>
      <c r="K165" t="s">
        <v>193</v>
      </c>
    </row>
    <row r="166" spans="1:11" x14ac:dyDescent="0.3">
      <c r="A166">
        <v>1</v>
      </c>
      <c r="B166">
        <v>1.05</v>
      </c>
      <c r="C166" t="s">
        <v>197</v>
      </c>
      <c r="D166">
        <v>27</v>
      </c>
      <c r="E166" t="s">
        <v>15</v>
      </c>
      <c r="F166" s="3">
        <v>1.223589020101236</v>
      </c>
      <c r="G166" s="3">
        <v>40.866850420592939</v>
      </c>
      <c r="H166" s="3">
        <f t="shared" si="4"/>
        <v>40.866850420592939</v>
      </c>
      <c r="I166" s="3">
        <f t="shared" si="5"/>
        <v>1.226005512617788</v>
      </c>
      <c r="J166" s="8" t="str" cm="1">
        <f t="array" ref="J166">_xlfn.IFS(H166=100,"green",H166&gt;50,"yellow",H166&gt;0,"orange",H166=0,"red")</f>
        <v>orange</v>
      </c>
      <c r="K166" t="s">
        <v>193</v>
      </c>
    </row>
    <row r="167" spans="1:11" x14ac:dyDescent="0.3">
      <c r="A167">
        <v>1</v>
      </c>
      <c r="B167">
        <v>1.05</v>
      </c>
      <c r="C167" t="s">
        <v>197</v>
      </c>
      <c r="D167">
        <v>14</v>
      </c>
      <c r="E167" t="s">
        <v>14</v>
      </c>
      <c r="F167" s="3">
        <v>0.23342761215224148</v>
      </c>
      <c r="G167" s="3">
        <v>88.847071097406143</v>
      </c>
      <c r="H167" s="3">
        <f t="shared" si="4"/>
        <v>88.847071097406143</v>
      </c>
      <c r="I167" s="3">
        <f t="shared" si="5"/>
        <v>2.6654121329221843</v>
      </c>
      <c r="J167" s="8" t="str" cm="1">
        <f t="array" ref="J167">_xlfn.IFS(H167=100,"green",H167&gt;50,"yellow",H167&gt;0,"orange",H167=0,"red")</f>
        <v>yellow</v>
      </c>
      <c r="K167" t="s">
        <v>193</v>
      </c>
    </row>
    <row r="168" spans="1:11" x14ac:dyDescent="0.3">
      <c r="A168">
        <v>1</v>
      </c>
      <c r="B168">
        <v>1.05</v>
      </c>
      <c r="C168" t="s">
        <v>197</v>
      </c>
      <c r="D168">
        <v>17</v>
      </c>
      <c r="E168" t="s">
        <v>13</v>
      </c>
      <c r="F168" s="3">
        <v>0.2022320349699635</v>
      </c>
      <c r="G168" s="3">
        <v>90.358714214710247</v>
      </c>
      <c r="H168" s="3">
        <f t="shared" si="4"/>
        <v>90.358714214710247</v>
      </c>
      <c r="I168" s="3">
        <f t="shared" si="5"/>
        <v>2.7107614264413074</v>
      </c>
      <c r="J168" s="8" t="str" cm="1">
        <f t="array" ref="J168">_xlfn.IFS(H168=100,"green",H168&gt;50,"yellow",H168&gt;0,"orange",H168=0,"red")</f>
        <v>yellow</v>
      </c>
      <c r="K168" t="s">
        <v>193</v>
      </c>
    </row>
    <row r="169" spans="1:11" x14ac:dyDescent="0.3">
      <c r="A169">
        <v>1</v>
      </c>
      <c r="B169">
        <v>1.05</v>
      </c>
      <c r="C169" t="s">
        <v>197</v>
      </c>
      <c r="D169">
        <v>15</v>
      </c>
      <c r="E169" t="s">
        <v>12</v>
      </c>
      <c r="F169" s="3">
        <v>0</v>
      </c>
      <c r="G169" s="3">
        <v>100.15826566953699</v>
      </c>
      <c r="H169" s="3">
        <f t="shared" si="4"/>
        <v>100</v>
      </c>
      <c r="I169" s="3">
        <f t="shared" si="5"/>
        <v>3</v>
      </c>
      <c r="J169" s="8" t="str" cm="1">
        <f t="array" ref="J169">_xlfn.IFS(H169=100,"green",H169&gt;50,"yellow",H169&gt;0,"orange",H169=0,"red")</f>
        <v>green</v>
      </c>
      <c r="K169" t="s">
        <v>193</v>
      </c>
    </row>
    <row r="170" spans="1:11" x14ac:dyDescent="0.3">
      <c r="A170">
        <v>1</v>
      </c>
      <c r="B170">
        <v>1.05</v>
      </c>
      <c r="C170" t="s">
        <v>197</v>
      </c>
      <c r="D170">
        <v>13</v>
      </c>
      <c r="E170" t="s">
        <v>11</v>
      </c>
      <c r="F170" s="3">
        <v>0</v>
      </c>
      <c r="G170" s="3">
        <v>100.15826566953699</v>
      </c>
      <c r="H170" s="3">
        <f t="shared" si="4"/>
        <v>100</v>
      </c>
      <c r="I170" s="3">
        <f t="shared" si="5"/>
        <v>3</v>
      </c>
      <c r="J170" s="8" t="str" cm="1">
        <f t="array" ref="J170">_xlfn.IFS(H170=100,"green",H170&gt;50,"yellow",H170&gt;0,"orange",H170=0,"red")</f>
        <v>green</v>
      </c>
      <c r="K170" t="s">
        <v>193</v>
      </c>
    </row>
    <row r="171" spans="1:11" x14ac:dyDescent="0.3">
      <c r="A171">
        <v>1</v>
      </c>
      <c r="B171">
        <v>1.05</v>
      </c>
      <c r="C171" t="s">
        <v>197</v>
      </c>
      <c r="D171">
        <v>21</v>
      </c>
      <c r="E171" t="s">
        <v>10</v>
      </c>
      <c r="F171" s="3">
        <v>0.16915144984591615</v>
      </c>
      <c r="G171" s="3">
        <v>91.961699103464539</v>
      </c>
      <c r="H171" s="3">
        <f t="shared" si="4"/>
        <v>91.961699103464539</v>
      </c>
      <c r="I171" s="3">
        <f t="shared" si="5"/>
        <v>2.7588509731039363</v>
      </c>
      <c r="J171" s="8" t="str" cm="1">
        <f t="array" ref="J171">_xlfn.IFS(H171=100,"green",H171&gt;50,"yellow",H171&gt;0,"orange",H171=0,"red")</f>
        <v>yellow</v>
      </c>
      <c r="K171" t="s">
        <v>193</v>
      </c>
    </row>
    <row r="172" spans="1:11" x14ac:dyDescent="0.3">
      <c r="A172">
        <v>1</v>
      </c>
      <c r="B172">
        <v>1.05</v>
      </c>
      <c r="C172" t="s">
        <v>197</v>
      </c>
      <c r="D172">
        <v>34</v>
      </c>
      <c r="E172" t="s">
        <v>9</v>
      </c>
      <c r="F172" s="3">
        <v>0.48078733734363399</v>
      </c>
      <c r="G172" s="3">
        <v>76.860768555255106</v>
      </c>
      <c r="H172" s="3">
        <f t="shared" si="4"/>
        <v>76.860768555255106</v>
      </c>
      <c r="I172" s="3">
        <f t="shared" si="5"/>
        <v>2.3058230566576534</v>
      </c>
      <c r="J172" s="8" t="str" cm="1">
        <f t="array" ref="J172">_xlfn.IFS(H172=100,"green",H172&gt;50,"yellow",H172&gt;0,"orange",H172=0,"red")</f>
        <v>yellow</v>
      </c>
      <c r="K172" t="s">
        <v>193</v>
      </c>
    </row>
    <row r="173" spans="1:11" x14ac:dyDescent="0.3">
      <c r="A173">
        <v>1</v>
      </c>
      <c r="B173">
        <v>1.05</v>
      </c>
      <c r="C173" t="s">
        <v>197</v>
      </c>
      <c r="D173">
        <v>3</v>
      </c>
      <c r="E173" t="s">
        <v>8</v>
      </c>
      <c r="F173" s="3">
        <v>2.036524948800321</v>
      </c>
      <c r="G173" s="3">
        <v>1.4744393026054075</v>
      </c>
      <c r="H173" s="3">
        <f t="shared" si="4"/>
        <v>1.4744393026054075</v>
      </c>
      <c r="I173" s="3">
        <f t="shared" si="5"/>
        <v>4.4233179078162224E-2</v>
      </c>
      <c r="J173" s="8" t="str" cm="1">
        <f t="array" ref="J173">_xlfn.IFS(H173=100,"green",H173&gt;50,"yellow",H173&gt;0,"orange",H173=0,"red")</f>
        <v>orange</v>
      </c>
      <c r="K173" t="s">
        <v>193</v>
      </c>
    </row>
    <row r="174" spans="1:11" x14ac:dyDescent="0.3">
      <c r="A174">
        <v>1</v>
      </c>
      <c r="B174">
        <v>1.05</v>
      </c>
      <c r="C174" t="s">
        <v>197</v>
      </c>
      <c r="D174">
        <v>8</v>
      </c>
      <c r="E174" t="s">
        <v>7</v>
      </c>
      <c r="F174" s="3">
        <v>0.50621139618398592</v>
      </c>
      <c r="G174" s="3">
        <v>75.628795723485027</v>
      </c>
      <c r="H174" s="3">
        <f t="shared" si="4"/>
        <v>75.628795723485027</v>
      </c>
      <c r="I174" s="3">
        <f t="shared" si="5"/>
        <v>2.2688638717045508</v>
      </c>
      <c r="J174" s="8" t="str" cm="1">
        <f t="array" ref="J174">_xlfn.IFS(H174=100,"green",H174&gt;50,"yellow",H174&gt;0,"orange",H174=0,"red")</f>
        <v>yellow</v>
      </c>
      <c r="K174" t="s">
        <v>193</v>
      </c>
    </row>
    <row r="175" spans="1:11" x14ac:dyDescent="0.3">
      <c r="A175">
        <v>1</v>
      </c>
      <c r="B175">
        <v>1.05</v>
      </c>
      <c r="C175" t="s">
        <v>197</v>
      </c>
      <c r="D175">
        <v>11</v>
      </c>
      <c r="E175" t="s">
        <v>6</v>
      </c>
      <c r="F175" s="3">
        <v>0.32755901385083291</v>
      </c>
      <c r="G175" s="3">
        <v>84.285748680820078</v>
      </c>
      <c r="H175" s="3">
        <f t="shared" si="4"/>
        <v>84.285748680820078</v>
      </c>
      <c r="I175" s="3">
        <f t="shared" si="5"/>
        <v>2.5285724604246025</v>
      </c>
      <c r="J175" s="8" t="str" cm="1">
        <f t="array" ref="J175">_xlfn.IFS(H175=100,"green",H175&gt;50,"yellow",H175&gt;0,"orange",H175=0,"red")</f>
        <v>yellow</v>
      </c>
      <c r="K175" t="s">
        <v>193</v>
      </c>
    </row>
    <row r="176" spans="1:11" x14ac:dyDescent="0.3">
      <c r="A176">
        <v>1</v>
      </c>
      <c r="B176">
        <v>1.05</v>
      </c>
      <c r="C176" t="s">
        <v>197</v>
      </c>
      <c r="D176">
        <v>33</v>
      </c>
      <c r="E176" t="s">
        <v>5</v>
      </c>
      <c r="F176" s="3">
        <v>0.4005708897511096</v>
      </c>
      <c r="G176" s="3">
        <v>80.747814471709972</v>
      </c>
      <c r="H176" s="3">
        <f t="shared" si="4"/>
        <v>80.747814471709972</v>
      </c>
      <c r="I176" s="3">
        <f t="shared" si="5"/>
        <v>2.4224344341512993</v>
      </c>
      <c r="J176" s="8" t="str" cm="1">
        <f t="array" ref="J176">_xlfn.IFS(H176=100,"green",H176&gt;50,"yellow",H176&gt;0,"orange",H176=0,"red")</f>
        <v>yellow</v>
      </c>
      <c r="K176" t="s">
        <v>193</v>
      </c>
    </row>
    <row r="177" spans="1:11" x14ac:dyDescent="0.3">
      <c r="A177">
        <v>1</v>
      </c>
      <c r="B177">
        <v>1.05</v>
      </c>
      <c r="C177" t="s">
        <v>197</v>
      </c>
      <c r="D177">
        <v>36</v>
      </c>
      <c r="E177" t="s">
        <v>4</v>
      </c>
      <c r="F177" s="3">
        <v>1.8169521290822213</v>
      </c>
      <c r="G177" s="3">
        <v>12.114272626878163</v>
      </c>
      <c r="H177" s="3">
        <f t="shared" si="4"/>
        <v>12.114272626878163</v>
      </c>
      <c r="I177" s="3">
        <f t="shared" si="5"/>
        <v>0.36342817880634487</v>
      </c>
      <c r="J177" s="8" t="str" cm="1">
        <f t="array" ref="J177">_xlfn.IFS(H177=100,"green",H177&gt;50,"yellow",H177&gt;0,"orange",H177=0,"red")</f>
        <v>orange</v>
      </c>
      <c r="K177" t="s">
        <v>193</v>
      </c>
    </row>
    <row r="178" spans="1:11" x14ac:dyDescent="0.3">
      <c r="A178">
        <v>1</v>
      </c>
      <c r="B178">
        <v>1.05</v>
      </c>
      <c r="C178" t="s">
        <v>197</v>
      </c>
      <c r="D178">
        <v>16</v>
      </c>
      <c r="E178" t="s">
        <v>3</v>
      </c>
      <c r="F178" s="3">
        <v>0.40828358397862552</v>
      </c>
      <c r="G178" s="3">
        <v>80.374080686411745</v>
      </c>
      <c r="H178" s="3">
        <f t="shared" si="4"/>
        <v>80.374080686411745</v>
      </c>
      <c r="I178" s="3">
        <f t="shared" si="5"/>
        <v>2.4112224205923525</v>
      </c>
      <c r="J178" s="8" t="str" cm="1">
        <f t="array" ref="J178">_xlfn.IFS(H178=100,"green",H178&gt;50,"yellow",H178&gt;0,"orange",H178=0,"red")</f>
        <v>yellow</v>
      </c>
      <c r="K178" t="s">
        <v>193</v>
      </c>
    </row>
    <row r="179" spans="1:11" x14ac:dyDescent="0.3">
      <c r="A179">
        <v>1</v>
      </c>
      <c r="B179">
        <v>1.05</v>
      </c>
      <c r="C179" t="s">
        <v>197</v>
      </c>
      <c r="D179">
        <v>9</v>
      </c>
      <c r="E179" t="s">
        <v>2</v>
      </c>
      <c r="F179" s="3">
        <v>0.50597475358141164</v>
      </c>
      <c r="G179" s="3">
        <v>75.640262706748459</v>
      </c>
      <c r="H179" s="3">
        <f t="shared" si="4"/>
        <v>75.640262706748459</v>
      </c>
      <c r="I179" s="3">
        <f t="shared" si="5"/>
        <v>2.2692078812024539</v>
      </c>
      <c r="J179" s="8" t="str" cm="1">
        <f t="array" ref="J179">_xlfn.IFS(H179=100,"green",H179&gt;50,"yellow",H179&gt;0,"orange",H179=0,"red")</f>
        <v>yellow</v>
      </c>
      <c r="K179" t="s">
        <v>193</v>
      </c>
    </row>
    <row r="180" spans="1:11" x14ac:dyDescent="0.3">
      <c r="A180">
        <v>1</v>
      </c>
      <c r="B180">
        <v>1.05</v>
      </c>
      <c r="C180" t="s">
        <v>197</v>
      </c>
      <c r="D180">
        <v>5</v>
      </c>
      <c r="E180" t="s">
        <v>1</v>
      </c>
      <c r="F180" s="3">
        <v>0.55520899057850004</v>
      </c>
      <c r="G180" s="3">
        <v>73.254520809507696</v>
      </c>
      <c r="H180" s="3">
        <f t="shared" si="4"/>
        <v>73.254520809507696</v>
      </c>
      <c r="I180" s="3">
        <f t="shared" si="5"/>
        <v>2.1976356242852306</v>
      </c>
      <c r="J180" s="8" t="str" cm="1">
        <f t="array" ref="J180">_xlfn.IFS(H180=100,"green",H180&gt;50,"yellow",H180&gt;0,"orange",H180=0,"red")</f>
        <v>yellow</v>
      </c>
      <c r="K180" t="s">
        <v>193</v>
      </c>
    </row>
    <row r="181" spans="1:11" x14ac:dyDescent="0.3">
      <c r="A181">
        <v>1</v>
      </c>
      <c r="B181">
        <v>1.05</v>
      </c>
      <c r="C181" t="s">
        <v>197</v>
      </c>
      <c r="D181">
        <v>19</v>
      </c>
      <c r="E181" t="s">
        <v>0</v>
      </c>
      <c r="F181" s="3">
        <v>0.79648438148358969</v>
      </c>
      <c r="G181" s="3">
        <v>61.563046665418561</v>
      </c>
      <c r="H181" s="3">
        <f t="shared" si="4"/>
        <v>61.563046665418561</v>
      </c>
      <c r="I181" s="3">
        <f t="shared" si="5"/>
        <v>1.8468913999625569</v>
      </c>
      <c r="J181" s="8" t="str" cm="1">
        <f t="array" ref="J181">_xlfn.IFS(H181=100,"green",H181&gt;50,"yellow",H181&gt;0,"orange",H181=0,"red")</f>
        <v>yellow</v>
      </c>
      <c r="K181" t="s">
        <v>193</v>
      </c>
    </row>
    <row r="182" spans="1:11" x14ac:dyDescent="0.3">
      <c r="A182">
        <v>1</v>
      </c>
      <c r="B182">
        <v>1.06</v>
      </c>
      <c r="C182" t="s">
        <v>200</v>
      </c>
      <c r="D182">
        <v>35</v>
      </c>
      <c r="E182" t="s">
        <v>34</v>
      </c>
      <c r="F182" s="3">
        <v>0</v>
      </c>
      <c r="G182" s="3">
        <v>100</v>
      </c>
      <c r="H182" s="3">
        <f t="shared" si="4"/>
        <v>100</v>
      </c>
      <c r="I182" s="3">
        <f t="shared" si="5"/>
        <v>3</v>
      </c>
      <c r="J182" s="8" t="str" cm="1">
        <f t="array" ref="J182">_xlfn.IFS(H182=100,"green",H182&gt;50,"yellow",H182&gt;0,"orange",H182=0,"red")</f>
        <v>green</v>
      </c>
      <c r="K182" t="s">
        <v>193</v>
      </c>
    </row>
    <row r="183" spans="1:11" x14ac:dyDescent="0.3">
      <c r="A183">
        <v>1</v>
      </c>
      <c r="B183">
        <v>1.06</v>
      </c>
      <c r="C183" t="s">
        <v>200</v>
      </c>
      <c r="D183">
        <v>37</v>
      </c>
      <c r="E183" t="s">
        <v>33</v>
      </c>
      <c r="F183" s="3">
        <v>0.73420990330959834</v>
      </c>
      <c r="G183" s="3">
        <v>49.865074263225807</v>
      </c>
      <c r="H183" s="3">
        <f t="shared" si="4"/>
        <v>49.865074263225807</v>
      </c>
      <c r="I183" s="3">
        <f t="shared" si="5"/>
        <v>1.4959522278967743</v>
      </c>
      <c r="J183" s="8" t="str" cm="1">
        <f t="array" ref="J183">_xlfn.IFS(H183=100,"green",H183&gt;50,"yellow",H183&gt;0,"orange",H183=0,"red")</f>
        <v>orange</v>
      </c>
      <c r="K183" t="s">
        <v>193</v>
      </c>
    </row>
    <row r="184" spans="1:11" x14ac:dyDescent="0.3">
      <c r="A184">
        <v>1</v>
      </c>
      <c r="B184">
        <v>1.06</v>
      </c>
      <c r="C184" t="s">
        <v>200</v>
      </c>
      <c r="D184">
        <v>12</v>
      </c>
      <c r="E184" t="s">
        <v>32</v>
      </c>
      <c r="F184" s="3">
        <v>0</v>
      </c>
      <c r="G184" s="3">
        <v>100</v>
      </c>
      <c r="H184" s="3">
        <f t="shared" si="4"/>
        <v>100</v>
      </c>
      <c r="I184" s="3">
        <f t="shared" si="5"/>
        <v>3</v>
      </c>
      <c r="J184" s="8" t="str" cm="1">
        <f t="array" ref="J184">_xlfn.IFS(H184=100,"green",H184&gt;50,"yellow",H184&gt;0,"orange",H184=0,"red")</f>
        <v>green</v>
      </c>
      <c r="K184" t="s">
        <v>193</v>
      </c>
    </row>
    <row r="185" spans="1:11" x14ac:dyDescent="0.3">
      <c r="A185">
        <v>1</v>
      </c>
      <c r="B185">
        <v>1.06</v>
      </c>
      <c r="C185" t="s">
        <v>200</v>
      </c>
      <c r="D185">
        <v>18</v>
      </c>
      <c r="E185" t="s">
        <v>31</v>
      </c>
      <c r="F185" s="3">
        <v>2.5636443948350771E-2</v>
      </c>
      <c r="G185" s="3">
        <v>98.249436288298654</v>
      </c>
      <c r="H185" s="3">
        <f t="shared" si="4"/>
        <v>98.249436288298654</v>
      </c>
      <c r="I185" s="3">
        <f t="shared" si="5"/>
        <v>2.9474830886489594</v>
      </c>
      <c r="J185" s="8" t="str" cm="1">
        <f t="array" ref="J185">_xlfn.IFS(H185=100,"green",H185&gt;50,"yellow",H185&gt;0,"orange",H185=0,"red")</f>
        <v>yellow</v>
      </c>
      <c r="K185" t="s">
        <v>193</v>
      </c>
    </row>
    <row r="186" spans="1:11" x14ac:dyDescent="0.3">
      <c r="A186">
        <v>1</v>
      </c>
      <c r="B186">
        <v>1.06</v>
      </c>
      <c r="C186" t="s">
        <v>200</v>
      </c>
      <c r="D186">
        <v>10</v>
      </c>
      <c r="E186" t="s">
        <v>30</v>
      </c>
      <c r="F186" s="3">
        <v>1.9212397006662437E-3</v>
      </c>
      <c r="G186" s="3">
        <v>99.868809710572876</v>
      </c>
      <c r="H186" s="3">
        <f t="shared" si="4"/>
        <v>99.868809710572876</v>
      </c>
      <c r="I186" s="3">
        <f t="shared" si="5"/>
        <v>2.9960642913171864</v>
      </c>
      <c r="J186" s="8" t="str" cm="1">
        <f t="array" ref="J186">_xlfn.IFS(H186=100,"green",H186&gt;50,"yellow",H186&gt;0,"orange",H186=0,"red")</f>
        <v>yellow</v>
      </c>
      <c r="K186" t="s">
        <v>193</v>
      </c>
    </row>
    <row r="187" spans="1:11" x14ac:dyDescent="0.3">
      <c r="A187">
        <v>1</v>
      </c>
      <c r="B187">
        <v>1.06</v>
      </c>
      <c r="C187" t="s">
        <v>200</v>
      </c>
      <c r="D187">
        <v>4</v>
      </c>
      <c r="E187" t="s">
        <v>29</v>
      </c>
      <c r="F187" s="3">
        <v>0.18949263347387371</v>
      </c>
      <c r="G187" s="3">
        <v>87.060649735103851</v>
      </c>
      <c r="H187" s="3">
        <f t="shared" si="4"/>
        <v>87.060649735103851</v>
      </c>
      <c r="I187" s="3">
        <f t="shared" si="5"/>
        <v>2.6118194920531157</v>
      </c>
      <c r="J187" s="8" t="str" cm="1">
        <f t="array" ref="J187">_xlfn.IFS(H187=100,"green",H187&gt;50,"yellow",H187&gt;0,"orange",H187=0,"red")</f>
        <v>yellow</v>
      </c>
      <c r="K187" t="s">
        <v>193</v>
      </c>
    </row>
    <row r="188" spans="1:11" x14ac:dyDescent="0.3">
      <c r="A188">
        <v>1</v>
      </c>
      <c r="B188">
        <v>1.06</v>
      </c>
      <c r="C188" t="s">
        <v>200</v>
      </c>
      <c r="D188">
        <v>22</v>
      </c>
      <c r="E188" t="s">
        <v>28</v>
      </c>
      <c r="F188" s="3">
        <v>0</v>
      </c>
      <c r="G188" s="3">
        <v>100</v>
      </c>
      <c r="H188" s="3">
        <f t="shared" si="4"/>
        <v>100</v>
      </c>
      <c r="I188" s="3">
        <f t="shared" si="5"/>
        <v>3</v>
      </c>
      <c r="J188" s="8" t="str" cm="1">
        <f t="array" ref="J188">_xlfn.IFS(H188=100,"green",H188&gt;50,"yellow",H188&gt;0,"orange",H188=0,"red")</f>
        <v>green</v>
      </c>
      <c r="K188" t="s">
        <v>193</v>
      </c>
    </row>
    <row r="189" spans="1:11" x14ac:dyDescent="0.3">
      <c r="A189">
        <v>1</v>
      </c>
      <c r="B189">
        <v>1.06</v>
      </c>
      <c r="C189" t="s">
        <v>200</v>
      </c>
      <c r="D189">
        <v>25</v>
      </c>
      <c r="E189" t="s">
        <v>244</v>
      </c>
      <c r="F189" s="3">
        <v>0</v>
      </c>
      <c r="G189" s="3">
        <v>100</v>
      </c>
      <c r="H189" s="3">
        <f t="shared" si="4"/>
        <v>100</v>
      </c>
      <c r="I189" s="3">
        <f t="shared" si="5"/>
        <v>3</v>
      </c>
      <c r="J189" s="8" t="str" cm="1">
        <f t="array" ref="J189">_xlfn.IFS(H189=100,"green",H189&gt;50,"yellow",H189&gt;0,"orange",H189=0,"red")</f>
        <v>green</v>
      </c>
      <c r="K189" t="s">
        <v>193</v>
      </c>
    </row>
    <row r="190" spans="1:11" x14ac:dyDescent="0.3">
      <c r="A190">
        <v>1</v>
      </c>
      <c r="B190">
        <v>1.06</v>
      </c>
      <c r="C190" t="s">
        <v>200</v>
      </c>
      <c r="D190">
        <v>7</v>
      </c>
      <c r="E190" t="s">
        <v>27</v>
      </c>
      <c r="F190" s="3">
        <v>3.5739939757948876E-2</v>
      </c>
      <c r="G190" s="3">
        <v>97.559527299312393</v>
      </c>
      <c r="H190" s="3">
        <f t="shared" si="4"/>
        <v>97.559527299312393</v>
      </c>
      <c r="I190" s="3">
        <f t="shared" si="5"/>
        <v>2.9267858189793716</v>
      </c>
      <c r="J190" s="8" t="str" cm="1">
        <f t="array" ref="J190">_xlfn.IFS(H190=100,"green",H190&gt;50,"yellow",H190&gt;0,"orange",H190=0,"red")</f>
        <v>yellow</v>
      </c>
      <c r="K190" t="s">
        <v>193</v>
      </c>
    </row>
    <row r="191" spans="1:11" x14ac:dyDescent="0.3">
      <c r="A191">
        <v>1</v>
      </c>
      <c r="B191">
        <v>1.06</v>
      </c>
      <c r="C191" t="s">
        <v>200</v>
      </c>
      <c r="D191">
        <v>30</v>
      </c>
      <c r="E191" t="s">
        <v>26</v>
      </c>
      <c r="F191" s="3">
        <v>0</v>
      </c>
      <c r="G191" s="3">
        <v>100</v>
      </c>
      <c r="H191" s="3">
        <f t="shared" si="4"/>
        <v>100</v>
      </c>
      <c r="I191" s="3">
        <f t="shared" si="5"/>
        <v>3</v>
      </c>
      <c r="J191" s="8" t="str" cm="1">
        <f t="array" ref="J191">_xlfn.IFS(H191=100,"green",H191&gt;50,"yellow",H191&gt;0,"orange",H191=0,"red")</f>
        <v>green</v>
      </c>
      <c r="K191" t="s">
        <v>193</v>
      </c>
    </row>
    <row r="192" spans="1:11" x14ac:dyDescent="0.3">
      <c r="A192">
        <v>1</v>
      </c>
      <c r="B192">
        <v>1.06</v>
      </c>
      <c r="C192" t="s">
        <v>200</v>
      </c>
      <c r="D192">
        <v>24</v>
      </c>
      <c r="E192" t="s">
        <v>25</v>
      </c>
      <c r="F192" s="3">
        <v>1.6545418530590789E-3</v>
      </c>
      <c r="G192" s="3">
        <v>99.887020956054144</v>
      </c>
      <c r="H192" s="3">
        <f t="shared" si="4"/>
        <v>99.887020956054144</v>
      </c>
      <c r="I192" s="3">
        <f t="shared" si="5"/>
        <v>2.9966106286816241</v>
      </c>
      <c r="J192" s="8" t="str" cm="1">
        <f t="array" ref="J192">_xlfn.IFS(H192=100,"green",H192&gt;50,"yellow",H192&gt;0,"orange",H192=0,"red")</f>
        <v>yellow</v>
      </c>
      <c r="K192" t="s">
        <v>193</v>
      </c>
    </row>
    <row r="193" spans="1:11" x14ac:dyDescent="0.3">
      <c r="A193">
        <v>1</v>
      </c>
      <c r="B193">
        <v>1.06</v>
      </c>
      <c r="C193" t="s">
        <v>200</v>
      </c>
      <c r="D193">
        <v>6</v>
      </c>
      <c r="E193" t="s">
        <v>24</v>
      </c>
      <c r="F193" s="3">
        <v>0.13017000755222718</v>
      </c>
      <c r="G193" s="3">
        <v>91.111446968545778</v>
      </c>
      <c r="H193" s="3">
        <f t="shared" si="4"/>
        <v>91.111446968545778</v>
      </c>
      <c r="I193" s="3">
        <f t="shared" si="5"/>
        <v>2.7333434090563733</v>
      </c>
      <c r="J193" s="8" t="str" cm="1">
        <f t="array" ref="J193">_xlfn.IFS(H193=100,"green",H193&gt;50,"yellow",H193&gt;0,"orange",H193=0,"red")</f>
        <v>yellow</v>
      </c>
      <c r="K193" t="s">
        <v>193</v>
      </c>
    </row>
    <row r="194" spans="1:11" x14ac:dyDescent="0.3">
      <c r="A194">
        <v>1</v>
      </c>
      <c r="B194">
        <v>1.06</v>
      </c>
      <c r="C194" t="s">
        <v>200</v>
      </c>
      <c r="D194">
        <v>2</v>
      </c>
      <c r="E194" t="s">
        <v>23</v>
      </c>
      <c r="F194" s="3">
        <v>5.8269947769732322E-2</v>
      </c>
      <c r="G194" s="3">
        <v>96.021084037476712</v>
      </c>
      <c r="H194" s="3">
        <f t="shared" ref="H194:H257" si="6">IF(G194&gt;100,100,IF(G194&lt;0,0,G194))</f>
        <v>96.021084037476712</v>
      </c>
      <c r="I194" s="3">
        <f t="shared" ref="I194:I257" si="7">H194/100*3</f>
        <v>2.8806325211243013</v>
      </c>
      <c r="J194" s="8" t="str" cm="1">
        <f t="array" ref="J194">_xlfn.IFS(H194=100,"green",H194&gt;50,"yellow",H194&gt;0,"orange",H194=0,"red")</f>
        <v>yellow</v>
      </c>
      <c r="K194" t="s">
        <v>193</v>
      </c>
    </row>
    <row r="195" spans="1:11" x14ac:dyDescent="0.3">
      <c r="A195">
        <v>1</v>
      </c>
      <c r="B195">
        <v>1.06</v>
      </c>
      <c r="C195" t="s">
        <v>200</v>
      </c>
      <c r="D195">
        <v>1</v>
      </c>
      <c r="E195" t="s">
        <v>22</v>
      </c>
      <c r="F195" s="3">
        <v>4.0515097702524949</v>
      </c>
      <c r="G195" s="3">
        <v>-176.65404748398259</v>
      </c>
      <c r="H195" s="3">
        <f t="shared" si="6"/>
        <v>0</v>
      </c>
      <c r="I195" s="3">
        <f t="shared" si="7"/>
        <v>0</v>
      </c>
      <c r="J195" s="8" t="str" cm="1">
        <f t="array" ref="J195">_xlfn.IFS(H195=100,"green",H195&gt;50,"yellow",H195&gt;0,"orange",H195=0,"red")</f>
        <v>red</v>
      </c>
      <c r="K195" t="s">
        <v>193</v>
      </c>
    </row>
    <row r="196" spans="1:11" x14ac:dyDescent="0.3">
      <c r="A196">
        <v>1</v>
      </c>
      <c r="B196">
        <v>1.06</v>
      </c>
      <c r="C196" t="s">
        <v>200</v>
      </c>
      <c r="D196">
        <v>20</v>
      </c>
      <c r="E196" t="s">
        <v>21</v>
      </c>
      <c r="F196" s="3">
        <v>0.13338129401317456</v>
      </c>
      <c r="G196" s="3">
        <v>90.892166885951724</v>
      </c>
      <c r="H196" s="3">
        <f t="shared" si="6"/>
        <v>90.892166885951724</v>
      </c>
      <c r="I196" s="3">
        <f t="shared" si="7"/>
        <v>2.7267650065785514</v>
      </c>
      <c r="J196" s="8" t="str" cm="1">
        <f t="array" ref="J196">_xlfn.IFS(H196=100,"green",H196&gt;50,"yellow",H196&gt;0,"orange",H196=0,"red")</f>
        <v>yellow</v>
      </c>
      <c r="K196" t="s">
        <v>193</v>
      </c>
    </row>
    <row r="197" spans="1:11" x14ac:dyDescent="0.3">
      <c r="A197">
        <v>1</v>
      </c>
      <c r="B197">
        <v>1.06</v>
      </c>
      <c r="C197" t="s">
        <v>200</v>
      </c>
      <c r="D197">
        <v>29</v>
      </c>
      <c r="E197" t="s">
        <v>20</v>
      </c>
      <c r="F197" s="3">
        <v>0.16040514542387771</v>
      </c>
      <c r="G197" s="3">
        <v>89.046865184776053</v>
      </c>
      <c r="H197" s="3">
        <f t="shared" si="6"/>
        <v>89.046865184776053</v>
      </c>
      <c r="I197" s="3">
        <f t="shared" si="7"/>
        <v>2.6714059555432814</v>
      </c>
      <c r="J197" s="8" t="str" cm="1">
        <f t="array" ref="J197">_xlfn.IFS(H197=100,"green",H197&gt;50,"yellow",H197&gt;0,"orange",H197=0,"red")</f>
        <v>yellow</v>
      </c>
      <c r="K197" t="s">
        <v>193</v>
      </c>
    </row>
    <row r="198" spans="1:11" x14ac:dyDescent="0.3">
      <c r="A198">
        <v>1</v>
      </c>
      <c r="B198">
        <v>1.06</v>
      </c>
      <c r="C198" t="s">
        <v>200</v>
      </c>
      <c r="D198">
        <v>32</v>
      </c>
      <c r="E198" t="s">
        <v>19</v>
      </c>
      <c r="F198" s="3">
        <v>0.13769956296254143</v>
      </c>
      <c r="G198" s="3">
        <v>90.597297405014416</v>
      </c>
      <c r="H198" s="3">
        <f t="shared" si="6"/>
        <v>90.597297405014416</v>
      </c>
      <c r="I198" s="3">
        <f t="shared" si="7"/>
        <v>2.7179189221504325</v>
      </c>
      <c r="J198" s="8" t="str" cm="1">
        <f t="array" ref="J198">_xlfn.IFS(H198=100,"green",H198&gt;50,"yellow",H198&gt;0,"orange",H198=0,"red")</f>
        <v>yellow</v>
      </c>
      <c r="K198" t="s">
        <v>193</v>
      </c>
    </row>
    <row r="199" spans="1:11" x14ac:dyDescent="0.3">
      <c r="A199">
        <v>1</v>
      </c>
      <c r="B199">
        <v>1.06</v>
      </c>
      <c r="C199" t="s">
        <v>200</v>
      </c>
      <c r="D199">
        <v>35</v>
      </c>
      <c r="E199" t="s">
        <v>18</v>
      </c>
      <c r="F199" s="3">
        <v>1.0948905109489051</v>
      </c>
      <c r="G199" s="3">
        <v>25.236292497711805</v>
      </c>
      <c r="H199" s="3">
        <f t="shared" si="6"/>
        <v>25.236292497711805</v>
      </c>
      <c r="I199" s="3">
        <f t="shared" si="7"/>
        <v>0.75708877493135418</v>
      </c>
      <c r="J199" s="8" t="str" cm="1">
        <f t="array" ref="J199">_xlfn.IFS(H199=100,"green",H199&gt;50,"yellow",H199&gt;0,"orange",H199=0,"red")</f>
        <v>orange</v>
      </c>
      <c r="K199" t="s">
        <v>193</v>
      </c>
    </row>
    <row r="200" spans="1:11" x14ac:dyDescent="0.3">
      <c r="A200">
        <v>1</v>
      </c>
      <c r="B200">
        <v>1.06</v>
      </c>
      <c r="C200" t="s">
        <v>200</v>
      </c>
      <c r="D200">
        <v>31</v>
      </c>
      <c r="E200" t="s">
        <v>17</v>
      </c>
      <c r="F200" s="3">
        <v>0</v>
      </c>
      <c r="G200" s="3">
        <v>100</v>
      </c>
      <c r="H200" s="3">
        <f t="shared" si="6"/>
        <v>100</v>
      </c>
      <c r="I200" s="3">
        <f t="shared" si="7"/>
        <v>3</v>
      </c>
      <c r="J200" s="8" t="str" cm="1">
        <f t="array" ref="J200">_xlfn.IFS(H200=100,"green",H200&gt;50,"yellow",H200&gt;0,"orange",H200=0,"red")</f>
        <v>green</v>
      </c>
      <c r="K200" t="s">
        <v>193</v>
      </c>
    </row>
    <row r="201" spans="1:11" x14ac:dyDescent="0.3">
      <c r="A201">
        <v>1</v>
      </c>
      <c r="B201">
        <v>1.06</v>
      </c>
      <c r="C201" t="s">
        <v>200</v>
      </c>
      <c r="D201">
        <v>23</v>
      </c>
      <c r="E201" t="s">
        <v>16</v>
      </c>
      <c r="F201" s="3">
        <v>1.6522824236983893E-2</v>
      </c>
      <c r="G201" s="3">
        <v>98.871752393492756</v>
      </c>
      <c r="H201" s="3">
        <f t="shared" si="6"/>
        <v>98.871752393492756</v>
      </c>
      <c r="I201" s="3">
        <f t="shared" si="7"/>
        <v>2.9661525718047823</v>
      </c>
      <c r="J201" s="8" t="str" cm="1">
        <f t="array" ref="J201">_xlfn.IFS(H201=100,"green",H201&gt;50,"yellow",H201&gt;0,"orange",H201=0,"red")</f>
        <v>yellow</v>
      </c>
      <c r="K201" t="s">
        <v>193</v>
      </c>
    </row>
    <row r="202" spans="1:11" x14ac:dyDescent="0.3">
      <c r="A202">
        <v>1</v>
      </c>
      <c r="B202">
        <v>1.06</v>
      </c>
      <c r="C202" t="s">
        <v>200</v>
      </c>
      <c r="D202">
        <v>27</v>
      </c>
      <c r="E202" t="s">
        <v>15</v>
      </c>
      <c r="F202" s="3">
        <v>0.24649756986766719</v>
      </c>
      <c r="G202" s="3">
        <v>83.168114044901841</v>
      </c>
      <c r="H202" s="3">
        <f t="shared" si="6"/>
        <v>83.168114044901841</v>
      </c>
      <c r="I202" s="3">
        <f t="shared" si="7"/>
        <v>2.4950434213470554</v>
      </c>
      <c r="J202" s="8" t="str" cm="1">
        <f t="array" ref="J202">_xlfn.IFS(H202=100,"green",H202&gt;50,"yellow",H202&gt;0,"orange",H202=0,"red")</f>
        <v>yellow</v>
      </c>
      <c r="K202" t="s">
        <v>193</v>
      </c>
    </row>
    <row r="203" spans="1:11" x14ac:dyDescent="0.3">
      <c r="A203">
        <v>1</v>
      </c>
      <c r="B203">
        <v>1.06</v>
      </c>
      <c r="C203" t="s">
        <v>200</v>
      </c>
      <c r="D203">
        <v>14</v>
      </c>
      <c r="E203" t="s">
        <v>14</v>
      </c>
      <c r="F203" s="3">
        <v>3.8904602025373582E-2</v>
      </c>
      <c r="G203" s="3">
        <v>97.3434309118296</v>
      </c>
      <c r="H203" s="3">
        <f t="shared" si="6"/>
        <v>97.3434309118296</v>
      </c>
      <c r="I203" s="3">
        <f t="shared" si="7"/>
        <v>2.9203029273548879</v>
      </c>
      <c r="J203" s="8" t="str" cm="1">
        <f t="array" ref="J203">_xlfn.IFS(H203=100,"green",H203&gt;50,"yellow",H203&gt;0,"orange",H203=0,"red")</f>
        <v>yellow</v>
      </c>
      <c r="K203" t="s">
        <v>193</v>
      </c>
    </row>
    <row r="204" spans="1:11" x14ac:dyDescent="0.3">
      <c r="A204">
        <v>1</v>
      </c>
      <c r="B204">
        <v>1.06</v>
      </c>
      <c r="C204" t="s">
        <v>200</v>
      </c>
      <c r="D204">
        <v>17</v>
      </c>
      <c r="E204" t="s">
        <v>13</v>
      </c>
      <c r="F204" s="3">
        <v>3.3705339161660582E-2</v>
      </c>
      <c r="G204" s="3">
        <v>97.698458345242329</v>
      </c>
      <c r="H204" s="3">
        <f t="shared" si="6"/>
        <v>97.698458345242329</v>
      </c>
      <c r="I204" s="3">
        <f t="shared" si="7"/>
        <v>2.9309537503572702</v>
      </c>
      <c r="J204" s="8" t="str" cm="1">
        <f t="array" ref="J204">_xlfn.IFS(H204=100,"green",H204&gt;50,"yellow",H204&gt;0,"orange",H204=0,"red")</f>
        <v>yellow</v>
      </c>
      <c r="K204" t="s">
        <v>193</v>
      </c>
    </row>
    <row r="205" spans="1:11" x14ac:dyDescent="0.3">
      <c r="A205">
        <v>1</v>
      </c>
      <c r="B205">
        <v>1.06</v>
      </c>
      <c r="C205" t="s">
        <v>200</v>
      </c>
      <c r="D205">
        <v>15</v>
      </c>
      <c r="E205" t="s">
        <v>12</v>
      </c>
      <c r="F205" s="3">
        <v>0</v>
      </c>
      <c r="G205" s="3">
        <v>100</v>
      </c>
      <c r="H205" s="3">
        <f t="shared" si="6"/>
        <v>100</v>
      </c>
      <c r="I205" s="3">
        <f t="shared" si="7"/>
        <v>3</v>
      </c>
      <c r="J205" s="8" t="str" cm="1">
        <f t="array" ref="J205">_xlfn.IFS(H205=100,"green",H205&gt;50,"yellow",H205&gt;0,"orange",H205=0,"red")</f>
        <v>green</v>
      </c>
      <c r="K205" t="s">
        <v>193</v>
      </c>
    </row>
    <row r="206" spans="1:11" x14ac:dyDescent="0.3">
      <c r="A206">
        <v>1</v>
      </c>
      <c r="B206">
        <v>1.06</v>
      </c>
      <c r="C206" t="s">
        <v>200</v>
      </c>
      <c r="D206">
        <v>13</v>
      </c>
      <c r="E206" t="s">
        <v>11</v>
      </c>
      <c r="F206" s="3">
        <v>0</v>
      </c>
      <c r="G206" s="3">
        <v>100</v>
      </c>
      <c r="H206" s="3">
        <f t="shared" si="6"/>
        <v>100</v>
      </c>
      <c r="I206" s="3">
        <f t="shared" si="7"/>
        <v>3</v>
      </c>
      <c r="J206" s="8" t="str" cm="1">
        <f t="array" ref="J206">_xlfn.IFS(H206=100,"green",H206&gt;50,"yellow",H206&gt;0,"orange",H206=0,"red")</f>
        <v>green</v>
      </c>
      <c r="K206" t="s">
        <v>193</v>
      </c>
    </row>
    <row r="207" spans="1:11" x14ac:dyDescent="0.3">
      <c r="A207">
        <v>1</v>
      </c>
      <c r="B207">
        <v>1.06</v>
      </c>
      <c r="C207" t="s">
        <v>200</v>
      </c>
      <c r="D207">
        <v>21</v>
      </c>
      <c r="E207" t="s">
        <v>10</v>
      </c>
      <c r="F207" s="3">
        <v>7.147244359686597E-3</v>
      </c>
      <c r="G207" s="3">
        <v>99.511956235430461</v>
      </c>
      <c r="H207" s="3">
        <f t="shared" si="6"/>
        <v>99.511956235430461</v>
      </c>
      <c r="I207" s="3">
        <f t="shared" si="7"/>
        <v>2.9853586870629139</v>
      </c>
      <c r="J207" s="8" t="str" cm="1">
        <f t="array" ref="J207">_xlfn.IFS(H207=100,"green",H207&gt;50,"yellow",H207&gt;0,"orange",H207=0,"red")</f>
        <v>yellow</v>
      </c>
      <c r="K207" t="s">
        <v>193</v>
      </c>
    </row>
    <row r="208" spans="1:11" x14ac:dyDescent="0.3">
      <c r="A208">
        <v>1</v>
      </c>
      <c r="B208">
        <v>1.06</v>
      </c>
      <c r="C208" t="s">
        <v>200</v>
      </c>
      <c r="D208">
        <v>34</v>
      </c>
      <c r="E208" t="s">
        <v>9</v>
      </c>
      <c r="F208" s="3">
        <v>0.16026244578121132</v>
      </c>
      <c r="G208" s="3">
        <v>89.05660931374446</v>
      </c>
      <c r="H208" s="3">
        <f t="shared" si="6"/>
        <v>89.05660931374446</v>
      </c>
      <c r="I208" s="3">
        <f t="shared" si="7"/>
        <v>2.6716982794123338</v>
      </c>
      <c r="J208" s="8" t="str" cm="1">
        <f t="array" ref="J208">_xlfn.IFS(H208=100,"green",H208&gt;50,"yellow",H208&gt;0,"orange",H208=0,"red")</f>
        <v>yellow</v>
      </c>
      <c r="K208" t="s">
        <v>193</v>
      </c>
    </row>
    <row r="209" spans="1:11" x14ac:dyDescent="0.3">
      <c r="A209">
        <v>1</v>
      </c>
      <c r="B209">
        <v>1.06</v>
      </c>
      <c r="C209" t="s">
        <v>200</v>
      </c>
      <c r="D209">
        <v>3</v>
      </c>
      <c r="E209" t="s">
        <v>8</v>
      </c>
      <c r="F209" s="3">
        <v>7.929831659045497E-2</v>
      </c>
      <c r="G209" s="3">
        <v>94.585178985746737</v>
      </c>
      <c r="H209" s="3">
        <f t="shared" si="6"/>
        <v>94.585178985746737</v>
      </c>
      <c r="I209" s="3">
        <f t="shared" si="7"/>
        <v>2.8375553695724021</v>
      </c>
      <c r="J209" s="8" t="str" cm="1">
        <f t="array" ref="J209">_xlfn.IFS(H209=100,"green",H209&gt;50,"yellow",H209&gt;0,"orange",H209=0,"red")</f>
        <v>yellow</v>
      </c>
      <c r="K209" t="s">
        <v>193</v>
      </c>
    </row>
    <row r="210" spans="1:11" x14ac:dyDescent="0.3">
      <c r="A210">
        <v>1</v>
      </c>
      <c r="B210">
        <v>1.06</v>
      </c>
      <c r="C210" t="s">
        <v>200</v>
      </c>
      <c r="D210">
        <v>8</v>
      </c>
      <c r="E210" t="s">
        <v>7</v>
      </c>
      <c r="F210" s="3">
        <v>5.8352898695560335E-3</v>
      </c>
      <c r="G210" s="3">
        <v>99.601541980101331</v>
      </c>
      <c r="H210" s="3">
        <f t="shared" si="6"/>
        <v>99.601541980101331</v>
      </c>
      <c r="I210" s="3">
        <f t="shared" si="7"/>
        <v>2.9880462594030397</v>
      </c>
      <c r="J210" s="8" t="str" cm="1">
        <f t="array" ref="J210">_xlfn.IFS(H210=100,"green",H210&gt;50,"yellow",H210&gt;0,"orange",H210=0,"red")</f>
        <v>yellow</v>
      </c>
      <c r="K210" t="s">
        <v>193</v>
      </c>
    </row>
    <row r="211" spans="1:11" x14ac:dyDescent="0.3">
      <c r="A211">
        <v>1</v>
      </c>
      <c r="B211">
        <v>1.06</v>
      </c>
      <c r="C211" t="s">
        <v>200</v>
      </c>
      <c r="D211">
        <v>11</v>
      </c>
      <c r="E211" t="s">
        <v>6</v>
      </c>
      <c r="F211" s="3">
        <v>0</v>
      </c>
      <c r="G211" s="3">
        <v>100</v>
      </c>
      <c r="H211" s="3">
        <f t="shared" si="6"/>
        <v>100</v>
      </c>
      <c r="I211" s="3">
        <f t="shared" si="7"/>
        <v>3</v>
      </c>
      <c r="J211" s="8" t="str" cm="1">
        <f t="array" ref="J211">_xlfn.IFS(H211=100,"green",H211&gt;50,"yellow",H211&gt;0,"orange",H211=0,"red")</f>
        <v>green</v>
      </c>
      <c r="K211" t="s">
        <v>193</v>
      </c>
    </row>
    <row r="212" spans="1:11" x14ac:dyDescent="0.3">
      <c r="A212">
        <v>1</v>
      </c>
      <c r="B212">
        <v>1.06</v>
      </c>
      <c r="C212" t="s">
        <v>200</v>
      </c>
      <c r="D212">
        <v>33</v>
      </c>
      <c r="E212" t="s">
        <v>5</v>
      </c>
      <c r="F212" s="3">
        <v>0.3284958507647508</v>
      </c>
      <c r="G212" s="3">
        <v>77.568928165240749</v>
      </c>
      <c r="H212" s="3">
        <f t="shared" si="6"/>
        <v>77.568928165240749</v>
      </c>
      <c r="I212" s="3">
        <f t="shared" si="7"/>
        <v>2.3270678449572224</v>
      </c>
      <c r="J212" s="8" t="str" cm="1">
        <f t="array" ref="J212">_xlfn.IFS(H212=100,"green",H212&gt;50,"yellow",H212&gt;0,"orange",H212=0,"red")</f>
        <v>yellow</v>
      </c>
      <c r="K212" t="s">
        <v>193</v>
      </c>
    </row>
    <row r="213" spans="1:11" x14ac:dyDescent="0.3">
      <c r="A213">
        <v>1</v>
      </c>
      <c r="B213">
        <v>1.06</v>
      </c>
      <c r="C213" t="s">
        <v>200</v>
      </c>
      <c r="D213">
        <v>36</v>
      </c>
      <c r="E213" t="s">
        <v>4</v>
      </c>
      <c r="F213" s="3">
        <v>0.24568849544193563</v>
      </c>
      <c r="G213" s="3">
        <v>83.223361033626361</v>
      </c>
      <c r="H213" s="3">
        <f t="shared" si="6"/>
        <v>83.223361033626361</v>
      </c>
      <c r="I213" s="3">
        <f t="shared" si="7"/>
        <v>2.4967008310087908</v>
      </c>
      <c r="J213" s="8" t="str" cm="1">
        <f t="array" ref="J213">_xlfn.IFS(H213=100,"green",H213&gt;50,"yellow",H213&gt;0,"orange",H213=0,"red")</f>
        <v>yellow</v>
      </c>
      <c r="K213" t="s">
        <v>193</v>
      </c>
    </row>
    <row r="214" spans="1:11" x14ac:dyDescent="0.3">
      <c r="A214">
        <v>1</v>
      </c>
      <c r="B214">
        <v>1.06</v>
      </c>
      <c r="C214" t="s">
        <v>200</v>
      </c>
      <c r="D214">
        <v>16</v>
      </c>
      <c r="E214" t="s">
        <v>3</v>
      </c>
      <c r="F214" s="3">
        <v>0</v>
      </c>
      <c r="G214" s="3">
        <v>100</v>
      </c>
      <c r="H214" s="3">
        <f t="shared" si="6"/>
        <v>100</v>
      </c>
      <c r="I214" s="3">
        <f t="shared" si="7"/>
        <v>3</v>
      </c>
      <c r="J214" s="8" t="str" cm="1">
        <f t="array" ref="J214">_xlfn.IFS(H214=100,"green",H214&gt;50,"yellow",H214&gt;0,"orange",H214=0,"red")</f>
        <v>green</v>
      </c>
      <c r="K214" t="s">
        <v>193</v>
      </c>
    </row>
    <row r="215" spans="1:11" x14ac:dyDescent="0.3">
      <c r="A215">
        <v>1</v>
      </c>
      <c r="B215">
        <v>1.06</v>
      </c>
      <c r="C215" t="s">
        <v>200</v>
      </c>
      <c r="D215">
        <v>9</v>
      </c>
      <c r="E215" t="s">
        <v>2</v>
      </c>
      <c r="F215" s="3">
        <v>5.5051654692339549E-3</v>
      </c>
      <c r="G215" s="3">
        <v>99.624084256117257</v>
      </c>
      <c r="H215" s="3">
        <f t="shared" si="6"/>
        <v>99.624084256117257</v>
      </c>
      <c r="I215" s="3">
        <f t="shared" si="7"/>
        <v>2.9887225276835179</v>
      </c>
      <c r="J215" s="8" t="str" cm="1">
        <f t="array" ref="J215">_xlfn.IFS(H215=100,"green",H215&gt;50,"yellow",H215&gt;0,"orange",H215=0,"red")</f>
        <v>yellow</v>
      </c>
      <c r="K215" t="s">
        <v>193</v>
      </c>
    </row>
    <row r="216" spans="1:11" x14ac:dyDescent="0.3">
      <c r="A216">
        <v>1</v>
      </c>
      <c r="B216">
        <v>1.06</v>
      </c>
      <c r="C216" t="s">
        <v>200</v>
      </c>
      <c r="D216">
        <v>5</v>
      </c>
      <c r="E216" t="s">
        <v>1</v>
      </c>
      <c r="F216" s="3">
        <v>2.9743338780991072E-2</v>
      </c>
      <c r="G216" s="3">
        <v>97.969000316902694</v>
      </c>
      <c r="H216" s="3">
        <f t="shared" si="6"/>
        <v>97.969000316902694</v>
      </c>
      <c r="I216" s="3">
        <f t="shared" si="7"/>
        <v>2.939070009507081</v>
      </c>
      <c r="J216" s="8" t="str" cm="1">
        <f t="array" ref="J216">_xlfn.IFS(H216=100,"green",H216&gt;50,"yellow",H216&gt;0,"orange",H216=0,"red")</f>
        <v>yellow</v>
      </c>
      <c r="K216" t="s">
        <v>193</v>
      </c>
    </row>
    <row r="217" spans="1:11" x14ac:dyDescent="0.3">
      <c r="A217">
        <v>1</v>
      </c>
      <c r="B217">
        <v>1.06</v>
      </c>
      <c r="C217" t="s">
        <v>200</v>
      </c>
      <c r="D217">
        <v>19</v>
      </c>
      <c r="E217" t="s">
        <v>0</v>
      </c>
      <c r="F217" s="3">
        <v>2.19115373172927E-3</v>
      </c>
      <c r="G217" s="3">
        <v>99.850378850621723</v>
      </c>
      <c r="H217" s="3">
        <f t="shared" si="6"/>
        <v>99.850378850621723</v>
      </c>
      <c r="I217" s="3">
        <f t="shared" si="7"/>
        <v>2.9955113655186518</v>
      </c>
      <c r="J217" s="8" t="str" cm="1">
        <f t="array" ref="J217">_xlfn.IFS(H217=100,"green",H217&gt;50,"yellow",H217&gt;0,"orange",H217=0,"red")</f>
        <v>yellow</v>
      </c>
      <c r="K217" t="s">
        <v>193</v>
      </c>
    </row>
    <row r="218" spans="1:11" x14ac:dyDescent="0.3">
      <c r="A218">
        <v>1</v>
      </c>
      <c r="B218">
        <v>1.07</v>
      </c>
      <c r="C218" t="s">
        <v>196</v>
      </c>
      <c r="D218">
        <v>35</v>
      </c>
      <c r="E218" t="s">
        <v>34</v>
      </c>
      <c r="F218" s="3">
        <v>8.145440786586823</v>
      </c>
      <c r="G218" s="3">
        <v>73.754915146437583</v>
      </c>
      <c r="H218" s="3">
        <f t="shared" si="6"/>
        <v>73.754915146437583</v>
      </c>
      <c r="I218" s="3">
        <f t="shared" si="7"/>
        <v>2.2126474543931276</v>
      </c>
      <c r="J218" s="8" t="str" cm="1">
        <f t="array" ref="J218">_xlfn.IFS(H218=100,"green",H218&gt;50,"yellow",H218&gt;0,"orange",H218=0,"red")</f>
        <v>yellow</v>
      </c>
      <c r="K218" t="s">
        <v>193</v>
      </c>
    </row>
    <row r="219" spans="1:11" x14ac:dyDescent="0.3">
      <c r="A219">
        <v>1</v>
      </c>
      <c r="B219">
        <v>1.07</v>
      </c>
      <c r="C219" t="s">
        <v>196</v>
      </c>
      <c r="D219">
        <v>37</v>
      </c>
      <c r="E219" t="s">
        <v>33</v>
      </c>
      <c r="F219" s="3">
        <v>15.977133637679476</v>
      </c>
      <c r="G219" s="3">
        <v>35.944437795511661</v>
      </c>
      <c r="H219" s="3">
        <f t="shared" si="6"/>
        <v>35.944437795511661</v>
      </c>
      <c r="I219" s="3">
        <f t="shared" si="7"/>
        <v>1.0783331338653499</v>
      </c>
      <c r="J219" s="8" t="str" cm="1">
        <f t="array" ref="J219">_xlfn.IFS(H219=100,"green",H219&gt;50,"yellow",H219&gt;0,"orange",H219=0,"red")</f>
        <v>orange</v>
      </c>
      <c r="K219" t="s">
        <v>193</v>
      </c>
    </row>
    <row r="220" spans="1:11" x14ac:dyDescent="0.3">
      <c r="A220">
        <v>1</v>
      </c>
      <c r="B220">
        <v>1.07</v>
      </c>
      <c r="C220" t="s">
        <v>196</v>
      </c>
      <c r="D220">
        <v>12</v>
      </c>
      <c r="E220" t="s">
        <v>32</v>
      </c>
      <c r="F220" s="3">
        <v>8.5276936852428271</v>
      </c>
      <c r="G220" s="3">
        <v>71.909443823472955</v>
      </c>
      <c r="H220" s="3">
        <f t="shared" si="6"/>
        <v>71.909443823472955</v>
      </c>
      <c r="I220" s="3">
        <f t="shared" si="7"/>
        <v>2.1572833147041885</v>
      </c>
      <c r="J220" s="8" t="str" cm="1">
        <f t="array" ref="J220">_xlfn.IFS(H220=100,"green",H220&gt;50,"yellow",H220&gt;0,"orange",H220=0,"red")</f>
        <v>yellow</v>
      </c>
      <c r="K220" t="s">
        <v>193</v>
      </c>
    </row>
    <row r="221" spans="1:11" x14ac:dyDescent="0.3">
      <c r="A221">
        <v>1</v>
      </c>
      <c r="B221">
        <v>1.07</v>
      </c>
      <c r="C221" t="s">
        <v>196</v>
      </c>
      <c r="D221">
        <v>18</v>
      </c>
      <c r="E221" t="s">
        <v>31</v>
      </c>
      <c r="F221" s="3">
        <v>9.1874605999902066</v>
      </c>
      <c r="G221" s="3">
        <v>68.724167988317376</v>
      </c>
      <c r="H221" s="3">
        <f t="shared" si="6"/>
        <v>68.724167988317376</v>
      </c>
      <c r="I221" s="3">
        <f t="shared" si="7"/>
        <v>2.061725039649521</v>
      </c>
      <c r="J221" s="8" t="str" cm="1">
        <f t="array" ref="J221">_xlfn.IFS(H221=100,"green",H221&gt;50,"yellow",H221&gt;0,"orange",H221=0,"red")</f>
        <v>yellow</v>
      </c>
      <c r="K221" t="s">
        <v>193</v>
      </c>
    </row>
    <row r="222" spans="1:11" x14ac:dyDescent="0.3">
      <c r="A222">
        <v>1</v>
      </c>
      <c r="B222">
        <v>1.07</v>
      </c>
      <c r="C222" t="s">
        <v>196</v>
      </c>
      <c r="D222">
        <v>10</v>
      </c>
      <c r="E222" t="s">
        <v>30</v>
      </c>
      <c r="F222" s="3">
        <v>7.9174288064455896</v>
      </c>
      <c r="G222" s="3">
        <v>74.855729743586537</v>
      </c>
      <c r="H222" s="3">
        <f t="shared" si="6"/>
        <v>74.855729743586537</v>
      </c>
      <c r="I222" s="3">
        <f t="shared" si="7"/>
        <v>2.2456718923075965</v>
      </c>
      <c r="J222" s="8" t="str" cm="1">
        <f t="array" ref="J222">_xlfn.IFS(H222=100,"green",H222&gt;50,"yellow",H222&gt;0,"orange",H222=0,"red")</f>
        <v>yellow</v>
      </c>
      <c r="K222" t="s">
        <v>193</v>
      </c>
    </row>
    <row r="223" spans="1:11" x14ac:dyDescent="0.3">
      <c r="A223">
        <v>1</v>
      </c>
      <c r="B223">
        <v>1.07</v>
      </c>
      <c r="C223" t="s">
        <v>196</v>
      </c>
      <c r="D223">
        <v>4</v>
      </c>
      <c r="E223" t="s">
        <v>29</v>
      </c>
      <c r="F223" s="3">
        <v>7.2954663887441376</v>
      </c>
      <c r="G223" s="3">
        <v>77.858489983902501</v>
      </c>
      <c r="H223" s="3">
        <f t="shared" si="6"/>
        <v>77.858489983902501</v>
      </c>
      <c r="I223" s="3">
        <f t="shared" si="7"/>
        <v>2.335754699517075</v>
      </c>
      <c r="J223" s="8" t="str" cm="1">
        <f t="array" ref="J223">_xlfn.IFS(H223=100,"green",H223&gt;50,"yellow",H223&gt;0,"orange",H223=0,"red")</f>
        <v>yellow</v>
      </c>
      <c r="K223" t="s">
        <v>193</v>
      </c>
    </row>
    <row r="224" spans="1:11" x14ac:dyDescent="0.3">
      <c r="A224">
        <v>1</v>
      </c>
      <c r="B224">
        <v>1.07</v>
      </c>
      <c r="C224" t="s">
        <v>196</v>
      </c>
      <c r="D224">
        <v>22</v>
      </c>
      <c r="E224" t="s">
        <v>28</v>
      </c>
      <c r="F224" s="3">
        <v>22.48172043919957</v>
      </c>
      <c r="G224" s="3">
        <v>4.541069888700263</v>
      </c>
      <c r="H224" s="3">
        <f t="shared" si="6"/>
        <v>4.541069888700263</v>
      </c>
      <c r="I224" s="3">
        <f t="shared" si="7"/>
        <v>0.13623209666100788</v>
      </c>
      <c r="J224" s="8" t="str" cm="1">
        <f t="array" ref="J224">_xlfn.IFS(H224=100,"green",H224&gt;50,"yellow",H224&gt;0,"orange",H224=0,"red")</f>
        <v>orange</v>
      </c>
      <c r="K224" t="s">
        <v>193</v>
      </c>
    </row>
    <row r="225" spans="1:11" x14ac:dyDescent="0.3">
      <c r="A225">
        <v>1</v>
      </c>
      <c r="B225">
        <v>1.07</v>
      </c>
      <c r="C225" t="s">
        <v>196</v>
      </c>
      <c r="D225">
        <v>25</v>
      </c>
      <c r="E225" t="s">
        <v>244</v>
      </c>
      <c r="F225" s="3">
        <v>19.291045540524852</v>
      </c>
      <c r="G225" s="3">
        <v>19.945267076244061</v>
      </c>
      <c r="H225" s="3">
        <f t="shared" si="6"/>
        <v>19.945267076244061</v>
      </c>
      <c r="I225" s="3">
        <f t="shared" si="7"/>
        <v>0.59835801228732177</v>
      </c>
      <c r="J225" s="8" t="str" cm="1">
        <f t="array" ref="J225">_xlfn.IFS(H225=100,"green",H225&gt;50,"yellow",H225&gt;0,"orange",H225=0,"red")</f>
        <v>orange</v>
      </c>
      <c r="K225" t="s">
        <v>193</v>
      </c>
    </row>
    <row r="226" spans="1:11" x14ac:dyDescent="0.3">
      <c r="A226">
        <v>1</v>
      </c>
      <c r="B226">
        <v>1.07</v>
      </c>
      <c r="C226" t="s">
        <v>196</v>
      </c>
      <c r="D226">
        <v>7</v>
      </c>
      <c r="E226" t="s">
        <v>27</v>
      </c>
      <c r="F226" s="3">
        <v>10.042923071983633</v>
      </c>
      <c r="G226" s="3">
        <v>64.594097384570219</v>
      </c>
      <c r="H226" s="3">
        <f t="shared" si="6"/>
        <v>64.594097384570219</v>
      </c>
      <c r="I226" s="3">
        <f t="shared" si="7"/>
        <v>1.9378229215371063</v>
      </c>
      <c r="J226" s="8" t="str" cm="1">
        <f t="array" ref="J226">_xlfn.IFS(H226=100,"green",H226&gt;50,"yellow",H226&gt;0,"orange",H226=0,"red")</f>
        <v>yellow</v>
      </c>
      <c r="K226" t="s">
        <v>193</v>
      </c>
    </row>
    <row r="227" spans="1:11" x14ac:dyDescent="0.3">
      <c r="A227">
        <v>1</v>
      </c>
      <c r="B227">
        <v>1.07</v>
      </c>
      <c r="C227" t="s">
        <v>196</v>
      </c>
      <c r="D227">
        <v>30</v>
      </c>
      <c r="E227" t="s">
        <v>26</v>
      </c>
      <c r="F227" s="3">
        <v>12.341065925288559</v>
      </c>
      <c r="G227" s="3">
        <v>53.498938271945541</v>
      </c>
      <c r="H227" s="3">
        <f t="shared" si="6"/>
        <v>53.498938271945541</v>
      </c>
      <c r="I227" s="3">
        <f t="shared" si="7"/>
        <v>1.6049681481583662</v>
      </c>
      <c r="J227" s="8" t="str" cm="1">
        <f t="array" ref="J227">_xlfn.IFS(H227=100,"green",H227&gt;50,"yellow",H227&gt;0,"orange",H227=0,"red")</f>
        <v>yellow</v>
      </c>
      <c r="K227" t="s">
        <v>193</v>
      </c>
    </row>
    <row r="228" spans="1:11" x14ac:dyDescent="0.3">
      <c r="A228">
        <v>1</v>
      </c>
      <c r="B228">
        <v>1.07</v>
      </c>
      <c r="C228" t="s">
        <v>196</v>
      </c>
      <c r="D228">
        <v>24</v>
      </c>
      <c r="E228" t="s">
        <v>25</v>
      </c>
      <c r="F228" s="3">
        <v>11.618192892180854</v>
      </c>
      <c r="G228" s="3">
        <v>56.988882906597638</v>
      </c>
      <c r="H228" s="3">
        <f t="shared" si="6"/>
        <v>56.988882906597638</v>
      </c>
      <c r="I228" s="3">
        <f t="shared" si="7"/>
        <v>1.709666487197929</v>
      </c>
      <c r="J228" s="8" t="str" cm="1">
        <f t="array" ref="J228">_xlfn.IFS(H228=100,"green",H228&gt;50,"yellow",H228&gt;0,"orange",H228=0,"red")</f>
        <v>yellow</v>
      </c>
      <c r="K228" t="s">
        <v>193</v>
      </c>
    </row>
    <row r="229" spans="1:11" x14ac:dyDescent="0.3">
      <c r="A229">
        <v>1</v>
      </c>
      <c r="B229">
        <v>1.07</v>
      </c>
      <c r="C229" t="s">
        <v>196</v>
      </c>
      <c r="D229">
        <v>6</v>
      </c>
      <c r="E229" t="s">
        <v>24</v>
      </c>
      <c r="F229" s="3">
        <v>19.667504777436505</v>
      </c>
      <c r="G229" s="3">
        <v>18.127766859951866</v>
      </c>
      <c r="H229" s="3">
        <f t="shared" si="6"/>
        <v>18.127766859951866</v>
      </c>
      <c r="I229" s="3">
        <f t="shared" si="7"/>
        <v>0.54383300579855598</v>
      </c>
      <c r="J229" s="8" t="str" cm="1">
        <f t="array" ref="J229">_xlfn.IFS(H229=100,"green",H229&gt;50,"yellow",H229&gt;0,"orange",H229=0,"red")</f>
        <v>orange</v>
      </c>
      <c r="K229" t="s">
        <v>193</v>
      </c>
    </row>
    <row r="230" spans="1:11" x14ac:dyDescent="0.3">
      <c r="A230">
        <v>1</v>
      </c>
      <c r="B230">
        <v>1.07</v>
      </c>
      <c r="C230" t="s">
        <v>196</v>
      </c>
      <c r="D230">
        <v>2</v>
      </c>
      <c r="E230" t="s">
        <v>23</v>
      </c>
      <c r="F230" s="3">
        <v>10.372050703012352</v>
      </c>
      <c r="G230" s="3">
        <v>63.005108506279484</v>
      </c>
      <c r="H230" s="3">
        <f t="shared" si="6"/>
        <v>63.005108506279484</v>
      </c>
      <c r="I230" s="3">
        <f t="shared" si="7"/>
        <v>1.8901532551883844</v>
      </c>
      <c r="J230" s="8" t="str" cm="1">
        <f t="array" ref="J230">_xlfn.IFS(H230=100,"green",H230&gt;50,"yellow",H230&gt;0,"orange",H230=0,"red")</f>
        <v>yellow</v>
      </c>
      <c r="K230" t="s">
        <v>193</v>
      </c>
    </row>
    <row r="231" spans="1:11" x14ac:dyDescent="0.3">
      <c r="A231">
        <v>1</v>
      </c>
      <c r="B231">
        <v>1.07</v>
      </c>
      <c r="C231" t="s">
        <v>196</v>
      </c>
      <c r="D231">
        <v>1</v>
      </c>
      <c r="E231" t="s">
        <v>22</v>
      </c>
      <c r="F231" s="3">
        <v>5.1601724035610248</v>
      </c>
      <c r="G231" s="3">
        <v>88.167434218490357</v>
      </c>
      <c r="H231" s="3">
        <f t="shared" si="6"/>
        <v>88.167434218490357</v>
      </c>
      <c r="I231" s="3">
        <f t="shared" si="7"/>
        <v>2.6450230265547106</v>
      </c>
      <c r="J231" s="8" t="str" cm="1">
        <f t="array" ref="J231">_xlfn.IFS(H231=100,"green",H231&gt;50,"yellow",H231&gt;0,"orange",H231=0,"red")</f>
        <v>yellow</v>
      </c>
      <c r="K231" t="s">
        <v>193</v>
      </c>
    </row>
    <row r="232" spans="1:11" x14ac:dyDescent="0.3">
      <c r="A232">
        <v>1</v>
      </c>
      <c r="B232">
        <v>1.07</v>
      </c>
      <c r="C232" t="s">
        <v>196</v>
      </c>
      <c r="D232">
        <v>20</v>
      </c>
      <c r="E232" t="s">
        <v>21</v>
      </c>
      <c r="F232" s="3">
        <v>11.513230787773567</v>
      </c>
      <c r="G232" s="3">
        <v>57.495627405757041</v>
      </c>
      <c r="H232" s="3">
        <f t="shared" si="6"/>
        <v>57.495627405757041</v>
      </c>
      <c r="I232" s="3">
        <f t="shared" si="7"/>
        <v>1.7248688221727113</v>
      </c>
      <c r="J232" s="8" t="str" cm="1">
        <f t="array" ref="J232">_xlfn.IFS(H232=100,"green",H232&gt;50,"yellow",H232&gt;0,"orange",H232=0,"red")</f>
        <v>yellow</v>
      </c>
      <c r="K232" t="s">
        <v>193</v>
      </c>
    </row>
    <row r="233" spans="1:11" x14ac:dyDescent="0.3">
      <c r="A233">
        <v>1</v>
      </c>
      <c r="B233">
        <v>1.07</v>
      </c>
      <c r="C233" t="s">
        <v>196</v>
      </c>
      <c r="D233">
        <v>29</v>
      </c>
      <c r="E233" t="s">
        <v>20</v>
      </c>
      <c r="F233" s="3">
        <v>18.372936299826808</v>
      </c>
      <c r="G233" s="3">
        <v>24.377788794233293</v>
      </c>
      <c r="H233" s="3">
        <f t="shared" si="6"/>
        <v>24.377788794233293</v>
      </c>
      <c r="I233" s="3">
        <f t="shared" si="7"/>
        <v>0.73133366382699883</v>
      </c>
      <c r="J233" s="8" t="str" cm="1">
        <f t="array" ref="J233">_xlfn.IFS(H233=100,"green",H233&gt;50,"yellow",H233&gt;0,"orange",H233=0,"red")</f>
        <v>orange</v>
      </c>
      <c r="K233" t="s">
        <v>193</v>
      </c>
    </row>
    <row r="234" spans="1:11" x14ac:dyDescent="0.3">
      <c r="A234">
        <v>1</v>
      </c>
      <c r="B234">
        <v>1.07</v>
      </c>
      <c r="C234" t="s">
        <v>196</v>
      </c>
      <c r="D234">
        <v>32</v>
      </c>
      <c r="E234" t="s">
        <v>19</v>
      </c>
      <c r="F234" s="3">
        <v>10.686683473397238</v>
      </c>
      <c r="G234" s="3">
        <v>61.48609908332476</v>
      </c>
      <c r="H234" s="3">
        <f t="shared" si="6"/>
        <v>61.48609908332476</v>
      </c>
      <c r="I234" s="3">
        <f t="shared" si="7"/>
        <v>1.8445829724997429</v>
      </c>
      <c r="J234" s="8" t="str" cm="1">
        <f t="array" ref="J234">_xlfn.IFS(H234=100,"green",H234&gt;50,"yellow",H234&gt;0,"orange",H234=0,"red")</f>
        <v>yellow</v>
      </c>
      <c r="K234" t="s">
        <v>193</v>
      </c>
    </row>
    <row r="235" spans="1:11" x14ac:dyDescent="0.3">
      <c r="A235">
        <v>1</v>
      </c>
      <c r="B235">
        <v>1.07</v>
      </c>
      <c r="C235" t="s">
        <v>196</v>
      </c>
      <c r="D235">
        <v>35</v>
      </c>
      <c r="E235" t="s">
        <v>18</v>
      </c>
      <c r="F235" s="3">
        <v>23.357664233576642</v>
      </c>
      <c r="G235" s="3">
        <v>0.31211790760238073</v>
      </c>
      <c r="H235" s="3">
        <f t="shared" si="6"/>
        <v>0.31211790760238073</v>
      </c>
      <c r="I235" s="3">
        <f t="shared" si="7"/>
        <v>9.3635372280714228E-3</v>
      </c>
      <c r="J235" s="8" t="str" cm="1">
        <f t="array" ref="J235">_xlfn.IFS(H235=100,"green",H235&gt;50,"yellow",H235&gt;0,"orange",H235=0,"red")</f>
        <v>orange</v>
      </c>
      <c r="K235" t="s">
        <v>193</v>
      </c>
    </row>
    <row r="236" spans="1:11" x14ac:dyDescent="0.3">
      <c r="A236">
        <v>1</v>
      </c>
      <c r="B236">
        <v>1.07</v>
      </c>
      <c r="C236" t="s">
        <v>196</v>
      </c>
      <c r="D236">
        <v>31</v>
      </c>
      <c r="E236" t="s">
        <v>17</v>
      </c>
      <c r="F236" s="3">
        <v>0</v>
      </c>
      <c r="G236" s="3">
        <v>113.08013004318632</v>
      </c>
      <c r="H236" s="3">
        <f t="shared" si="6"/>
        <v>100</v>
      </c>
      <c r="I236" s="3">
        <f t="shared" si="7"/>
        <v>3</v>
      </c>
      <c r="J236" s="8" t="str" cm="1">
        <f t="array" ref="J236">_xlfn.IFS(H236=100,"green",H236&gt;50,"yellow",H236&gt;0,"orange",H236=0,"red")</f>
        <v>green</v>
      </c>
      <c r="K236" t="s">
        <v>193</v>
      </c>
    </row>
    <row r="237" spans="1:11" x14ac:dyDescent="0.3">
      <c r="A237">
        <v>1</v>
      </c>
      <c r="B237">
        <v>1.07</v>
      </c>
      <c r="C237" t="s">
        <v>196</v>
      </c>
      <c r="D237">
        <v>23</v>
      </c>
      <c r="E237" t="s">
        <v>16</v>
      </c>
      <c r="F237" s="3">
        <v>18.286635724281922</v>
      </c>
      <c r="G237" s="3">
        <v>24.794437661732804</v>
      </c>
      <c r="H237" s="3">
        <f t="shared" si="6"/>
        <v>24.794437661732804</v>
      </c>
      <c r="I237" s="3">
        <f t="shared" si="7"/>
        <v>0.74383312985198413</v>
      </c>
      <c r="J237" s="8" t="str" cm="1">
        <f t="array" ref="J237">_xlfn.IFS(H237=100,"green",H237&gt;50,"yellow",H237&gt;0,"orange",H237=0,"red")</f>
        <v>orange</v>
      </c>
      <c r="K237" t="s">
        <v>193</v>
      </c>
    </row>
    <row r="238" spans="1:11" x14ac:dyDescent="0.3">
      <c r="A238">
        <v>1</v>
      </c>
      <c r="B238">
        <v>1.07</v>
      </c>
      <c r="C238" t="s">
        <v>196</v>
      </c>
      <c r="D238">
        <v>27</v>
      </c>
      <c r="E238" t="s">
        <v>15</v>
      </c>
      <c r="F238" s="3">
        <v>13.339345026412749</v>
      </c>
      <c r="G238" s="3">
        <v>48.679366046549497</v>
      </c>
      <c r="H238" s="3">
        <f t="shared" si="6"/>
        <v>48.679366046549497</v>
      </c>
      <c r="I238" s="3">
        <f t="shared" si="7"/>
        <v>1.460380981396485</v>
      </c>
      <c r="J238" s="8" t="str" cm="1">
        <f t="array" ref="J238">_xlfn.IFS(H238=100,"green",H238&gt;50,"yellow",H238&gt;0,"orange",H238=0,"red")</f>
        <v>orange</v>
      </c>
      <c r="K238" t="s">
        <v>193</v>
      </c>
    </row>
    <row r="239" spans="1:11" x14ac:dyDescent="0.3">
      <c r="A239">
        <v>1</v>
      </c>
      <c r="B239">
        <v>1.07</v>
      </c>
      <c r="C239" t="s">
        <v>196</v>
      </c>
      <c r="D239">
        <v>14</v>
      </c>
      <c r="E239" t="s">
        <v>14</v>
      </c>
      <c r="F239" s="3">
        <v>4.1627924167149732</v>
      </c>
      <c r="G239" s="3">
        <v>92.982665627578115</v>
      </c>
      <c r="H239" s="3">
        <f t="shared" si="6"/>
        <v>92.982665627578115</v>
      </c>
      <c r="I239" s="3">
        <f t="shared" si="7"/>
        <v>2.7894799688273433</v>
      </c>
      <c r="J239" s="8" t="str" cm="1">
        <f t="array" ref="J239">_xlfn.IFS(H239=100,"green",H239&gt;50,"yellow",H239&gt;0,"orange",H239=0,"red")</f>
        <v>yellow</v>
      </c>
      <c r="K239" t="s">
        <v>193</v>
      </c>
    </row>
    <row r="240" spans="1:11" x14ac:dyDescent="0.3">
      <c r="A240">
        <v>1</v>
      </c>
      <c r="B240">
        <v>1.07</v>
      </c>
      <c r="C240" t="s">
        <v>196</v>
      </c>
      <c r="D240">
        <v>17</v>
      </c>
      <c r="E240" t="s">
        <v>13</v>
      </c>
      <c r="F240" s="3">
        <v>2.9997751853877919</v>
      </c>
      <c r="G240" s="3">
        <v>98.597573862609039</v>
      </c>
      <c r="H240" s="3">
        <f t="shared" si="6"/>
        <v>98.597573862609039</v>
      </c>
      <c r="I240" s="3">
        <f t="shared" si="7"/>
        <v>2.957927215878271</v>
      </c>
      <c r="J240" s="8" t="str" cm="1">
        <f t="array" ref="J240">_xlfn.IFS(H240=100,"green",H240&gt;50,"yellow",H240&gt;0,"orange",H240=0,"red")</f>
        <v>yellow</v>
      </c>
      <c r="K240" t="s">
        <v>193</v>
      </c>
    </row>
    <row r="241" spans="1:11" x14ac:dyDescent="0.3">
      <c r="A241">
        <v>1</v>
      </c>
      <c r="B241">
        <v>1.07</v>
      </c>
      <c r="C241" t="s">
        <v>196</v>
      </c>
      <c r="D241">
        <v>15</v>
      </c>
      <c r="E241" t="s">
        <v>12</v>
      </c>
      <c r="F241" s="3">
        <v>7.9292311562277282</v>
      </c>
      <c r="G241" s="3">
        <v>74.798749408988371</v>
      </c>
      <c r="H241" s="3">
        <f t="shared" si="6"/>
        <v>74.798749408988371</v>
      </c>
      <c r="I241" s="3">
        <f t="shared" si="7"/>
        <v>2.2439624822696511</v>
      </c>
      <c r="J241" s="8" t="str" cm="1">
        <f t="array" ref="J241">_xlfn.IFS(H241=100,"green",H241&gt;50,"yellow",H241&gt;0,"orange",H241=0,"red")</f>
        <v>yellow</v>
      </c>
      <c r="K241" t="s">
        <v>193</v>
      </c>
    </row>
    <row r="242" spans="1:11" x14ac:dyDescent="0.3">
      <c r="A242">
        <v>1</v>
      </c>
      <c r="B242">
        <v>1.07</v>
      </c>
      <c r="C242" t="s">
        <v>196</v>
      </c>
      <c r="D242">
        <v>13</v>
      </c>
      <c r="E242" t="s">
        <v>11</v>
      </c>
      <c r="F242" s="3">
        <v>2.5271644911149949</v>
      </c>
      <c r="G242" s="3">
        <v>100.87928182682188</v>
      </c>
      <c r="H242" s="3">
        <f t="shared" si="6"/>
        <v>100</v>
      </c>
      <c r="I242" s="3">
        <f t="shared" si="7"/>
        <v>3</v>
      </c>
      <c r="J242" s="8" t="str" cm="1">
        <f t="array" ref="J242">_xlfn.IFS(H242=100,"green",H242&gt;50,"yellow",H242&gt;0,"orange",H242=0,"red")</f>
        <v>green</v>
      </c>
      <c r="K242" t="s">
        <v>193</v>
      </c>
    </row>
    <row r="243" spans="1:11" x14ac:dyDescent="0.3">
      <c r="A243">
        <v>1</v>
      </c>
      <c r="B243">
        <v>1.07</v>
      </c>
      <c r="C243" t="s">
        <v>196</v>
      </c>
      <c r="D243">
        <v>21</v>
      </c>
      <c r="E243" t="s">
        <v>10</v>
      </c>
      <c r="F243" s="3">
        <v>12.269436150795325</v>
      </c>
      <c r="G243" s="3">
        <v>53.844758264841516</v>
      </c>
      <c r="H243" s="3">
        <f t="shared" si="6"/>
        <v>53.844758264841516</v>
      </c>
      <c r="I243" s="3">
        <f t="shared" si="7"/>
        <v>1.6153427479452456</v>
      </c>
      <c r="J243" s="8" t="str" cm="1">
        <f t="array" ref="J243">_xlfn.IFS(H243=100,"green",H243&gt;50,"yellow",H243&gt;0,"orange",H243=0,"red")</f>
        <v>yellow</v>
      </c>
      <c r="K243" t="s">
        <v>193</v>
      </c>
    </row>
    <row r="244" spans="1:11" x14ac:dyDescent="0.3">
      <c r="A244">
        <v>1</v>
      </c>
      <c r="B244">
        <v>1.07</v>
      </c>
      <c r="C244" t="s">
        <v>196</v>
      </c>
      <c r="D244">
        <v>34</v>
      </c>
      <c r="E244" t="s">
        <v>9</v>
      </c>
      <c r="F244" s="3">
        <v>10.737583867341158</v>
      </c>
      <c r="G244" s="3">
        <v>61.240358062965264</v>
      </c>
      <c r="H244" s="3">
        <f t="shared" si="6"/>
        <v>61.240358062965264</v>
      </c>
      <c r="I244" s="3">
        <f t="shared" si="7"/>
        <v>1.8372107418889578</v>
      </c>
      <c r="J244" s="8" t="str" cm="1">
        <f t="array" ref="J244">_xlfn.IFS(H244=100,"green",H244&gt;50,"yellow",H244&gt;0,"orange",H244=0,"red")</f>
        <v>yellow</v>
      </c>
      <c r="K244" t="s">
        <v>193</v>
      </c>
    </row>
    <row r="245" spans="1:11" x14ac:dyDescent="0.3">
      <c r="A245">
        <v>1</v>
      </c>
      <c r="B245">
        <v>1.07</v>
      </c>
      <c r="C245" t="s">
        <v>196</v>
      </c>
      <c r="D245">
        <v>3</v>
      </c>
      <c r="E245" t="s">
        <v>8</v>
      </c>
      <c r="F245" s="3">
        <v>11.245943080100888</v>
      </c>
      <c r="G245" s="3">
        <v>58.786060522746396</v>
      </c>
      <c r="H245" s="3">
        <f t="shared" si="6"/>
        <v>58.786060522746396</v>
      </c>
      <c r="I245" s="3">
        <f t="shared" si="7"/>
        <v>1.7635818156823919</v>
      </c>
      <c r="J245" s="8" t="str" cm="1">
        <f t="array" ref="J245">_xlfn.IFS(H245=100,"green",H245&gt;50,"yellow",H245&gt;0,"orange",H245=0,"red")</f>
        <v>yellow</v>
      </c>
      <c r="K245" t="s">
        <v>193</v>
      </c>
    </row>
    <row r="246" spans="1:11" x14ac:dyDescent="0.3">
      <c r="A246">
        <v>1</v>
      </c>
      <c r="B246">
        <v>1.07</v>
      </c>
      <c r="C246" t="s">
        <v>196</v>
      </c>
      <c r="D246">
        <v>8</v>
      </c>
      <c r="E246" t="s">
        <v>7</v>
      </c>
      <c r="F246" s="3">
        <v>15.065259620726291</v>
      </c>
      <c r="G246" s="3">
        <v>40.346856598248024</v>
      </c>
      <c r="H246" s="3">
        <f t="shared" si="6"/>
        <v>40.346856598248024</v>
      </c>
      <c r="I246" s="3">
        <f t="shared" si="7"/>
        <v>1.2104056979474409</v>
      </c>
      <c r="J246" s="8" t="str" cm="1">
        <f t="array" ref="J246">_xlfn.IFS(H246=100,"green",H246&gt;50,"yellow",H246&gt;0,"orange",H246=0,"red")</f>
        <v>orange</v>
      </c>
      <c r="K246" t="s">
        <v>193</v>
      </c>
    </row>
    <row r="247" spans="1:11" x14ac:dyDescent="0.3">
      <c r="A247">
        <v>1</v>
      </c>
      <c r="B247">
        <v>1.07</v>
      </c>
      <c r="C247" t="s">
        <v>196</v>
      </c>
      <c r="D247">
        <v>11</v>
      </c>
      <c r="E247" t="s">
        <v>6</v>
      </c>
      <c r="F247" s="3">
        <v>9.6629909085995696</v>
      </c>
      <c r="G247" s="3">
        <v>66.428364474924408</v>
      </c>
      <c r="H247" s="3">
        <f t="shared" si="6"/>
        <v>66.428364474924408</v>
      </c>
      <c r="I247" s="3">
        <f t="shared" si="7"/>
        <v>1.9928509342477323</v>
      </c>
      <c r="J247" s="8" t="str" cm="1">
        <f t="array" ref="J247">_xlfn.IFS(H247=100,"green",H247&gt;50,"yellow",H247&gt;0,"orange",H247=0,"red")</f>
        <v>yellow</v>
      </c>
      <c r="K247" t="s">
        <v>193</v>
      </c>
    </row>
    <row r="248" spans="1:11" x14ac:dyDescent="0.3">
      <c r="A248">
        <v>1</v>
      </c>
      <c r="B248">
        <v>1.07</v>
      </c>
      <c r="C248" t="s">
        <v>196</v>
      </c>
      <c r="D248">
        <v>33</v>
      </c>
      <c r="E248" t="s">
        <v>5</v>
      </c>
      <c r="F248" s="3">
        <v>23.874856664231359</v>
      </c>
      <c r="G248" s="3">
        <v>-2.1848253532166653</v>
      </c>
      <c r="H248" s="3">
        <f t="shared" si="6"/>
        <v>0</v>
      </c>
      <c r="I248" s="3">
        <f t="shared" si="7"/>
        <v>0</v>
      </c>
      <c r="J248" s="8" t="str" cm="1">
        <f t="array" ref="J248">_xlfn.IFS(H248=100,"green",H248&gt;50,"yellow",H248&gt;0,"orange",H248=0,"red")</f>
        <v>red</v>
      </c>
      <c r="K248" t="s">
        <v>193</v>
      </c>
    </row>
    <row r="249" spans="1:11" x14ac:dyDescent="0.3">
      <c r="A249">
        <v>1</v>
      </c>
      <c r="B249">
        <v>1.07</v>
      </c>
      <c r="C249" t="s">
        <v>196</v>
      </c>
      <c r="D249">
        <v>36</v>
      </c>
      <c r="E249" t="s">
        <v>4</v>
      </c>
      <c r="F249" s="3">
        <v>20.663545203854888</v>
      </c>
      <c r="G249" s="3">
        <v>13.319002688557616</v>
      </c>
      <c r="H249" s="3">
        <f t="shared" si="6"/>
        <v>13.319002688557616</v>
      </c>
      <c r="I249" s="3">
        <f t="shared" si="7"/>
        <v>0.3995700806567285</v>
      </c>
      <c r="J249" s="8" t="str" cm="1">
        <f t="array" ref="J249">_xlfn.IFS(H249=100,"green",H249&gt;50,"yellow",H249&gt;0,"orange",H249=0,"red")</f>
        <v>orange</v>
      </c>
      <c r="K249" t="s">
        <v>193</v>
      </c>
    </row>
    <row r="250" spans="1:11" x14ac:dyDescent="0.3">
      <c r="A250">
        <v>1</v>
      </c>
      <c r="B250">
        <v>1.07</v>
      </c>
      <c r="C250" t="s">
        <v>196</v>
      </c>
      <c r="D250">
        <v>16</v>
      </c>
      <c r="E250" t="s">
        <v>3</v>
      </c>
      <c r="F250" s="3">
        <v>6.5325373436580083</v>
      </c>
      <c r="G250" s="3">
        <v>81.541820258476278</v>
      </c>
      <c r="H250" s="3">
        <f t="shared" si="6"/>
        <v>81.541820258476278</v>
      </c>
      <c r="I250" s="3">
        <f t="shared" si="7"/>
        <v>2.4462546077542884</v>
      </c>
      <c r="J250" s="8" t="str" cm="1">
        <f t="array" ref="J250">_xlfn.IFS(H250=100,"green",H250&gt;50,"yellow",H250&gt;0,"orange",H250=0,"red")</f>
        <v>yellow</v>
      </c>
      <c r="K250" t="s">
        <v>193</v>
      </c>
    </row>
    <row r="251" spans="1:11" x14ac:dyDescent="0.3">
      <c r="A251">
        <v>1</v>
      </c>
      <c r="B251">
        <v>1.07</v>
      </c>
      <c r="C251" t="s">
        <v>196</v>
      </c>
      <c r="D251">
        <v>9</v>
      </c>
      <c r="E251" t="s">
        <v>2</v>
      </c>
      <c r="F251" s="3">
        <v>11.408704730605203</v>
      </c>
      <c r="G251" s="3">
        <v>58.000266720946044</v>
      </c>
      <c r="H251" s="3">
        <f t="shared" si="6"/>
        <v>58.000266720946044</v>
      </c>
      <c r="I251" s="3">
        <f t="shared" si="7"/>
        <v>1.7400080016283814</v>
      </c>
      <c r="J251" s="8" t="str" cm="1">
        <f t="array" ref="J251">_xlfn.IFS(H251=100,"green",H251&gt;50,"yellow",H251&gt;0,"orange",H251=0,"red")</f>
        <v>yellow</v>
      </c>
      <c r="K251" t="s">
        <v>193</v>
      </c>
    </row>
    <row r="252" spans="1:11" x14ac:dyDescent="0.3">
      <c r="A252">
        <v>1</v>
      </c>
      <c r="B252">
        <v>1.07</v>
      </c>
      <c r="C252" t="s">
        <v>196</v>
      </c>
      <c r="D252">
        <v>5</v>
      </c>
      <c r="E252" t="s">
        <v>1</v>
      </c>
      <c r="F252" s="3">
        <v>3.8567195952685087</v>
      </c>
      <c r="G252" s="3">
        <v>94.46034863980465</v>
      </c>
      <c r="H252" s="3">
        <f t="shared" si="6"/>
        <v>94.46034863980465</v>
      </c>
      <c r="I252" s="3">
        <f t="shared" si="7"/>
        <v>2.8338104591941393</v>
      </c>
      <c r="J252" s="8" t="str" cm="1">
        <f t="array" ref="J252">_xlfn.IFS(H252=100,"green",H252&gt;50,"yellow",H252&gt;0,"orange",H252=0,"red")</f>
        <v>yellow</v>
      </c>
      <c r="K252" t="s">
        <v>193</v>
      </c>
    </row>
    <row r="253" spans="1:11" x14ac:dyDescent="0.3">
      <c r="A253">
        <v>1</v>
      </c>
      <c r="B253">
        <v>1.07</v>
      </c>
      <c r="C253" t="s">
        <v>196</v>
      </c>
      <c r="D253">
        <v>19</v>
      </c>
      <c r="E253" t="s">
        <v>0</v>
      </c>
      <c r="F253" s="3">
        <v>5.2927318389920517</v>
      </c>
      <c r="G253" s="3">
        <v>87.527453102489744</v>
      </c>
      <c r="H253" s="3">
        <f t="shared" si="6"/>
        <v>87.527453102489744</v>
      </c>
      <c r="I253" s="3">
        <f t="shared" si="7"/>
        <v>2.6258235930746925</v>
      </c>
      <c r="J253" s="8" t="str" cm="1">
        <f t="array" ref="J253">_xlfn.IFS(H253=100,"green",H253&gt;50,"yellow",H253&gt;0,"orange",H253=0,"red")</f>
        <v>yellow</v>
      </c>
      <c r="K253" t="s">
        <v>193</v>
      </c>
    </row>
    <row r="254" spans="1:11" x14ac:dyDescent="0.3">
      <c r="A254">
        <v>1</v>
      </c>
      <c r="B254">
        <v>1.08</v>
      </c>
      <c r="C254" t="s">
        <v>212</v>
      </c>
      <c r="D254">
        <v>35</v>
      </c>
      <c r="E254" t="s">
        <v>34</v>
      </c>
      <c r="F254" s="3">
        <v>3.1530738528723186</v>
      </c>
      <c r="G254" s="3">
        <v>66.200850165992193</v>
      </c>
      <c r="H254" s="3">
        <f t="shared" si="6"/>
        <v>66.200850165992193</v>
      </c>
      <c r="I254" s="3">
        <f t="shared" si="7"/>
        <v>1.9860255049797659</v>
      </c>
      <c r="J254" s="8" t="str" cm="1">
        <f t="array" ref="J254">_xlfn.IFS(H254=100,"green",H254&gt;50,"yellow",H254&gt;0,"orange",H254=0,"red")</f>
        <v>yellow</v>
      </c>
      <c r="K254" t="s">
        <v>193</v>
      </c>
    </row>
    <row r="255" spans="1:11" x14ac:dyDescent="0.3">
      <c r="A255">
        <v>1</v>
      </c>
      <c r="B255">
        <v>1.08</v>
      </c>
      <c r="C255" t="s">
        <v>212</v>
      </c>
      <c r="D255">
        <v>37</v>
      </c>
      <c r="E255" t="s">
        <v>33</v>
      </c>
      <c r="F255" s="3">
        <v>1.2525943680089575</v>
      </c>
      <c r="G255" s="3">
        <v>92.340822322003305</v>
      </c>
      <c r="H255" s="3">
        <f t="shared" si="6"/>
        <v>92.340822322003305</v>
      </c>
      <c r="I255" s="3">
        <f t="shared" si="7"/>
        <v>2.7702246696600992</v>
      </c>
      <c r="J255" s="8" t="str" cm="1">
        <f t="array" ref="J255">_xlfn.IFS(H255=100,"green",H255&gt;50,"yellow",H255&gt;0,"orange",H255=0,"red")</f>
        <v>yellow</v>
      </c>
      <c r="K255" t="s">
        <v>193</v>
      </c>
    </row>
    <row r="256" spans="1:11" x14ac:dyDescent="0.3">
      <c r="A256">
        <v>1</v>
      </c>
      <c r="B256">
        <v>1.08</v>
      </c>
      <c r="C256" t="s">
        <v>212</v>
      </c>
      <c r="D256">
        <v>12</v>
      </c>
      <c r="E256" t="s">
        <v>32</v>
      </c>
      <c r="F256" s="3">
        <v>5.347875700914992</v>
      </c>
      <c r="G256" s="3">
        <v>36.012647845080465</v>
      </c>
      <c r="H256" s="3">
        <f t="shared" si="6"/>
        <v>36.012647845080465</v>
      </c>
      <c r="I256" s="3">
        <f t="shared" si="7"/>
        <v>1.0803794353524139</v>
      </c>
      <c r="J256" s="8" t="str" cm="1">
        <f t="array" ref="J256">_xlfn.IFS(H256=100,"green",H256&gt;50,"yellow",H256&gt;0,"orange",H256=0,"red")</f>
        <v>orange</v>
      </c>
      <c r="K256" t="s">
        <v>193</v>
      </c>
    </row>
    <row r="257" spans="1:11" x14ac:dyDescent="0.3">
      <c r="A257">
        <v>1</v>
      </c>
      <c r="B257">
        <v>1.08</v>
      </c>
      <c r="C257" t="s">
        <v>212</v>
      </c>
      <c r="D257">
        <v>18</v>
      </c>
      <c r="E257" t="s">
        <v>31</v>
      </c>
      <c r="F257" s="3">
        <v>3.5666702643143009</v>
      </c>
      <c r="G257" s="3">
        <v>60.512075956626369</v>
      </c>
      <c r="H257" s="3">
        <f t="shared" si="6"/>
        <v>60.512075956626369</v>
      </c>
      <c r="I257" s="3">
        <f t="shared" si="7"/>
        <v>1.8153622786987911</v>
      </c>
      <c r="J257" s="8" t="str" cm="1">
        <f t="array" ref="J257">_xlfn.IFS(H257=100,"green",H257&gt;50,"yellow",H257&gt;0,"orange",H257=0,"red")</f>
        <v>yellow</v>
      </c>
      <c r="K257" t="s">
        <v>193</v>
      </c>
    </row>
    <row r="258" spans="1:11" x14ac:dyDescent="0.3">
      <c r="A258">
        <v>1</v>
      </c>
      <c r="B258">
        <v>1.08</v>
      </c>
      <c r="C258" t="s">
        <v>212</v>
      </c>
      <c r="D258">
        <v>10</v>
      </c>
      <c r="E258" t="s">
        <v>30</v>
      </c>
      <c r="F258" s="3">
        <v>0.8463060881434803</v>
      </c>
      <c r="G258" s="3">
        <v>97.929077500543585</v>
      </c>
      <c r="H258" s="3">
        <f t="shared" ref="H258:H321" si="8">IF(G258&gt;100,100,IF(G258&lt;0,0,G258))</f>
        <v>97.929077500543585</v>
      </c>
      <c r="I258" s="3">
        <f t="shared" ref="I258:I321" si="9">H258/100*3</f>
        <v>2.9378723250163077</v>
      </c>
      <c r="J258" s="8" t="str" cm="1">
        <f t="array" ref="J258">_xlfn.IFS(H258=100,"green",H258&gt;50,"yellow",H258&gt;0,"orange",H258=0,"red")</f>
        <v>yellow</v>
      </c>
      <c r="K258" t="s">
        <v>193</v>
      </c>
    </row>
    <row r="259" spans="1:11" x14ac:dyDescent="0.3">
      <c r="A259">
        <v>1</v>
      </c>
      <c r="B259">
        <v>1.08</v>
      </c>
      <c r="C259" t="s">
        <v>212</v>
      </c>
      <c r="D259">
        <v>4</v>
      </c>
      <c r="E259" t="s">
        <v>29</v>
      </c>
      <c r="F259" s="3">
        <v>7.3902127054810745</v>
      </c>
      <c r="G259" s="3">
        <v>7.9215093414796796</v>
      </c>
      <c r="H259" s="3">
        <f t="shared" si="8"/>
        <v>7.9215093414796796</v>
      </c>
      <c r="I259" s="3">
        <f t="shared" si="9"/>
        <v>0.23764528024439038</v>
      </c>
      <c r="J259" s="8" t="str" cm="1">
        <f t="array" ref="J259">_xlfn.IFS(H259=100,"green",H259&gt;50,"yellow",H259&gt;0,"orange",H259=0,"red")</f>
        <v>orange</v>
      </c>
      <c r="K259" t="s">
        <v>193</v>
      </c>
    </row>
    <row r="260" spans="1:11" x14ac:dyDescent="0.3">
      <c r="A260">
        <v>1</v>
      </c>
      <c r="B260">
        <v>1.08</v>
      </c>
      <c r="C260" t="s">
        <v>212</v>
      </c>
      <c r="D260">
        <v>22</v>
      </c>
      <c r="E260" t="s">
        <v>28</v>
      </c>
      <c r="F260" s="3">
        <v>4.8776290557622604</v>
      </c>
      <c r="G260" s="3">
        <v>42.480612539597452</v>
      </c>
      <c r="H260" s="3">
        <f t="shared" si="8"/>
        <v>42.480612539597452</v>
      </c>
      <c r="I260" s="3">
        <f t="shared" si="9"/>
        <v>1.2744183761879235</v>
      </c>
      <c r="J260" s="8" t="str" cm="1">
        <f t="array" ref="J260">_xlfn.IFS(H260=100,"green",H260&gt;50,"yellow",H260&gt;0,"orange",H260=0,"red")</f>
        <v>orange</v>
      </c>
      <c r="K260" t="s">
        <v>193</v>
      </c>
    </row>
    <row r="261" spans="1:11" x14ac:dyDescent="0.3">
      <c r="A261">
        <v>1</v>
      </c>
      <c r="B261">
        <v>1.08</v>
      </c>
      <c r="C261" t="s">
        <v>212</v>
      </c>
      <c r="D261">
        <v>25</v>
      </c>
      <c r="E261" t="s">
        <v>244</v>
      </c>
      <c r="F261" s="3">
        <v>1.536454954555077</v>
      </c>
      <c r="G261" s="3">
        <v>88.436487711920407</v>
      </c>
      <c r="H261" s="3">
        <f t="shared" si="8"/>
        <v>88.436487711920407</v>
      </c>
      <c r="I261" s="3">
        <f t="shared" si="9"/>
        <v>2.6530946313576123</v>
      </c>
      <c r="J261" s="8" t="str" cm="1">
        <f t="array" ref="J261">_xlfn.IFS(H261=100,"green",H261&gt;50,"yellow",H261&gt;0,"orange",H261=0,"red")</f>
        <v>yellow</v>
      </c>
      <c r="K261" t="s">
        <v>193</v>
      </c>
    </row>
    <row r="262" spans="1:11" x14ac:dyDescent="0.3">
      <c r="A262">
        <v>1</v>
      </c>
      <c r="B262">
        <v>1.08</v>
      </c>
      <c r="C262" t="s">
        <v>212</v>
      </c>
      <c r="D262">
        <v>7</v>
      </c>
      <c r="E262" t="s">
        <v>27</v>
      </c>
      <c r="F262" s="3">
        <v>7.219467831105673</v>
      </c>
      <c r="G262" s="3">
        <v>10.270004180546835</v>
      </c>
      <c r="H262" s="3">
        <f t="shared" si="8"/>
        <v>10.270004180546835</v>
      </c>
      <c r="I262" s="3">
        <f t="shared" si="9"/>
        <v>0.30810012541640508</v>
      </c>
      <c r="J262" s="8" t="str" cm="1">
        <f t="array" ref="J262">_xlfn.IFS(H262=100,"green",H262&gt;50,"yellow",H262&gt;0,"orange",H262=0,"red")</f>
        <v>orange</v>
      </c>
      <c r="K262" t="s">
        <v>193</v>
      </c>
    </row>
    <row r="263" spans="1:11" x14ac:dyDescent="0.3">
      <c r="A263">
        <v>1</v>
      </c>
      <c r="B263">
        <v>1.08</v>
      </c>
      <c r="C263" t="s">
        <v>212</v>
      </c>
      <c r="D263">
        <v>30</v>
      </c>
      <c r="E263" t="s">
        <v>26</v>
      </c>
      <c r="F263" s="3">
        <v>5.0049878474781373</v>
      </c>
      <c r="G263" s="3">
        <v>40.728867626910009</v>
      </c>
      <c r="H263" s="3">
        <f t="shared" si="8"/>
        <v>40.728867626910009</v>
      </c>
      <c r="I263" s="3">
        <f t="shared" si="9"/>
        <v>1.2218660288073002</v>
      </c>
      <c r="J263" s="8" t="str" cm="1">
        <f t="array" ref="J263">_xlfn.IFS(H263=100,"green",H263&gt;50,"yellow",H263&gt;0,"orange",H263=0,"red")</f>
        <v>orange</v>
      </c>
      <c r="K263" t="s">
        <v>193</v>
      </c>
    </row>
    <row r="264" spans="1:11" x14ac:dyDescent="0.3">
      <c r="A264">
        <v>1</v>
      </c>
      <c r="B264">
        <v>1.08</v>
      </c>
      <c r="C264" t="s">
        <v>212</v>
      </c>
      <c r="D264">
        <v>24</v>
      </c>
      <c r="E264" t="s">
        <v>25</v>
      </c>
      <c r="F264" s="3">
        <v>1.0092705303660383</v>
      </c>
      <c r="G264" s="3">
        <v>95.687597907606104</v>
      </c>
      <c r="H264" s="3">
        <f t="shared" si="8"/>
        <v>95.687597907606104</v>
      </c>
      <c r="I264" s="3">
        <f t="shared" si="9"/>
        <v>2.8706279372281829</v>
      </c>
      <c r="J264" s="8" t="str" cm="1">
        <f t="array" ref="J264">_xlfn.IFS(H264=100,"green",H264&gt;50,"yellow",H264&gt;0,"orange",H264=0,"red")</f>
        <v>yellow</v>
      </c>
      <c r="K264" t="s">
        <v>193</v>
      </c>
    </row>
    <row r="265" spans="1:11" x14ac:dyDescent="0.3">
      <c r="A265">
        <v>1</v>
      </c>
      <c r="B265">
        <v>1.08</v>
      </c>
      <c r="C265" t="s">
        <v>212</v>
      </c>
      <c r="D265">
        <v>6</v>
      </c>
      <c r="E265" t="s">
        <v>24</v>
      </c>
      <c r="F265" s="3">
        <v>7.0489031362372714</v>
      </c>
      <c r="G265" s="3">
        <v>12.616020756978919</v>
      </c>
      <c r="H265" s="3">
        <f t="shared" si="8"/>
        <v>12.616020756978919</v>
      </c>
      <c r="I265" s="3">
        <f t="shared" si="9"/>
        <v>0.37848062270936755</v>
      </c>
      <c r="J265" s="8" t="str" cm="1">
        <f t="array" ref="J265">_xlfn.IFS(H265=100,"green",H265&gt;50,"yellow",H265&gt;0,"orange",H265=0,"red")</f>
        <v>orange</v>
      </c>
      <c r="K265" t="s">
        <v>193</v>
      </c>
    </row>
    <row r="266" spans="1:11" x14ac:dyDescent="0.3">
      <c r="A266">
        <v>1</v>
      </c>
      <c r="B266">
        <v>1.08</v>
      </c>
      <c r="C266" t="s">
        <v>212</v>
      </c>
      <c r="D266">
        <v>2</v>
      </c>
      <c r="E266" t="s">
        <v>23</v>
      </c>
      <c r="F266" s="3">
        <v>5.2297278123334747</v>
      </c>
      <c r="G266" s="3">
        <v>37.637702228676936</v>
      </c>
      <c r="H266" s="3">
        <f t="shared" si="8"/>
        <v>37.637702228676936</v>
      </c>
      <c r="I266" s="3">
        <f t="shared" si="9"/>
        <v>1.1291310668603081</v>
      </c>
      <c r="J266" s="8" t="str" cm="1">
        <f t="array" ref="J266">_xlfn.IFS(H266=100,"green",H266&gt;50,"yellow",H266&gt;0,"orange",H266=0,"red")</f>
        <v>orange</v>
      </c>
      <c r="K266" t="s">
        <v>193</v>
      </c>
    </row>
    <row r="267" spans="1:11" x14ac:dyDescent="0.3">
      <c r="A267">
        <v>1</v>
      </c>
      <c r="B267">
        <v>1.08</v>
      </c>
      <c r="C267" t="s">
        <v>212</v>
      </c>
      <c r="D267">
        <v>1</v>
      </c>
      <c r="E267" t="s">
        <v>22</v>
      </c>
      <c r="F267" s="3">
        <v>2.3396042335260883</v>
      </c>
      <c r="G267" s="3">
        <v>77.389644030294406</v>
      </c>
      <c r="H267" s="3">
        <f t="shared" si="8"/>
        <v>77.389644030294406</v>
      </c>
      <c r="I267" s="3">
        <f t="shared" si="9"/>
        <v>2.3216893209088321</v>
      </c>
      <c r="J267" s="8" t="str" cm="1">
        <f t="array" ref="J267">_xlfn.IFS(H267=100,"green",H267&gt;50,"yellow",H267&gt;0,"orange",H267=0,"red")</f>
        <v>yellow</v>
      </c>
      <c r="K267" t="s">
        <v>193</v>
      </c>
    </row>
    <row r="268" spans="1:11" x14ac:dyDescent="0.3">
      <c r="A268">
        <v>1</v>
      </c>
      <c r="B268">
        <v>1.08</v>
      </c>
      <c r="C268" t="s">
        <v>212</v>
      </c>
      <c r="D268">
        <v>20</v>
      </c>
      <c r="E268" t="s">
        <v>21</v>
      </c>
      <c r="F268" s="3">
        <v>3.9347481733886491</v>
      </c>
      <c r="G268" s="3">
        <v>55.449381846493409</v>
      </c>
      <c r="H268" s="3">
        <f t="shared" si="8"/>
        <v>55.449381846493409</v>
      </c>
      <c r="I268" s="3">
        <f t="shared" si="9"/>
        <v>1.6634814553948023</v>
      </c>
      <c r="J268" s="8" t="str" cm="1">
        <f t="array" ref="J268">_xlfn.IFS(H268=100,"green",H268&gt;50,"yellow",H268&gt;0,"orange",H268=0,"red")</f>
        <v>yellow</v>
      </c>
      <c r="K268" t="s">
        <v>193</v>
      </c>
    </row>
    <row r="269" spans="1:11" x14ac:dyDescent="0.3">
      <c r="A269">
        <v>1</v>
      </c>
      <c r="B269">
        <v>1.08</v>
      </c>
      <c r="C269" t="s">
        <v>212</v>
      </c>
      <c r="D269">
        <v>29</v>
      </c>
      <c r="E269" t="s">
        <v>20</v>
      </c>
      <c r="F269" s="3">
        <v>0.97388838293068614</v>
      </c>
      <c r="G269" s="3">
        <v>96.174258435197373</v>
      </c>
      <c r="H269" s="3">
        <f t="shared" si="8"/>
        <v>96.174258435197373</v>
      </c>
      <c r="I269" s="3">
        <f t="shared" si="9"/>
        <v>2.8852277530559212</v>
      </c>
      <c r="J269" s="8" t="str" cm="1">
        <f t="array" ref="J269">_xlfn.IFS(H269=100,"green",H269&gt;50,"yellow",H269&gt;0,"orange",H269=0,"red")</f>
        <v>yellow</v>
      </c>
      <c r="K269" t="s">
        <v>193</v>
      </c>
    </row>
    <row r="270" spans="1:11" x14ac:dyDescent="0.3">
      <c r="A270">
        <v>1</v>
      </c>
      <c r="B270">
        <v>1.08</v>
      </c>
      <c r="C270" t="s">
        <v>212</v>
      </c>
      <c r="D270">
        <v>32</v>
      </c>
      <c r="E270" t="s">
        <v>19</v>
      </c>
      <c r="F270" s="3">
        <v>2.4366835706849725</v>
      </c>
      <c r="G270" s="3">
        <v>76.054375120280525</v>
      </c>
      <c r="H270" s="3">
        <f t="shared" si="8"/>
        <v>76.054375120280525</v>
      </c>
      <c r="I270" s="3">
        <f t="shared" si="9"/>
        <v>2.281631253608416</v>
      </c>
      <c r="J270" s="8" t="str" cm="1">
        <f t="array" ref="J270">_xlfn.IFS(H270=100,"green",H270&gt;50,"yellow",H270&gt;0,"orange",H270=0,"red")</f>
        <v>yellow</v>
      </c>
      <c r="K270" t="s">
        <v>193</v>
      </c>
    </row>
    <row r="271" spans="1:11" x14ac:dyDescent="0.3">
      <c r="A271">
        <v>1</v>
      </c>
      <c r="B271">
        <v>1.08</v>
      </c>
      <c r="C271" t="s">
        <v>212</v>
      </c>
      <c r="D271">
        <v>35</v>
      </c>
      <c r="E271" t="s">
        <v>18</v>
      </c>
      <c r="F271" s="3">
        <v>1.8248175182481754</v>
      </c>
      <c r="G271" s="3">
        <v>84.470231066789864</v>
      </c>
      <c r="H271" s="3">
        <f t="shared" si="8"/>
        <v>84.470231066789864</v>
      </c>
      <c r="I271" s="3">
        <f t="shared" si="9"/>
        <v>2.534106932003696</v>
      </c>
      <c r="J271" s="8" t="str" cm="1">
        <f t="array" ref="J271">_xlfn.IFS(H271=100,"green",H271&gt;50,"yellow",H271&gt;0,"orange",H271=0,"red")</f>
        <v>yellow</v>
      </c>
      <c r="K271" t="s">
        <v>193</v>
      </c>
    </row>
    <row r="272" spans="1:11" x14ac:dyDescent="0.3">
      <c r="A272">
        <v>1</v>
      </c>
      <c r="B272">
        <v>1.08</v>
      </c>
      <c r="C272" t="s">
        <v>212</v>
      </c>
      <c r="D272">
        <v>31</v>
      </c>
      <c r="E272" t="s">
        <v>17</v>
      </c>
      <c r="F272" s="3">
        <v>6.2041474725854231</v>
      </c>
      <c r="G272" s="3">
        <v>24.235135671065787</v>
      </c>
      <c r="H272" s="3">
        <f t="shared" si="8"/>
        <v>24.235135671065787</v>
      </c>
      <c r="I272" s="3">
        <f t="shared" si="9"/>
        <v>0.72705407013197365</v>
      </c>
      <c r="J272" s="8" t="str" cm="1">
        <f t="array" ref="J272">_xlfn.IFS(H272=100,"green",H272&gt;50,"yellow",H272&gt;0,"orange",H272=0,"red")</f>
        <v>orange</v>
      </c>
      <c r="K272" t="s">
        <v>193</v>
      </c>
    </row>
    <row r="273" spans="1:11" x14ac:dyDescent="0.3">
      <c r="A273">
        <v>1</v>
      </c>
      <c r="B273">
        <v>1.08</v>
      </c>
      <c r="C273" t="s">
        <v>212</v>
      </c>
      <c r="D273">
        <v>23</v>
      </c>
      <c r="E273" t="s">
        <v>16</v>
      </c>
      <c r="F273" s="3">
        <v>4.1706362178186849</v>
      </c>
      <c r="G273" s="3">
        <v>52.204881202078198</v>
      </c>
      <c r="H273" s="3">
        <f t="shared" si="8"/>
        <v>52.204881202078198</v>
      </c>
      <c r="I273" s="3">
        <f t="shared" si="9"/>
        <v>1.566146436062346</v>
      </c>
      <c r="J273" s="8" t="str" cm="1">
        <f t="array" ref="J273">_xlfn.IFS(H273=100,"green",H273&gt;50,"yellow",H273&gt;0,"orange",H273=0,"red")</f>
        <v>yellow</v>
      </c>
      <c r="K273" t="s">
        <v>193</v>
      </c>
    </row>
    <row r="274" spans="1:11" x14ac:dyDescent="0.3">
      <c r="A274">
        <v>1</v>
      </c>
      <c r="B274">
        <v>1.08</v>
      </c>
      <c r="C274" t="s">
        <v>212</v>
      </c>
      <c r="D274">
        <v>27</v>
      </c>
      <c r="E274" t="s">
        <v>15</v>
      </c>
      <c r="F274" s="3">
        <v>2.5842200104538109</v>
      </c>
      <c r="G274" s="3">
        <v>74.02509858334821</v>
      </c>
      <c r="H274" s="3">
        <f t="shared" si="8"/>
        <v>74.02509858334821</v>
      </c>
      <c r="I274" s="3">
        <f t="shared" si="9"/>
        <v>2.2207529575004465</v>
      </c>
      <c r="J274" s="8" t="str" cm="1">
        <f t="array" ref="J274">_xlfn.IFS(H274=100,"green",H274&gt;50,"yellow",H274&gt;0,"orange",H274=0,"red")</f>
        <v>yellow</v>
      </c>
      <c r="K274" t="s">
        <v>193</v>
      </c>
    </row>
    <row r="275" spans="1:11" x14ac:dyDescent="0.3">
      <c r="A275">
        <v>1</v>
      </c>
      <c r="B275">
        <v>1.08</v>
      </c>
      <c r="C275" t="s">
        <v>212</v>
      </c>
      <c r="D275">
        <v>14</v>
      </c>
      <c r="E275" t="s">
        <v>14</v>
      </c>
      <c r="F275" s="3">
        <v>1.6339932850656904</v>
      </c>
      <c r="G275" s="3">
        <v>87.09490561961249</v>
      </c>
      <c r="H275" s="3">
        <f t="shared" si="8"/>
        <v>87.09490561961249</v>
      </c>
      <c r="I275" s="3">
        <f t="shared" si="9"/>
        <v>2.6128471685883747</v>
      </c>
      <c r="J275" s="8" t="str" cm="1">
        <f t="array" ref="J275">_xlfn.IFS(H275=100,"green",H275&gt;50,"yellow",H275&gt;0,"orange",H275=0,"red")</f>
        <v>yellow</v>
      </c>
      <c r="K275" t="s">
        <v>193</v>
      </c>
    </row>
    <row r="276" spans="1:11" x14ac:dyDescent="0.3">
      <c r="A276">
        <v>1</v>
      </c>
      <c r="B276">
        <v>1.08</v>
      </c>
      <c r="C276" t="s">
        <v>212</v>
      </c>
      <c r="D276">
        <v>17</v>
      </c>
      <c r="E276" t="s">
        <v>13</v>
      </c>
      <c r="F276" s="3">
        <v>2.5279004371245439</v>
      </c>
      <c r="G276" s="3">
        <v>74.799741030368011</v>
      </c>
      <c r="H276" s="3">
        <f t="shared" si="8"/>
        <v>74.799741030368011</v>
      </c>
      <c r="I276" s="3">
        <f t="shared" si="9"/>
        <v>2.2439922309110405</v>
      </c>
      <c r="J276" s="8" t="str" cm="1">
        <f t="array" ref="J276">_xlfn.IFS(H276=100,"green",H276&gt;50,"yellow",H276&gt;0,"orange",H276=0,"red")</f>
        <v>yellow</v>
      </c>
      <c r="K276" t="s">
        <v>193</v>
      </c>
    </row>
    <row r="277" spans="1:11" x14ac:dyDescent="0.3">
      <c r="A277">
        <v>1</v>
      </c>
      <c r="B277">
        <v>1.08</v>
      </c>
      <c r="C277" t="s">
        <v>212</v>
      </c>
      <c r="D277">
        <v>15</v>
      </c>
      <c r="E277" t="s">
        <v>12</v>
      </c>
      <c r="F277" s="3">
        <v>1.2759682320366459</v>
      </c>
      <c r="G277" s="3">
        <v>92.019328635947502</v>
      </c>
      <c r="H277" s="3">
        <f t="shared" si="8"/>
        <v>92.019328635947502</v>
      </c>
      <c r="I277" s="3">
        <f t="shared" si="9"/>
        <v>2.7605798590784252</v>
      </c>
      <c r="J277" s="8" t="str" cm="1">
        <f t="array" ref="J277">_xlfn.IFS(H277=100,"green",H277&gt;50,"yellow",H277&gt;0,"orange",H277=0,"red")</f>
        <v>yellow</v>
      </c>
      <c r="K277" t="s">
        <v>193</v>
      </c>
    </row>
    <row r="278" spans="1:11" x14ac:dyDescent="0.3">
      <c r="A278">
        <v>1</v>
      </c>
      <c r="B278">
        <v>1.08</v>
      </c>
      <c r="C278" t="s">
        <v>212</v>
      </c>
      <c r="D278">
        <v>13</v>
      </c>
      <c r="E278" t="s">
        <v>11</v>
      </c>
      <c r="F278" s="3">
        <v>0.35380302875609931</v>
      </c>
      <c r="G278" s="3">
        <v>104.7031660196112</v>
      </c>
      <c r="H278" s="3">
        <f t="shared" si="8"/>
        <v>100</v>
      </c>
      <c r="I278" s="3">
        <f t="shared" si="9"/>
        <v>3</v>
      </c>
      <c r="J278" s="8" t="str" cm="1">
        <f t="array" ref="J278">_xlfn.IFS(H278=100,"green",H278&gt;50,"yellow",H278&gt;0,"orange",H278=0,"red")</f>
        <v>green</v>
      </c>
      <c r="K278" t="s">
        <v>193</v>
      </c>
    </row>
    <row r="279" spans="1:11" x14ac:dyDescent="0.3">
      <c r="A279">
        <v>1</v>
      </c>
      <c r="B279">
        <v>1.08</v>
      </c>
      <c r="C279" t="s">
        <v>212</v>
      </c>
      <c r="D279">
        <v>21</v>
      </c>
      <c r="E279" t="s">
        <v>10</v>
      </c>
      <c r="F279" s="3">
        <v>3.4878552475270599</v>
      </c>
      <c r="G279" s="3">
        <v>61.5961299339005</v>
      </c>
      <c r="H279" s="3">
        <f t="shared" si="8"/>
        <v>61.5961299339005</v>
      </c>
      <c r="I279" s="3">
        <f t="shared" si="9"/>
        <v>1.8478838980170149</v>
      </c>
      <c r="J279" s="8" t="str" cm="1">
        <f t="array" ref="J279">_xlfn.IFS(H279=100,"green",H279&gt;50,"yellow",H279&gt;0,"orange",H279=0,"red")</f>
        <v>yellow</v>
      </c>
      <c r="K279" t="s">
        <v>193</v>
      </c>
    </row>
    <row r="280" spans="1:11" x14ac:dyDescent="0.3">
      <c r="A280">
        <v>1</v>
      </c>
      <c r="B280">
        <v>1.08</v>
      </c>
      <c r="C280" t="s">
        <v>212</v>
      </c>
      <c r="D280">
        <v>34</v>
      </c>
      <c r="E280" t="s">
        <v>9</v>
      </c>
      <c r="F280" s="3">
        <v>0.72118100601545088</v>
      </c>
      <c r="G280" s="3">
        <v>99.650099057943052</v>
      </c>
      <c r="H280" s="3">
        <f t="shared" si="8"/>
        <v>99.650099057943052</v>
      </c>
      <c r="I280" s="3">
        <f t="shared" si="9"/>
        <v>2.9895029717382915</v>
      </c>
      <c r="J280" s="8" t="str" cm="1">
        <f t="array" ref="J280">_xlfn.IFS(H280=100,"green",H280&gt;50,"yellow",H280&gt;0,"orange",H280=0,"red")</f>
        <v>yellow</v>
      </c>
      <c r="K280" t="s">
        <v>193</v>
      </c>
    </row>
    <row r="281" spans="1:11" x14ac:dyDescent="0.3">
      <c r="A281">
        <v>1</v>
      </c>
      <c r="B281">
        <v>1.08</v>
      </c>
      <c r="C281" t="s">
        <v>212</v>
      </c>
      <c r="D281">
        <v>3</v>
      </c>
      <c r="E281" t="s">
        <v>8</v>
      </c>
      <c r="F281" s="3">
        <v>1.8635104398756919</v>
      </c>
      <c r="G281" s="3">
        <v>83.93803279680921</v>
      </c>
      <c r="H281" s="3">
        <f t="shared" si="8"/>
        <v>83.93803279680921</v>
      </c>
      <c r="I281" s="3">
        <f t="shared" si="9"/>
        <v>2.5181409839042765</v>
      </c>
      <c r="J281" s="8" t="str" cm="1">
        <f t="array" ref="J281">_xlfn.IFS(H281=100,"green",H281&gt;50,"yellow",H281&gt;0,"orange",H281=0,"red")</f>
        <v>yellow</v>
      </c>
      <c r="K281" t="s">
        <v>193</v>
      </c>
    </row>
    <row r="282" spans="1:11" x14ac:dyDescent="0.3">
      <c r="A282">
        <v>1</v>
      </c>
      <c r="B282">
        <v>1.08</v>
      </c>
      <c r="C282" t="s">
        <v>212</v>
      </c>
      <c r="D282">
        <v>8</v>
      </c>
      <c r="E282" t="s">
        <v>7</v>
      </c>
      <c r="F282" s="3">
        <v>7.8761825014332567</v>
      </c>
      <c r="G282" s="3">
        <v>1.2372819998907878</v>
      </c>
      <c r="H282" s="3">
        <f t="shared" si="8"/>
        <v>1.2372819998907878</v>
      </c>
      <c r="I282" s="3">
        <f t="shared" si="9"/>
        <v>3.7118459996723634E-2</v>
      </c>
      <c r="J282" s="8" t="str" cm="1">
        <f t="array" ref="J282">_xlfn.IFS(H282=100,"green",H282&gt;50,"yellow",H282&gt;0,"orange",H282=0,"red")</f>
        <v>orange</v>
      </c>
      <c r="K282" t="s">
        <v>193</v>
      </c>
    </row>
    <row r="283" spans="1:11" x14ac:dyDescent="0.3">
      <c r="A283">
        <v>1</v>
      </c>
      <c r="B283">
        <v>1.08</v>
      </c>
      <c r="C283" t="s">
        <v>212</v>
      </c>
      <c r="D283">
        <v>11</v>
      </c>
      <c r="E283" t="s">
        <v>6</v>
      </c>
      <c r="F283" s="3">
        <v>2.1291335900304138</v>
      </c>
      <c r="G283" s="3">
        <v>80.284543346205865</v>
      </c>
      <c r="H283" s="3">
        <f t="shared" si="8"/>
        <v>80.284543346205865</v>
      </c>
      <c r="I283" s="3">
        <f t="shared" si="9"/>
        <v>2.4085363003861757</v>
      </c>
      <c r="J283" s="8" t="str" cm="1">
        <f t="array" ref="J283">_xlfn.IFS(H283=100,"green",H283&gt;50,"yellow",H283&gt;0,"orange",H283=0,"red")</f>
        <v>yellow</v>
      </c>
      <c r="K283" t="s">
        <v>193</v>
      </c>
    </row>
    <row r="284" spans="1:11" x14ac:dyDescent="0.3">
      <c r="A284">
        <v>1</v>
      </c>
      <c r="B284">
        <v>1.08</v>
      </c>
      <c r="C284" t="s">
        <v>212</v>
      </c>
      <c r="D284">
        <v>33</v>
      </c>
      <c r="E284" t="s">
        <v>5</v>
      </c>
      <c r="F284" s="3">
        <v>0.58353060410109747</v>
      </c>
      <c r="G284" s="3">
        <v>101.54339898670479</v>
      </c>
      <c r="H284" s="3">
        <f t="shared" si="8"/>
        <v>100</v>
      </c>
      <c r="I284" s="3">
        <f t="shared" si="9"/>
        <v>3</v>
      </c>
      <c r="J284" s="8" t="str" cm="1">
        <f t="array" ref="J284">_xlfn.IFS(H284=100,"green",H284&gt;50,"yellow",H284&gt;0,"orange",H284=0,"red")</f>
        <v>green</v>
      </c>
      <c r="K284" t="s">
        <v>193</v>
      </c>
    </row>
    <row r="285" spans="1:11" x14ac:dyDescent="0.3">
      <c r="A285">
        <v>1</v>
      </c>
      <c r="B285">
        <v>1.08</v>
      </c>
      <c r="C285" t="s">
        <v>212</v>
      </c>
      <c r="D285">
        <v>36</v>
      </c>
      <c r="E285" t="s">
        <v>4</v>
      </c>
      <c r="F285" s="3">
        <v>2.325470177787623</v>
      </c>
      <c r="G285" s="3">
        <v>77.584049613936671</v>
      </c>
      <c r="H285" s="3">
        <f t="shared" si="8"/>
        <v>77.584049613936671</v>
      </c>
      <c r="I285" s="3">
        <f t="shared" si="9"/>
        <v>2.3275214884181001</v>
      </c>
      <c r="J285" s="8" t="str" cm="1">
        <f t="array" ref="J285">_xlfn.IFS(H285=100,"green",H285&gt;50,"yellow",H285&gt;0,"orange",H285=0,"red")</f>
        <v>yellow</v>
      </c>
      <c r="K285" t="s">
        <v>193</v>
      </c>
    </row>
    <row r="286" spans="1:11" x14ac:dyDescent="0.3">
      <c r="A286">
        <v>1</v>
      </c>
      <c r="B286">
        <v>1.08</v>
      </c>
      <c r="C286" t="s">
        <v>212</v>
      </c>
      <c r="D286">
        <v>16</v>
      </c>
      <c r="E286" t="s">
        <v>3</v>
      </c>
      <c r="F286" s="3">
        <v>1.6875721471116523</v>
      </c>
      <c r="G286" s="3">
        <v>86.357960036570375</v>
      </c>
      <c r="H286" s="3">
        <f t="shared" si="8"/>
        <v>86.357960036570375</v>
      </c>
      <c r="I286" s="3">
        <f t="shared" si="9"/>
        <v>2.5907388010971113</v>
      </c>
      <c r="J286" s="8" t="str" cm="1">
        <f t="array" ref="J286">_xlfn.IFS(H286=100,"green",H286&gt;50,"yellow",H286&gt;0,"orange",H286=0,"red")</f>
        <v>yellow</v>
      </c>
      <c r="K286" t="s">
        <v>193</v>
      </c>
    </row>
    <row r="287" spans="1:11" x14ac:dyDescent="0.3">
      <c r="A287">
        <v>1</v>
      </c>
      <c r="B287">
        <v>1.08</v>
      </c>
      <c r="C287" t="s">
        <v>212</v>
      </c>
      <c r="D287">
        <v>9</v>
      </c>
      <c r="E287" t="s">
        <v>2</v>
      </c>
      <c r="F287" s="3">
        <v>1.8467327801339357</v>
      </c>
      <c r="G287" s="3">
        <v>84.168799591181667</v>
      </c>
      <c r="H287" s="3">
        <f t="shared" si="8"/>
        <v>84.168799591181667</v>
      </c>
      <c r="I287" s="3">
        <f t="shared" si="9"/>
        <v>2.5250639877354502</v>
      </c>
      <c r="J287" s="8" t="str" cm="1">
        <f t="array" ref="J287">_xlfn.IFS(H287=100,"green",H287&gt;50,"yellow",H287&gt;0,"orange",H287=0,"red")</f>
        <v>yellow</v>
      </c>
      <c r="K287" t="s">
        <v>193</v>
      </c>
    </row>
    <row r="288" spans="1:11" x14ac:dyDescent="0.3">
      <c r="A288">
        <v>1</v>
      </c>
      <c r="B288">
        <v>1.08</v>
      </c>
      <c r="C288" t="s">
        <v>212</v>
      </c>
      <c r="D288">
        <v>5</v>
      </c>
      <c r="E288" t="s">
        <v>1</v>
      </c>
      <c r="F288" s="3">
        <v>8.5958249077064188</v>
      </c>
      <c r="G288" s="3">
        <v>-8.6609739992355514</v>
      </c>
      <c r="H288" s="3">
        <f t="shared" si="8"/>
        <v>0</v>
      </c>
      <c r="I288" s="3">
        <f t="shared" si="9"/>
        <v>0</v>
      </c>
      <c r="J288" s="8" t="str" cm="1">
        <f t="array" ref="J288">_xlfn.IFS(H288=100,"green",H288&gt;50,"yellow",H288&gt;0,"orange",H288=0,"red")</f>
        <v>red</v>
      </c>
      <c r="K288" t="s">
        <v>193</v>
      </c>
    </row>
    <row r="289" spans="1:11" x14ac:dyDescent="0.3">
      <c r="A289">
        <v>1</v>
      </c>
      <c r="B289">
        <v>1.08</v>
      </c>
      <c r="C289" t="s">
        <v>212</v>
      </c>
      <c r="D289">
        <v>19</v>
      </c>
      <c r="E289" t="s">
        <v>0</v>
      </c>
      <c r="F289" s="3">
        <v>1.2171858979756094</v>
      </c>
      <c r="G289" s="3">
        <v>92.827844901373709</v>
      </c>
      <c r="H289" s="3">
        <f t="shared" si="8"/>
        <v>92.827844901373709</v>
      </c>
      <c r="I289" s="3">
        <f t="shared" si="9"/>
        <v>2.7848353470412115</v>
      </c>
      <c r="J289" s="8" t="str" cm="1">
        <f t="array" ref="J289">_xlfn.IFS(H289=100,"green",H289&gt;50,"yellow",H289&gt;0,"orange",H289=0,"red")</f>
        <v>yellow</v>
      </c>
      <c r="K289" t="s">
        <v>193</v>
      </c>
    </row>
    <row r="290" spans="1:11" x14ac:dyDescent="0.3">
      <c r="A290">
        <v>1</v>
      </c>
      <c r="B290">
        <v>1.0900000000000001</v>
      </c>
      <c r="C290" t="s">
        <v>213</v>
      </c>
      <c r="D290">
        <v>35</v>
      </c>
      <c r="E290" t="s">
        <v>34</v>
      </c>
      <c r="F290" s="3">
        <v>0.26275615440602657</v>
      </c>
      <c r="G290" s="3">
        <v>75.492462767978409</v>
      </c>
      <c r="H290" s="3">
        <f t="shared" si="8"/>
        <v>75.492462767978409</v>
      </c>
      <c r="I290" s="3">
        <f t="shared" si="9"/>
        <v>2.2647738830393522</v>
      </c>
      <c r="J290" s="8" t="str" cm="1">
        <f t="array" ref="J290">_xlfn.IFS(H290=100,"green",H290&gt;50,"yellow",H290&gt;0,"orange",H290=0,"red")</f>
        <v>yellow</v>
      </c>
      <c r="K290" t="s">
        <v>193</v>
      </c>
    </row>
    <row r="291" spans="1:11" x14ac:dyDescent="0.3">
      <c r="A291">
        <v>1</v>
      </c>
      <c r="B291">
        <v>1.0900000000000001</v>
      </c>
      <c r="C291" t="s">
        <v>213</v>
      </c>
      <c r="D291">
        <v>37</v>
      </c>
      <c r="E291" t="s">
        <v>33</v>
      </c>
      <c r="F291" s="3">
        <v>0.36307083130694423</v>
      </c>
      <c r="G291" s="3">
        <v>66.136009501926708</v>
      </c>
      <c r="H291" s="3">
        <f t="shared" si="8"/>
        <v>66.136009501926708</v>
      </c>
      <c r="I291" s="3">
        <f t="shared" si="9"/>
        <v>1.9840802850578012</v>
      </c>
      <c r="J291" s="8" t="str" cm="1">
        <f t="array" ref="J291">_xlfn.IFS(H291=100,"green",H291&gt;50,"yellow",H291&gt;0,"orange",H291=0,"red")</f>
        <v>yellow</v>
      </c>
      <c r="K291" t="s">
        <v>193</v>
      </c>
    </row>
    <row r="292" spans="1:11" x14ac:dyDescent="0.3">
      <c r="A292">
        <v>1</v>
      </c>
      <c r="B292">
        <v>1.0900000000000001</v>
      </c>
      <c r="C292" t="s">
        <v>213</v>
      </c>
      <c r="D292">
        <v>12</v>
      </c>
      <c r="E292" t="s">
        <v>32</v>
      </c>
      <c r="F292" s="3">
        <v>0.2168057716587159</v>
      </c>
      <c r="G292" s="3">
        <v>79.778302308258759</v>
      </c>
      <c r="H292" s="3">
        <f t="shared" si="8"/>
        <v>79.778302308258759</v>
      </c>
      <c r="I292" s="3">
        <f t="shared" si="9"/>
        <v>2.3933490692477628</v>
      </c>
      <c r="J292" s="8" t="str" cm="1">
        <f t="array" ref="J292">_xlfn.IFS(H292=100,"green",H292&gt;50,"yellow",H292&gt;0,"orange",H292=0,"red")</f>
        <v>yellow</v>
      </c>
      <c r="K292" t="s">
        <v>193</v>
      </c>
    </row>
    <row r="293" spans="1:11" x14ac:dyDescent="0.3">
      <c r="A293">
        <v>1</v>
      </c>
      <c r="B293">
        <v>1.0900000000000001</v>
      </c>
      <c r="C293" t="s">
        <v>213</v>
      </c>
      <c r="D293">
        <v>18</v>
      </c>
      <c r="E293" t="s">
        <v>31</v>
      </c>
      <c r="F293" s="3">
        <v>0.81075253986659312</v>
      </c>
      <c r="G293" s="3">
        <v>24.380275310191298</v>
      </c>
      <c r="H293" s="3">
        <f t="shared" si="8"/>
        <v>24.380275310191298</v>
      </c>
      <c r="I293" s="3">
        <f t="shared" si="9"/>
        <v>0.73140825930573894</v>
      </c>
      <c r="J293" s="8" t="str" cm="1">
        <f t="array" ref="J293">_xlfn.IFS(H293=100,"green",H293&gt;50,"yellow",H293&gt;0,"orange",H293=0,"red")</f>
        <v>orange</v>
      </c>
      <c r="K293" t="s">
        <v>193</v>
      </c>
    </row>
    <row r="294" spans="1:11" x14ac:dyDescent="0.3">
      <c r="A294">
        <v>1</v>
      </c>
      <c r="B294">
        <v>1.0900000000000001</v>
      </c>
      <c r="C294" t="s">
        <v>213</v>
      </c>
      <c r="D294">
        <v>10</v>
      </c>
      <c r="E294" t="s">
        <v>30</v>
      </c>
      <c r="F294" s="3">
        <v>1.6330537455663072E-2</v>
      </c>
      <c r="G294" s="3">
        <v>98.476833946598489</v>
      </c>
      <c r="H294" s="3">
        <f t="shared" si="8"/>
        <v>98.476833946598489</v>
      </c>
      <c r="I294" s="3">
        <f t="shared" si="9"/>
        <v>2.9543050183979545</v>
      </c>
      <c r="J294" s="8" t="str" cm="1">
        <f t="array" ref="J294">_xlfn.IFS(H294=100,"green",H294&gt;50,"yellow",H294&gt;0,"orange",H294=0,"red")</f>
        <v>yellow</v>
      </c>
      <c r="K294" t="s">
        <v>193</v>
      </c>
    </row>
    <row r="295" spans="1:11" x14ac:dyDescent="0.3">
      <c r="A295">
        <v>1</v>
      </c>
      <c r="B295">
        <v>1.0900000000000001</v>
      </c>
      <c r="C295" t="s">
        <v>213</v>
      </c>
      <c r="D295">
        <v>4</v>
      </c>
      <c r="E295" t="s">
        <v>29</v>
      </c>
      <c r="F295" s="3">
        <v>9.4746316736936856E-2</v>
      </c>
      <c r="G295" s="3">
        <v>91.162913423373908</v>
      </c>
      <c r="H295" s="3">
        <f t="shared" si="8"/>
        <v>91.162913423373908</v>
      </c>
      <c r="I295" s="3">
        <f t="shared" si="9"/>
        <v>2.7348874027012169</v>
      </c>
      <c r="J295" s="8" t="str" cm="1">
        <f t="array" ref="J295">_xlfn.IFS(H295=100,"green",H295&gt;50,"yellow",H295&gt;0,"orange",H295=0,"red")</f>
        <v>yellow</v>
      </c>
      <c r="K295" t="s">
        <v>193</v>
      </c>
    </row>
    <row r="296" spans="1:11" x14ac:dyDescent="0.3">
      <c r="A296">
        <v>1</v>
      </c>
      <c r="B296">
        <v>1.0900000000000001</v>
      </c>
      <c r="C296" t="s">
        <v>213</v>
      </c>
      <c r="D296">
        <v>22</v>
      </c>
      <c r="E296" t="s">
        <v>28</v>
      </c>
      <c r="F296" s="3">
        <v>3.1317040486435063E-2</v>
      </c>
      <c r="G296" s="3">
        <v>97.079027368728944</v>
      </c>
      <c r="H296" s="3">
        <f t="shared" si="8"/>
        <v>97.079027368728944</v>
      </c>
      <c r="I296" s="3">
        <f t="shared" si="9"/>
        <v>2.9123708210618684</v>
      </c>
      <c r="J296" s="8" t="str" cm="1">
        <f t="array" ref="J296">_xlfn.IFS(H296=100,"green",H296&gt;50,"yellow",H296&gt;0,"orange",H296=0,"red")</f>
        <v>yellow</v>
      </c>
      <c r="K296" t="s">
        <v>193</v>
      </c>
    </row>
    <row r="297" spans="1:11" x14ac:dyDescent="0.3">
      <c r="A297">
        <v>1</v>
      </c>
      <c r="B297">
        <v>1.0900000000000001</v>
      </c>
      <c r="C297" t="s">
        <v>213</v>
      </c>
      <c r="D297">
        <v>25</v>
      </c>
      <c r="E297" t="s">
        <v>244</v>
      </c>
      <c r="F297" s="3">
        <v>0</v>
      </c>
      <c r="G297" s="3">
        <v>100</v>
      </c>
      <c r="H297" s="3">
        <f t="shared" si="8"/>
        <v>100</v>
      </c>
      <c r="I297" s="3">
        <f t="shared" si="9"/>
        <v>3</v>
      </c>
      <c r="J297" s="8" t="str" cm="1">
        <f t="array" ref="J297">_xlfn.IFS(H297=100,"green",H297&gt;50,"yellow",H297&gt;0,"orange",H297=0,"red")</f>
        <v>green</v>
      </c>
      <c r="K297" t="s">
        <v>193</v>
      </c>
    </row>
    <row r="298" spans="1:11" x14ac:dyDescent="0.3">
      <c r="A298">
        <v>1</v>
      </c>
      <c r="B298">
        <v>1.0900000000000001</v>
      </c>
      <c r="C298" t="s">
        <v>213</v>
      </c>
      <c r="D298">
        <v>7</v>
      </c>
      <c r="E298" t="s">
        <v>27</v>
      </c>
      <c r="F298" s="3">
        <v>2.382662650529925E-2</v>
      </c>
      <c r="G298" s="3">
        <v>97.777665997920764</v>
      </c>
      <c r="H298" s="3">
        <f t="shared" si="8"/>
        <v>97.777665997920764</v>
      </c>
      <c r="I298" s="3">
        <f t="shared" si="9"/>
        <v>2.9333299799376227</v>
      </c>
      <c r="J298" s="8" t="str" cm="1">
        <f t="array" ref="J298">_xlfn.IFS(H298=100,"green",H298&gt;50,"yellow",H298&gt;0,"orange",H298=0,"red")</f>
        <v>yellow</v>
      </c>
      <c r="K298" t="s">
        <v>193</v>
      </c>
    </row>
    <row r="299" spans="1:11" x14ac:dyDescent="0.3">
      <c r="A299">
        <v>1</v>
      </c>
      <c r="B299">
        <v>1.0900000000000001</v>
      </c>
      <c r="C299" t="s">
        <v>213</v>
      </c>
      <c r="D299">
        <v>30</v>
      </c>
      <c r="E299" t="s">
        <v>26</v>
      </c>
      <c r="F299" s="3">
        <v>0</v>
      </c>
      <c r="G299" s="3">
        <v>100</v>
      </c>
      <c r="H299" s="3">
        <f t="shared" si="8"/>
        <v>100</v>
      </c>
      <c r="I299" s="3">
        <f t="shared" si="9"/>
        <v>3</v>
      </c>
      <c r="J299" s="8" t="str" cm="1">
        <f t="array" ref="J299">_xlfn.IFS(H299=100,"green",H299&gt;50,"yellow",H299&gt;0,"orange",H299=0,"red")</f>
        <v>green</v>
      </c>
      <c r="K299" t="s">
        <v>193</v>
      </c>
    </row>
    <row r="300" spans="1:11" x14ac:dyDescent="0.3">
      <c r="A300">
        <v>1</v>
      </c>
      <c r="B300">
        <v>1.0900000000000001</v>
      </c>
      <c r="C300" t="s">
        <v>213</v>
      </c>
      <c r="D300">
        <v>24</v>
      </c>
      <c r="E300" t="s">
        <v>25</v>
      </c>
      <c r="F300" s="3">
        <v>3.3090837061181579E-3</v>
      </c>
      <c r="G300" s="3">
        <v>99.691358353470747</v>
      </c>
      <c r="H300" s="3">
        <f t="shared" si="8"/>
        <v>99.691358353470747</v>
      </c>
      <c r="I300" s="3">
        <f t="shared" si="9"/>
        <v>2.9907407506041226</v>
      </c>
      <c r="J300" s="8" t="str" cm="1">
        <f t="array" ref="J300">_xlfn.IFS(H300=100,"green",H300&gt;50,"yellow",H300&gt;0,"orange",H300=0,"red")</f>
        <v>yellow</v>
      </c>
      <c r="K300" t="s">
        <v>193</v>
      </c>
    </row>
    <row r="301" spans="1:11" x14ac:dyDescent="0.3">
      <c r="A301">
        <v>1</v>
      </c>
      <c r="B301">
        <v>1.0900000000000001</v>
      </c>
      <c r="C301" t="s">
        <v>213</v>
      </c>
      <c r="D301">
        <v>6</v>
      </c>
      <c r="E301" t="s">
        <v>24</v>
      </c>
      <c r="F301" s="3">
        <v>1.0058591492672098</v>
      </c>
      <c r="G301" s="3">
        <v>6.1824808383239835</v>
      </c>
      <c r="H301" s="3">
        <f t="shared" si="8"/>
        <v>6.1824808383239835</v>
      </c>
      <c r="I301" s="3">
        <f t="shared" si="9"/>
        <v>0.18547442514971951</v>
      </c>
      <c r="J301" s="8" t="str" cm="1">
        <f t="array" ref="J301">_xlfn.IFS(H301=100,"green",H301&gt;50,"yellow",H301&gt;0,"orange",H301=0,"red")</f>
        <v>orange</v>
      </c>
      <c r="K301" t="s">
        <v>193</v>
      </c>
    </row>
    <row r="302" spans="1:11" x14ac:dyDescent="0.3">
      <c r="A302">
        <v>1</v>
      </c>
      <c r="B302">
        <v>1.0900000000000001</v>
      </c>
      <c r="C302" t="s">
        <v>213</v>
      </c>
      <c r="D302">
        <v>2</v>
      </c>
      <c r="E302" t="s">
        <v>23</v>
      </c>
      <c r="F302" s="3">
        <v>0.13110738248189771</v>
      </c>
      <c r="G302" s="3">
        <v>87.77147935951713</v>
      </c>
      <c r="H302" s="3">
        <f t="shared" si="8"/>
        <v>87.77147935951713</v>
      </c>
      <c r="I302" s="3">
        <f t="shared" si="9"/>
        <v>2.6331443807855139</v>
      </c>
      <c r="J302" s="8" t="str" cm="1">
        <f t="array" ref="J302">_xlfn.IFS(H302=100,"green",H302&gt;50,"yellow",H302&gt;0,"orange",H302=0,"red")</f>
        <v>yellow</v>
      </c>
      <c r="K302" t="s">
        <v>193</v>
      </c>
    </row>
    <row r="303" spans="1:11" x14ac:dyDescent="0.3">
      <c r="A303">
        <v>1</v>
      </c>
      <c r="B303">
        <v>1.0900000000000001</v>
      </c>
      <c r="C303" t="s">
        <v>213</v>
      </c>
      <c r="D303">
        <v>1</v>
      </c>
      <c r="E303" t="s">
        <v>22</v>
      </c>
      <c r="F303" s="3">
        <v>8.9671242399954609E-2</v>
      </c>
      <c r="G303" s="3">
        <v>91.636270835496305</v>
      </c>
      <c r="H303" s="3">
        <f t="shared" si="8"/>
        <v>91.636270835496305</v>
      </c>
      <c r="I303" s="3">
        <f t="shared" si="9"/>
        <v>2.7490881250648891</v>
      </c>
      <c r="J303" s="8" t="str" cm="1">
        <f t="array" ref="J303">_xlfn.IFS(H303=100,"green",H303&gt;50,"yellow",H303&gt;0,"orange",H303=0,"red")</f>
        <v>yellow</v>
      </c>
      <c r="K303" t="s">
        <v>193</v>
      </c>
    </row>
    <row r="304" spans="1:11" x14ac:dyDescent="0.3">
      <c r="A304">
        <v>1</v>
      </c>
      <c r="B304">
        <v>1.0900000000000001</v>
      </c>
      <c r="C304" t="s">
        <v>213</v>
      </c>
      <c r="D304">
        <v>20</v>
      </c>
      <c r="E304" t="s">
        <v>21</v>
      </c>
      <c r="F304" s="3">
        <v>0.26676258802634911</v>
      </c>
      <c r="G304" s="3">
        <v>75.118778576490541</v>
      </c>
      <c r="H304" s="3">
        <f t="shared" si="8"/>
        <v>75.118778576490541</v>
      </c>
      <c r="I304" s="3">
        <f t="shared" si="9"/>
        <v>2.2535633572947162</v>
      </c>
      <c r="J304" s="8" t="str" cm="1">
        <f t="array" ref="J304">_xlfn.IFS(H304=100,"green",H304&gt;50,"yellow",H304&gt;0,"orange",H304=0,"red")</f>
        <v>yellow</v>
      </c>
      <c r="K304" t="s">
        <v>193</v>
      </c>
    </row>
    <row r="305" spans="1:11" x14ac:dyDescent="0.3">
      <c r="A305">
        <v>1</v>
      </c>
      <c r="B305">
        <v>1.0900000000000001</v>
      </c>
      <c r="C305" t="s">
        <v>213</v>
      </c>
      <c r="D305">
        <v>29</v>
      </c>
      <c r="E305" t="s">
        <v>20</v>
      </c>
      <c r="F305" s="3">
        <v>6.5471487928113348E-3</v>
      </c>
      <c r="G305" s="3">
        <v>99.389340686743864</v>
      </c>
      <c r="H305" s="3">
        <f t="shared" si="8"/>
        <v>99.389340686743864</v>
      </c>
      <c r="I305" s="3">
        <f t="shared" si="9"/>
        <v>2.9816802206023159</v>
      </c>
      <c r="J305" s="8" t="str" cm="1">
        <f t="array" ref="J305">_xlfn.IFS(H305=100,"green",H305&gt;50,"yellow",H305&gt;0,"orange",H305=0,"red")</f>
        <v>yellow</v>
      </c>
      <c r="K305" t="s">
        <v>193</v>
      </c>
    </row>
    <row r="306" spans="1:11" x14ac:dyDescent="0.3">
      <c r="A306">
        <v>1</v>
      </c>
      <c r="B306">
        <v>1.0900000000000001</v>
      </c>
      <c r="C306" t="s">
        <v>213</v>
      </c>
      <c r="D306">
        <v>32</v>
      </c>
      <c r="E306" t="s">
        <v>19</v>
      </c>
      <c r="F306" s="3">
        <v>0.1227322191622652</v>
      </c>
      <c r="G306" s="3">
        <v>88.552639471043875</v>
      </c>
      <c r="H306" s="3">
        <f t="shared" si="8"/>
        <v>88.552639471043875</v>
      </c>
      <c r="I306" s="3">
        <f t="shared" si="9"/>
        <v>2.6565791841313162</v>
      </c>
      <c r="J306" s="8" t="str" cm="1">
        <f t="array" ref="J306">_xlfn.IFS(H306=100,"green",H306&gt;50,"yellow",H306&gt;0,"orange",H306=0,"red")</f>
        <v>yellow</v>
      </c>
      <c r="K306" t="s">
        <v>193</v>
      </c>
    </row>
    <row r="307" spans="1:11" x14ac:dyDescent="0.3">
      <c r="A307">
        <v>1</v>
      </c>
      <c r="B307">
        <v>1.0900000000000001</v>
      </c>
      <c r="C307" t="s">
        <v>213</v>
      </c>
      <c r="D307">
        <v>35</v>
      </c>
      <c r="E307" t="s">
        <v>18</v>
      </c>
      <c r="F307" s="3">
        <v>0</v>
      </c>
      <c r="G307" s="3">
        <v>100</v>
      </c>
      <c r="H307" s="3">
        <f t="shared" si="8"/>
        <v>100</v>
      </c>
      <c r="I307" s="3">
        <f t="shared" si="9"/>
        <v>3</v>
      </c>
      <c r="J307" s="8" t="str" cm="1">
        <f t="array" ref="J307">_xlfn.IFS(H307=100,"green",H307&gt;50,"yellow",H307&gt;0,"orange",H307=0,"red")</f>
        <v>green</v>
      </c>
      <c r="K307" t="s">
        <v>193</v>
      </c>
    </row>
    <row r="308" spans="1:11" x14ac:dyDescent="0.3">
      <c r="A308">
        <v>1</v>
      </c>
      <c r="B308">
        <v>1.0900000000000001</v>
      </c>
      <c r="C308" t="s">
        <v>213</v>
      </c>
      <c r="D308">
        <v>31</v>
      </c>
      <c r="E308" t="s">
        <v>17</v>
      </c>
      <c r="F308" s="3">
        <v>0</v>
      </c>
      <c r="G308" s="3">
        <v>100</v>
      </c>
      <c r="H308" s="3">
        <f t="shared" si="8"/>
        <v>100</v>
      </c>
      <c r="I308" s="3">
        <f t="shared" si="9"/>
        <v>3</v>
      </c>
      <c r="J308" s="8" t="str" cm="1">
        <f t="array" ref="J308">_xlfn.IFS(H308=100,"green",H308&gt;50,"yellow",H308&gt;0,"orange",H308=0,"red")</f>
        <v>green</v>
      </c>
      <c r="K308" t="s">
        <v>193</v>
      </c>
    </row>
    <row r="309" spans="1:11" x14ac:dyDescent="0.3">
      <c r="A309">
        <v>1</v>
      </c>
      <c r="B309">
        <v>1.0900000000000001</v>
      </c>
      <c r="C309" t="s">
        <v>213</v>
      </c>
      <c r="D309">
        <v>23</v>
      </c>
      <c r="E309" t="s">
        <v>16</v>
      </c>
      <c r="F309" s="3">
        <v>3.0291844434470468E-2</v>
      </c>
      <c r="G309" s="3">
        <v>97.174648460727497</v>
      </c>
      <c r="H309" s="3">
        <f t="shared" si="8"/>
        <v>97.174648460727497</v>
      </c>
      <c r="I309" s="3">
        <f t="shared" si="9"/>
        <v>2.9152394538218251</v>
      </c>
      <c r="J309" s="8" t="str" cm="1">
        <f t="array" ref="J309">_xlfn.IFS(H309=100,"green",H309&gt;50,"yellow",H309&gt;0,"orange",H309=0,"red")</f>
        <v>yellow</v>
      </c>
      <c r="K309" t="s">
        <v>193</v>
      </c>
    </row>
    <row r="310" spans="1:11" x14ac:dyDescent="0.3">
      <c r="A310">
        <v>1</v>
      </c>
      <c r="B310">
        <v>1.0900000000000001</v>
      </c>
      <c r="C310" t="s">
        <v>213</v>
      </c>
      <c r="D310">
        <v>27</v>
      </c>
      <c r="E310" t="s">
        <v>15</v>
      </c>
      <c r="F310" s="3">
        <v>1.7797658474199797E-3</v>
      </c>
      <c r="G310" s="3">
        <v>99.833999405766448</v>
      </c>
      <c r="H310" s="3">
        <f t="shared" si="8"/>
        <v>99.833999405766448</v>
      </c>
      <c r="I310" s="3">
        <f t="shared" si="9"/>
        <v>2.9950199821729937</v>
      </c>
      <c r="J310" s="8" t="str" cm="1">
        <f t="array" ref="J310">_xlfn.IFS(H310=100,"green",H310&gt;50,"yellow",H310&gt;0,"orange",H310=0,"red")</f>
        <v>yellow</v>
      </c>
      <c r="K310" t="s">
        <v>193</v>
      </c>
    </row>
    <row r="311" spans="1:11" x14ac:dyDescent="0.3">
      <c r="A311">
        <v>1</v>
      </c>
      <c r="B311">
        <v>1.0900000000000001</v>
      </c>
      <c r="C311" t="s">
        <v>213</v>
      </c>
      <c r="D311">
        <v>14</v>
      </c>
      <c r="E311" t="s">
        <v>14</v>
      </c>
      <c r="F311" s="3">
        <v>0</v>
      </c>
      <c r="G311" s="3">
        <v>100</v>
      </c>
      <c r="H311" s="3">
        <f t="shared" si="8"/>
        <v>100</v>
      </c>
      <c r="I311" s="3">
        <f t="shared" si="9"/>
        <v>3</v>
      </c>
      <c r="J311" s="8" t="str" cm="1">
        <f t="array" ref="J311">_xlfn.IFS(H311=100,"green",H311&gt;50,"yellow",H311&gt;0,"orange",H311=0,"red")</f>
        <v>green</v>
      </c>
      <c r="K311" t="s">
        <v>193</v>
      </c>
    </row>
    <row r="312" spans="1:11" x14ac:dyDescent="0.3">
      <c r="A312">
        <v>1</v>
      </c>
      <c r="B312">
        <v>1.0900000000000001</v>
      </c>
      <c r="C312" t="s">
        <v>213</v>
      </c>
      <c r="D312">
        <v>17</v>
      </c>
      <c r="E312" t="s">
        <v>13</v>
      </c>
      <c r="F312" s="3">
        <v>0.6741067832332116</v>
      </c>
      <c r="G312" s="3">
        <v>37.12536581382043</v>
      </c>
      <c r="H312" s="3">
        <f t="shared" si="8"/>
        <v>37.12536581382043</v>
      </c>
      <c r="I312" s="3">
        <f t="shared" si="9"/>
        <v>1.1137609744146131</v>
      </c>
      <c r="J312" s="8" t="str" cm="1">
        <f t="array" ref="J312">_xlfn.IFS(H312=100,"green",H312&gt;50,"yellow",H312&gt;0,"orange",H312=0,"red")</f>
        <v>orange</v>
      </c>
      <c r="K312" t="s">
        <v>193</v>
      </c>
    </row>
    <row r="313" spans="1:11" x14ac:dyDescent="0.3">
      <c r="A313">
        <v>1</v>
      </c>
      <c r="B313">
        <v>1.0900000000000001</v>
      </c>
      <c r="C313" t="s">
        <v>213</v>
      </c>
      <c r="D313">
        <v>15</v>
      </c>
      <c r="E313" t="s">
        <v>12</v>
      </c>
      <c r="F313" s="3">
        <v>0.27342176400785267</v>
      </c>
      <c r="G313" s="3">
        <v>74.497670371926489</v>
      </c>
      <c r="H313" s="3">
        <f t="shared" si="8"/>
        <v>74.497670371926489</v>
      </c>
      <c r="I313" s="3">
        <f t="shared" si="9"/>
        <v>2.2349301111577948</v>
      </c>
      <c r="J313" s="8" t="str" cm="1">
        <f t="array" ref="J313">_xlfn.IFS(H313=100,"green",H313&gt;50,"yellow",H313&gt;0,"orange",H313=0,"red")</f>
        <v>yellow</v>
      </c>
      <c r="K313" t="s">
        <v>193</v>
      </c>
    </row>
    <row r="314" spans="1:11" x14ac:dyDescent="0.3">
      <c r="A314">
        <v>1</v>
      </c>
      <c r="B314">
        <v>1.0900000000000001</v>
      </c>
      <c r="C314" t="s">
        <v>213</v>
      </c>
      <c r="D314">
        <v>13</v>
      </c>
      <c r="E314" t="s">
        <v>11</v>
      </c>
      <c r="F314" s="3">
        <v>0</v>
      </c>
      <c r="G314" s="3">
        <v>100</v>
      </c>
      <c r="H314" s="3">
        <f t="shared" si="8"/>
        <v>100</v>
      </c>
      <c r="I314" s="3">
        <f t="shared" si="9"/>
        <v>3</v>
      </c>
      <c r="J314" s="8" t="str" cm="1">
        <f t="array" ref="J314">_xlfn.IFS(H314=100,"green",H314&gt;50,"yellow",H314&gt;0,"orange",H314=0,"red")</f>
        <v>green</v>
      </c>
      <c r="K314" t="s">
        <v>193</v>
      </c>
    </row>
    <row r="315" spans="1:11" x14ac:dyDescent="0.3">
      <c r="A315">
        <v>1</v>
      </c>
      <c r="B315">
        <v>1.0900000000000001</v>
      </c>
      <c r="C315" t="s">
        <v>213</v>
      </c>
      <c r="D315">
        <v>21</v>
      </c>
      <c r="E315" t="s">
        <v>10</v>
      </c>
      <c r="F315" s="3">
        <v>0.38356878063651401</v>
      </c>
      <c r="G315" s="3">
        <v>64.224144649473985</v>
      </c>
      <c r="H315" s="3">
        <f t="shared" si="8"/>
        <v>64.224144649473985</v>
      </c>
      <c r="I315" s="3">
        <f t="shared" si="9"/>
        <v>1.9267243394842195</v>
      </c>
      <c r="J315" s="8" t="str" cm="1">
        <f t="array" ref="J315">_xlfn.IFS(H315=100,"green",H315&gt;50,"yellow",H315&gt;0,"orange",H315=0,"red")</f>
        <v>yellow</v>
      </c>
      <c r="K315" t="s">
        <v>193</v>
      </c>
    </row>
    <row r="316" spans="1:11" x14ac:dyDescent="0.3">
      <c r="A316">
        <v>1</v>
      </c>
      <c r="B316">
        <v>1.0900000000000001</v>
      </c>
      <c r="C316" t="s">
        <v>213</v>
      </c>
      <c r="D316">
        <v>34</v>
      </c>
      <c r="E316" t="s">
        <v>9</v>
      </c>
      <c r="F316" s="3">
        <v>0</v>
      </c>
      <c r="G316" s="3">
        <v>100</v>
      </c>
      <c r="H316" s="3">
        <f t="shared" si="8"/>
        <v>100</v>
      </c>
      <c r="I316" s="3">
        <f t="shared" si="9"/>
        <v>3</v>
      </c>
      <c r="J316" s="8" t="str" cm="1">
        <f t="array" ref="J316">_xlfn.IFS(H316=100,"green",H316&gt;50,"yellow",H316&gt;0,"orange",H316=0,"red")</f>
        <v>green</v>
      </c>
      <c r="K316" t="s">
        <v>193</v>
      </c>
    </row>
    <row r="317" spans="1:11" x14ac:dyDescent="0.3">
      <c r="A317">
        <v>1</v>
      </c>
      <c r="B317">
        <v>1.0900000000000001</v>
      </c>
      <c r="C317" t="s">
        <v>213</v>
      </c>
      <c r="D317">
        <v>3</v>
      </c>
      <c r="E317" t="s">
        <v>8</v>
      </c>
      <c r="F317" s="3">
        <v>0.15138769530905041</v>
      </c>
      <c r="G317" s="3">
        <v>85.879913687869845</v>
      </c>
      <c r="H317" s="3">
        <f t="shared" si="8"/>
        <v>85.879913687869845</v>
      </c>
      <c r="I317" s="3">
        <f t="shared" si="9"/>
        <v>2.5763974106360954</v>
      </c>
      <c r="J317" s="8" t="str" cm="1">
        <f t="array" ref="J317">_xlfn.IFS(H317=100,"green",H317&gt;50,"yellow",H317&gt;0,"orange",H317=0,"red")</f>
        <v>yellow</v>
      </c>
      <c r="K317" t="s">
        <v>193</v>
      </c>
    </row>
    <row r="318" spans="1:11" x14ac:dyDescent="0.3">
      <c r="A318">
        <v>1</v>
      </c>
      <c r="B318">
        <v>1.0900000000000001</v>
      </c>
      <c r="C318" t="s">
        <v>213</v>
      </c>
      <c r="D318">
        <v>8</v>
      </c>
      <c r="E318" t="s">
        <v>7</v>
      </c>
      <c r="F318" s="3">
        <v>1.5361400581606257</v>
      </c>
      <c r="G318" s="3">
        <v>-43.2773658682678</v>
      </c>
      <c r="H318" s="3">
        <f t="shared" si="8"/>
        <v>0</v>
      </c>
      <c r="I318" s="3">
        <f t="shared" si="9"/>
        <v>0</v>
      </c>
      <c r="J318" s="8" t="str" cm="1">
        <f t="array" ref="J318">_xlfn.IFS(H318=100,"green",H318&gt;50,"yellow",H318&gt;0,"orange",H318=0,"red")</f>
        <v>red</v>
      </c>
      <c r="K318" t="s">
        <v>193</v>
      </c>
    </row>
    <row r="319" spans="1:11" x14ac:dyDescent="0.3">
      <c r="A319">
        <v>1</v>
      </c>
      <c r="B319">
        <v>1.0900000000000001</v>
      </c>
      <c r="C319" t="s">
        <v>213</v>
      </c>
      <c r="D319">
        <v>11</v>
      </c>
      <c r="E319" t="s">
        <v>6</v>
      </c>
      <c r="F319" s="3">
        <v>0.16377950692541646</v>
      </c>
      <c r="G319" s="3">
        <v>84.724116651462452</v>
      </c>
      <c r="H319" s="3">
        <f t="shared" si="8"/>
        <v>84.724116651462452</v>
      </c>
      <c r="I319" s="3">
        <f t="shared" si="9"/>
        <v>2.5417234995438736</v>
      </c>
      <c r="J319" s="8" t="str" cm="1">
        <f t="array" ref="J319">_xlfn.IFS(H319=100,"green",H319&gt;50,"yellow",H319&gt;0,"orange",H319=0,"red")</f>
        <v>yellow</v>
      </c>
      <c r="K319" t="s">
        <v>193</v>
      </c>
    </row>
    <row r="320" spans="1:11" x14ac:dyDescent="0.3">
      <c r="A320">
        <v>1</v>
      </c>
      <c r="B320">
        <v>1.0900000000000001</v>
      </c>
      <c r="C320" t="s">
        <v>213</v>
      </c>
      <c r="D320">
        <v>33</v>
      </c>
      <c r="E320" t="s">
        <v>5</v>
      </c>
      <c r="F320" s="3">
        <v>2.9107227282952605E-2</v>
      </c>
      <c r="G320" s="3">
        <v>97.285138922928624</v>
      </c>
      <c r="H320" s="3">
        <f t="shared" si="8"/>
        <v>97.285138922928624</v>
      </c>
      <c r="I320" s="3">
        <f t="shared" si="9"/>
        <v>2.9185541676878586</v>
      </c>
      <c r="J320" s="8" t="str" cm="1">
        <f t="array" ref="J320">_xlfn.IFS(H320=100,"green",H320&gt;50,"yellow",H320&gt;0,"orange",H320=0,"red")</f>
        <v>yellow</v>
      </c>
      <c r="K320" t="s">
        <v>193</v>
      </c>
    </row>
    <row r="321" spans="1:11" x14ac:dyDescent="0.3">
      <c r="A321">
        <v>1</v>
      </c>
      <c r="B321">
        <v>1.0900000000000001</v>
      </c>
      <c r="C321" t="s">
        <v>213</v>
      </c>
      <c r="D321">
        <v>36</v>
      </c>
      <c r="E321" t="s">
        <v>4</v>
      </c>
      <c r="F321" s="3">
        <v>0.10284634692918235</v>
      </c>
      <c r="G321" s="3">
        <v>90.40741526210077</v>
      </c>
      <c r="H321" s="3">
        <f t="shared" si="8"/>
        <v>90.40741526210077</v>
      </c>
      <c r="I321" s="3">
        <f t="shared" si="9"/>
        <v>2.7122224578630227</v>
      </c>
      <c r="J321" s="8" t="str" cm="1">
        <f t="array" ref="J321">_xlfn.IFS(H321=100,"green",H321&gt;50,"yellow",H321&gt;0,"orange",H321=0,"red")</f>
        <v>yellow</v>
      </c>
      <c r="K321" t="s">
        <v>193</v>
      </c>
    </row>
    <row r="322" spans="1:11" x14ac:dyDescent="0.3">
      <c r="A322">
        <v>1</v>
      </c>
      <c r="B322">
        <v>1.0900000000000001</v>
      </c>
      <c r="C322" t="s">
        <v>213</v>
      </c>
      <c r="D322">
        <v>16</v>
      </c>
      <c r="E322" t="s">
        <v>3</v>
      </c>
      <c r="F322" s="3">
        <v>0.21775124478860028</v>
      </c>
      <c r="G322" s="3">
        <v>79.690117055339016</v>
      </c>
      <c r="H322" s="3">
        <f t="shared" ref="H322:H385" si="10">IF(G322&gt;100,100,IF(G322&lt;0,0,G322))</f>
        <v>79.690117055339016</v>
      </c>
      <c r="I322" s="3">
        <f t="shared" ref="I322:I385" si="11">H322/100*3</f>
        <v>2.3907035116601705</v>
      </c>
      <c r="J322" s="8" t="str" cm="1">
        <f t="array" ref="J322">_xlfn.IFS(H322=100,"green",H322&gt;50,"yellow",H322&gt;0,"orange",H322=0,"red")</f>
        <v>yellow</v>
      </c>
      <c r="K322" t="s">
        <v>193</v>
      </c>
    </row>
    <row r="323" spans="1:11" x14ac:dyDescent="0.3">
      <c r="A323">
        <v>1</v>
      </c>
      <c r="B323">
        <v>1.0900000000000001</v>
      </c>
      <c r="C323" t="s">
        <v>213</v>
      </c>
      <c r="D323">
        <v>9</v>
      </c>
      <c r="E323" t="s">
        <v>2</v>
      </c>
      <c r="F323" s="3">
        <v>9.9092978446211191E-2</v>
      </c>
      <c r="G323" s="3">
        <v>90.757495807501684</v>
      </c>
      <c r="H323" s="3">
        <f t="shared" si="10"/>
        <v>90.757495807501684</v>
      </c>
      <c r="I323" s="3">
        <f t="shared" si="11"/>
        <v>2.7227248742250505</v>
      </c>
      <c r="J323" s="8" t="str" cm="1">
        <f t="array" ref="J323">_xlfn.IFS(H323=100,"green",H323&gt;50,"yellow",H323&gt;0,"orange",H323=0,"red")</f>
        <v>yellow</v>
      </c>
      <c r="K323" t="s">
        <v>193</v>
      </c>
    </row>
    <row r="324" spans="1:11" x14ac:dyDescent="0.3">
      <c r="A324">
        <v>1</v>
      </c>
      <c r="B324">
        <v>1.0900000000000001</v>
      </c>
      <c r="C324" t="s">
        <v>213</v>
      </c>
      <c r="D324">
        <v>5</v>
      </c>
      <c r="E324" t="s">
        <v>1</v>
      </c>
      <c r="F324" s="3">
        <v>0.17846003268594643</v>
      </c>
      <c r="G324" s="3">
        <v>83.354848888828499</v>
      </c>
      <c r="H324" s="3">
        <f t="shared" si="10"/>
        <v>83.354848888828499</v>
      </c>
      <c r="I324" s="3">
        <f t="shared" si="11"/>
        <v>2.5006454666648552</v>
      </c>
      <c r="J324" s="8" t="str" cm="1">
        <f t="array" ref="J324">_xlfn.IFS(H324=100,"green",H324&gt;50,"yellow",H324&gt;0,"orange",H324=0,"red")</f>
        <v>yellow</v>
      </c>
      <c r="K324" t="s">
        <v>193</v>
      </c>
    </row>
    <row r="325" spans="1:11" x14ac:dyDescent="0.3">
      <c r="A325">
        <v>1</v>
      </c>
      <c r="B325">
        <v>1.0900000000000001</v>
      </c>
      <c r="C325" t="s">
        <v>213</v>
      </c>
      <c r="D325">
        <v>19</v>
      </c>
      <c r="E325" t="s">
        <v>0</v>
      </c>
      <c r="F325" s="3">
        <v>0.90494649120418857</v>
      </c>
      <c r="G325" s="3">
        <v>15.594708423448939</v>
      </c>
      <c r="H325" s="3">
        <f t="shared" si="10"/>
        <v>15.594708423448939</v>
      </c>
      <c r="I325" s="3">
        <f t="shared" si="11"/>
        <v>0.46784125270346816</v>
      </c>
      <c r="J325" s="8" t="str" cm="1">
        <f t="array" ref="J325">_xlfn.IFS(H325=100,"green",H325&gt;50,"yellow",H325&gt;0,"orange",H325=0,"red")</f>
        <v>orange</v>
      </c>
      <c r="K325" t="s">
        <v>193</v>
      </c>
    </row>
    <row r="326" spans="1:11" x14ac:dyDescent="0.3">
      <c r="A326">
        <v>1</v>
      </c>
      <c r="B326">
        <v>1.1000000000000001</v>
      </c>
      <c r="C326" t="s">
        <v>219</v>
      </c>
      <c r="D326">
        <v>35</v>
      </c>
      <c r="E326" t="s">
        <v>34</v>
      </c>
      <c r="F326" s="3">
        <v>0</v>
      </c>
      <c r="G326" s="3">
        <v>100</v>
      </c>
      <c r="H326" s="3">
        <f t="shared" si="10"/>
        <v>100</v>
      </c>
      <c r="I326" s="3">
        <f t="shared" si="11"/>
        <v>3</v>
      </c>
      <c r="J326" s="8" t="str" cm="1">
        <f t="array" ref="J326">_xlfn.IFS(H326=100,"green",H326&gt;50,"yellow",H326&gt;0,"orange",H326=0,"red")</f>
        <v>green</v>
      </c>
      <c r="K326" t="s">
        <v>193</v>
      </c>
    </row>
    <row r="327" spans="1:11" x14ac:dyDescent="0.3">
      <c r="A327">
        <v>1</v>
      </c>
      <c r="B327">
        <v>1.1000000000000001</v>
      </c>
      <c r="C327" t="s">
        <v>219</v>
      </c>
      <c r="D327">
        <v>37</v>
      </c>
      <c r="E327" t="s">
        <v>33</v>
      </c>
      <c r="F327" s="3">
        <v>3.144596811152923</v>
      </c>
      <c r="G327" s="3">
        <v>27.718410780664588</v>
      </c>
      <c r="H327" s="3">
        <f t="shared" si="10"/>
        <v>27.718410780664588</v>
      </c>
      <c r="I327" s="3">
        <f t="shared" si="11"/>
        <v>0.83155232341993757</v>
      </c>
      <c r="J327" s="8" t="str" cm="1">
        <f t="array" ref="J327">_xlfn.IFS(H327=100,"green",H327&gt;50,"yellow",H327&gt;0,"orange",H327=0,"red")</f>
        <v>orange</v>
      </c>
      <c r="K327" t="s">
        <v>193</v>
      </c>
    </row>
    <row r="328" spans="1:11" x14ac:dyDescent="0.3">
      <c r="A328">
        <v>1</v>
      </c>
      <c r="B328">
        <v>1.1000000000000001</v>
      </c>
      <c r="C328" t="s">
        <v>219</v>
      </c>
      <c r="D328">
        <v>12</v>
      </c>
      <c r="E328" t="s">
        <v>32</v>
      </c>
      <c r="F328" s="3">
        <v>0</v>
      </c>
      <c r="G328" s="3">
        <v>100</v>
      </c>
      <c r="H328" s="3">
        <f t="shared" si="10"/>
        <v>100</v>
      </c>
      <c r="I328" s="3">
        <f t="shared" si="11"/>
        <v>3</v>
      </c>
      <c r="J328" s="8" t="str" cm="1">
        <f t="array" ref="J328">_xlfn.IFS(H328=100,"green",H328&gt;50,"yellow",H328&gt;0,"orange",H328=0,"red")</f>
        <v>green</v>
      </c>
      <c r="K328" t="s">
        <v>193</v>
      </c>
    </row>
    <row r="329" spans="1:11" x14ac:dyDescent="0.3">
      <c r="A329">
        <v>1</v>
      </c>
      <c r="B329">
        <v>1.1000000000000001</v>
      </c>
      <c r="C329" t="s">
        <v>219</v>
      </c>
      <c r="D329">
        <v>18</v>
      </c>
      <c r="E329" t="s">
        <v>31</v>
      </c>
      <c r="F329" s="3">
        <v>0</v>
      </c>
      <c r="G329" s="3">
        <v>100</v>
      </c>
      <c r="H329" s="3">
        <f t="shared" si="10"/>
        <v>100</v>
      </c>
      <c r="I329" s="3">
        <f t="shared" si="11"/>
        <v>3</v>
      </c>
      <c r="J329" s="8" t="str" cm="1">
        <f t="array" ref="J329">_xlfn.IFS(H329=100,"green",H329&gt;50,"yellow",H329&gt;0,"orange",H329=0,"red")</f>
        <v>green</v>
      </c>
      <c r="K329" t="s">
        <v>193</v>
      </c>
    </row>
    <row r="330" spans="1:11" x14ac:dyDescent="0.3">
      <c r="A330">
        <v>1</v>
      </c>
      <c r="B330">
        <v>1.1000000000000001</v>
      </c>
      <c r="C330" t="s">
        <v>219</v>
      </c>
      <c r="D330">
        <v>10</v>
      </c>
      <c r="E330" t="s">
        <v>30</v>
      </c>
      <c r="F330" s="3">
        <v>0</v>
      </c>
      <c r="G330" s="3">
        <v>100</v>
      </c>
      <c r="H330" s="3">
        <f t="shared" si="10"/>
        <v>100</v>
      </c>
      <c r="I330" s="3">
        <f t="shared" si="11"/>
        <v>3</v>
      </c>
      <c r="J330" s="8" t="str" cm="1">
        <f t="array" ref="J330">_xlfn.IFS(H330=100,"green",H330&gt;50,"yellow",H330&gt;0,"orange",H330=0,"red")</f>
        <v>green</v>
      </c>
      <c r="K330" t="s">
        <v>193</v>
      </c>
    </row>
    <row r="331" spans="1:11" x14ac:dyDescent="0.3">
      <c r="A331">
        <v>1</v>
      </c>
      <c r="B331">
        <v>1.1000000000000001</v>
      </c>
      <c r="C331" t="s">
        <v>219</v>
      </c>
      <c r="D331">
        <v>4</v>
      </c>
      <c r="E331" t="s">
        <v>29</v>
      </c>
      <c r="F331" s="3">
        <v>9.4746316736936856E-2</v>
      </c>
      <c r="G331" s="3">
        <v>97.822164570626327</v>
      </c>
      <c r="H331" s="3">
        <f t="shared" si="10"/>
        <v>97.822164570626327</v>
      </c>
      <c r="I331" s="3">
        <f t="shared" si="11"/>
        <v>2.9346649371187898</v>
      </c>
      <c r="J331" s="8" t="str" cm="1">
        <f t="array" ref="J331">_xlfn.IFS(H331=100,"green",H331&gt;50,"yellow",H331&gt;0,"orange",H331=0,"red")</f>
        <v>yellow</v>
      </c>
      <c r="K331" t="s">
        <v>193</v>
      </c>
    </row>
    <row r="332" spans="1:11" x14ac:dyDescent="0.3">
      <c r="A332">
        <v>1</v>
      </c>
      <c r="B332">
        <v>1.1000000000000001</v>
      </c>
      <c r="C332" t="s">
        <v>219</v>
      </c>
      <c r="D332">
        <v>22</v>
      </c>
      <c r="E332" t="s">
        <v>28</v>
      </c>
      <c r="F332" s="3">
        <v>0</v>
      </c>
      <c r="G332" s="3">
        <v>100</v>
      </c>
      <c r="H332" s="3">
        <f t="shared" si="10"/>
        <v>100</v>
      </c>
      <c r="I332" s="3">
        <f t="shared" si="11"/>
        <v>3</v>
      </c>
      <c r="J332" s="8" t="str" cm="1">
        <f t="array" ref="J332">_xlfn.IFS(H332=100,"green",H332&gt;50,"yellow",H332&gt;0,"orange",H332=0,"red")</f>
        <v>green</v>
      </c>
      <c r="K332" t="s">
        <v>193</v>
      </c>
    </row>
    <row r="333" spans="1:11" x14ac:dyDescent="0.3">
      <c r="A333">
        <v>1</v>
      </c>
      <c r="B333">
        <v>1.1000000000000001</v>
      </c>
      <c r="C333" t="s">
        <v>219</v>
      </c>
      <c r="D333">
        <v>25</v>
      </c>
      <c r="E333" t="s">
        <v>244</v>
      </c>
      <c r="F333" s="3">
        <v>0.17071721717278632</v>
      </c>
      <c r="G333" s="3">
        <v>96.075900185172785</v>
      </c>
      <c r="H333" s="3">
        <f t="shared" si="10"/>
        <v>96.075900185172785</v>
      </c>
      <c r="I333" s="3">
        <f t="shared" si="11"/>
        <v>2.8822770055551832</v>
      </c>
      <c r="J333" s="8" t="str" cm="1">
        <f t="array" ref="J333">_xlfn.IFS(H333=100,"green",H333&gt;50,"yellow",H333&gt;0,"orange",H333=0,"red")</f>
        <v>yellow</v>
      </c>
      <c r="K333" t="s">
        <v>193</v>
      </c>
    </row>
    <row r="334" spans="1:11" x14ac:dyDescent="0.3">
      <c r="A334">
        <v>1</v>
      </c>
      <c r="B334">
        <v>1.1000000000000001</v>
      </c>
      <c r="C334" t="s">
        <v>219</v>
      </c>
      <c r="D334">
        <v>7</v>
      </c>
      <c r="E334" t="s">
        <v>27</v>
      </c>
      <c r="F334" s="3">
        <v>2.0848298192136845</v>
      </c>
      <c r="G334" s="3">
        <v>52.07817674744296</v>
      </c>
      <c r="H334" s="3">
        <f t="shared" si="10"/>
        <v>52.07817674744296</v>
      </c>
      <c r="I334" s="3">
        <f t="shared" si="11"/>
        <v>1.5623453024232887</v>
      </c>
      <c r="J334" s="8" t="str" cm="1">
        <f t="array" ref="J334">_xlfn.IFS(H334=100,"green",H334&gt;50,"yellow",H334&gt;0,"orange",H334=0,"red")</f>
        <v>yellow</v>
      </c>
      <c r="K334" t="s">
        <v>193</v>
      </c>
    </row>
    <row r="335" spans="1:11" x14ac:dyDescent="0.3">
      <c r="A335">
        <v>1</v>
      </c>
      <c r="B335">
        <v>1.1000000000000001</v>
      </c>
      <c r="C335" t="s">
        <v>219</v>
      </c>
      <c r="D335">
        <v>30</v>
      </c>
      <c r="E335" t="s">
        <v>26</v>
      </c>
      <c r="F335" s="3">
        <v>0.27424590945085686</v>
      </c>
      <c r="G335" s="3">
        <v>93.696193387430782</v>
      </c>
      <c r="H335" s="3">
        <f t="shared" si="10"/>
        <v>93.696193387430782</v>
      </c>
      <c r="I335" s="3">
        <f t="shared" si="11"/>
        <v>2.8108858016229235</v>
      </c>
      <c r="J335" s="8" t="str" cm="1">
        <f t="array" ref="J335">_xlfn.IFS(H335=100,"green",H335&gt;50,"yellow",H335&gt;0,"orange",H335=0,"red")</f>
        <v>yellow</v>
      </c>
      <c r="K335" t="s">
        <v>193</v>
      </c>
    </row>
    <row r="336" spans="1:11" x14ac:dyDescent="0.3">
      <c r="A336">
        <v>1</v>
      </c>
      <c r="B336">
        <v>1.1000000000000001</v>
      </c>
      <c r="C336" t="s">
        <v>219</v>
      </c>
      <c r="D336">
        <v>24</v>
      </c>
      <c r="E336" t="s">
        <v>25</v>
      </c>
      <c r="F336" s="3">
        <v>9.9272511183544743E-2</v>
      </c>
      <c r="G336" s="3">
        <v>97.718125627841616</v>
      </c>
      <c r="H336" s="3">
        <f t="shared" si="10"/>
        <v>97.718125627841616</v>
      </c>
      <c r="I336" s="3">
        <f t="shared" si="11"/>
        <v>2.9315437688352484</v>
      </c>
      <c r="J336" s="8" t="str" cm="1">
        <f t="array" ref="J336">_xlfn.IFS(H336=100,"green",H336&gt;50,"yellow",H336&gt;0,"orange",H336=0,"red")</f>
        <v>yellow</v>
      </c>
      <c r="K336" t="s">
        <v>193</v>
      </c>
    </row>
    <row r="337" spans="1:11" x14ac:dyDescent="0.3">
      <c r="A337">
        <v>1</v>
      </c>
      <c r="B337">
        <v>1.1000000000000001</v>
      </c>
      <c r="C337" t="s">
        <v>219</v>
      </c>
      <c r="D337">
        <v>6</v>
      </c>
      <c r="E337" t="s">
        <v>24</v>
      </c>
      <c r="F337" s="3">
        <v>4.9859057438186412</v>
      </c>
      <c r="G337" s="3">
        <v>-14.60585013087649</v>
      </c>
      <c r="H337" s="3">
        <f t="shared" si="10"/>
        <v>0</v>
      </c>
      <c r="I337" s="3">
        <f t="shared" si="11"/>
        <v>0</v>
      </c>
      <c r="J337" s="8" t="str" cm="1">
        <f t="array" ref="J337">_xlfn.IFS(H337=100,"green",H337&gt;50,"yellow",H337&gt;0,"orange",H337=0,"red")</f>
        <v>red</v>
      </c>
      <c r="K337" t="s">
        <v>193</v>
      </c>
    </row>
    <row r="338" spans="1:11" x14ac:dyDescent="0.3">
      <c r="A338">
        <v>1</v>
      </c>
      <c r="B338">
        <v>1.1000000000000001</v>
      </c>
      <c r="C338" t="s">
        <v>219</v>
      </c>
      <c r="D338">
        <v>2</v>
      </c>
      <c r="E338" t="s">
        <v>23</v>
      </c>
      <c r="F338" s="3">
        <v>0.10197240859703156</v>
      </c>
      <c r="G338" s="3">
        <v>97.656065882985331</v>
      </c>
      <c r="H338" s="3">
        <f t="shared" si="10"/>
        <v>97.656065882985331</v>
      </c>
      <c r="I338" s="3">
        <f t="shared" si="11"/>
        <v>2.9296819764895599</v>
      </c>
      <c r="J338" s="8" t="str" cm="1">
        <f t="array" ref="J338">_xlfn.IFS(H338=100,"green",H338&gt;50,"yellow",H338&gt;0,"orange",H338=0,"red")</f>
        <v>yellow</v>
      </c>
      <c r="K338" t="s">
        <v>193</v>
      </c>
    </row>
    <row r="339" spans="1:11" x14ac:dyDescent="0.3">
      <c r="A339">
        <v>1</v>
      </c>
      <c r="B339">
        <v>1.1000000000000001</v>
      </c>
      <c r="C339" t="s">
        <v>219</v>
      </c>
      <c r="D339">
        <v>1</v>
      </c>
      <c r="E339" t="s">
        <v>22</v>
      </c>
      <c r="F339" s="3">
        <v>0</v>
      </c>
      <c r="G339" s="3">
        <v>100</v>
      </c>
      <c r="H339" s="3">
        <f t="shared" si="10"/>
        <v>100</v>
      </c>
      <c r="I339" s="3">
        <f t="shared" si="11"/>
        <v>3</v>
      </c>
      <c r="J339" s="8" t="str" cm="1">
        <f t="array" ref="J339">_xlfn.IFS(H339=100,"green",H339&gt;50,"yellow",H339&gt;0,"orange",H339=0,"red")</f>
        <v>green</v>
      </c>
      <c r="K339" t="s">
        <v>193</v>
      </c>
    </row>
    <row r="340" spans="1:11" x14ac:dyDescent="0.3">
      <c r="A340">
        <v>1</v>
      </c>
      <c r="B340">
        <v>1.1000000000000001</v>
      </c>
      <c r="C340" t="s">
        <v>219</v>
      </c>
      <c r="D340">
        <v>20</v>
      </c>
      <c r="E340" t="s">
        <v>21</v>
      </c>
      <c r="F340" s="3">
        <v>0</v>
      </c>
      <c r="G340" s="3">
        <v>100</v>
      </c>
      <c r="H340" s="3">
        <f t="shared" si="10"/>
        <v>100</v>
      </c>
      <c r="I340" s="3">
        <f t="shared" si="11"/>
        <v>3</v>
      </c>
      <c r="J340" s="8" t="str" cm="1">
        <f t="array" ref="J340">_xlfn.IFS(H340=100,"green",H340&gt;50,"yellow",H340&gt;0,"orange",H340=0,"red")</f>
        <v>green</v>
      </c>
      <c r="K340" t="s">
        <v>193</v>
      </c>
    </row>
    <row r="341" spans="1:11" x14ac:dyDescent="0.3">
      <c r="A341">
        <v>1</v>
      </c>
      <c r="B341">
        <v>1.1000000000000001</v>
      </c>
      <c r="C341" t="s">
        <v>219</v>
      </c>
      <c r="D341">
        <v>29</v>
      </c>
      <c r="E341" t="s">
        <v>20</v>
      </c>
      <c r="F341" s="3">
        <v>0.7398278135876809</v>
      </c>
      <c r="G341" s="3">
        <v>82.994344481581535</v>
      </c>
      <c r="H341" s="3">
        <f t="shared" si="10"/>
        <v>82.994344481581535</v>
      </c>
      <c r="I341" s="3">
        <f t="shared" si="11"/>
        <v>2.4898303344474462</v>
      </c>
      <c r="J341" s="8" t="str" cm="1">
        <f t="array" ref="J341">_xlfn.IFS(H341=100,"green",H341&gt;50,"yellow",H341&gt;0,"orange",H341=0,"red")</f>
        <v>yellow</v>
      </c>
      <c r="K341" t="s">
        <v>193</v>
      </c>
    </row>
    <row r="342" spans="1:11" x14ac:dyDescent="0.3">
      <c r="A342">
        <v>1</v>
      </c>
      <c r="B342">
        <v>1.1000000000000001</v>
      </c>
      <c r="C342" t="s">
        <v>219</v>
      </c>
      <c r="D342">
        <v>32</v>
      </c>
      <c r="E342" t="s">
        <v>19</v>
      </c>
      <c r="F342" s="3">
        <v>4.2597060455586186</v>
      </c>
      <c r="G342" s="3">
        <v>2.0865500186966504</v>
      </c>
      <c r="H342" s="3">
        <f t="shared" si="10"/>
        <v>2.0865500186966504</v>
      </c>
      <c r="I342" s="3">
        <f t="shared" si="11"/>
        <v>6.2596500560899507E-2</v>
      </c>
      <c r="J342" s="8" t="str" cm="1">
        <f t="array" ref="J342">_xlfn.IFS(H342=100,"green",H342&gt;50,"yellow",H342&gt;0,"orange",H342=0,"red")</f>
        <v>orange</v>
      </c>
      <c r="K342" t="s">
        <v>193</v>
      </c>
    </row>
    <row r="343" spans="1:11" x14ac:dyDescent="0.3">
      <c r="A343">
        <v>1</v>
      </c>
      <c r="B343">
        <v>1.1000000000000001</v>
      </c>
      <c r="C343" t="s">
        <v>219</v>
      </c>
      <c r="D343">
        <v>35</v>
      </c>
      <c r="E343" t="s">
        <v>18</v>
      </c>
      <c r="F343" s="3">
        <v>0</v>
      </c>
      <c r="G343" s="3">
        <v>100</v>
      </c>
      <c r="H343" s="3">
        <f t="shared" si="10"/>
        <v>100</v>
      </c>
      <c r="I343" s="3">
        <f t="shared" si="11"/>
        <v>3</v>
      </c>
      <c r="J343" s="8" t="str" cm="1">
        <f t="array" ref="J343">_xlfn.IFS(H343=100,"green",H343&gt;50,"yellow",H343&gt;0,"orange",H343=0,"red")</f>
        <v>green</v>
      </c>
      <c r="K343" t="s">
        <v>193</v>
      </c>
    </row>
    <row r="344" spans="1:11" x14ac:dyDescent="0.3">
      <c r="A344">
        <v>1</v>
      </c>
      <c r="B344">
        <v>1.1000000000000001</v>
      </c>
      <c r="C344" t="s">
        <v>219</v>
      </c>
      <c r="D344">
        <v>31</v>
      </c>
      <c r="E344" t="s">
        <v>17</v>
      </c>
      <c r="F344" s="3">
        <v>0</v>
      </c>
      <c r="G344" s="3">
        <v>100</v>
      </c>
      <c r="H344" s="3">
        <f t="shared" si="10"/>
        <v>100</v>
      </c>
      <c r="I344" s="3">
        <f t="shared" si="11"/>
        <v>3</v>
      </c>
      <c r="J344" s="8" t="str" cm="1">
        <f t="array" ref="J344">_xlfn.IFS(H344=100,"green",H344&gt;50,"yellow",H344&gt;0,"orange",H344=0,"red")</f>
        <v>green</v>
      </c>
      <c r="K344" t="s">
        <v>193</v>
      </c>
    </row>
    <row r="345" spans="1:11" x14ac:dyDescent="0.3">
      <c r="A345">
        <v>1</v>
      </c>
      <c r="B345">
        <v>1.1000000000000001</v>
      </c>
      <c r="C345" t="s">
        <v>219</v>
      </c>
      <c r="D345">
        <v>23</v>
      </c>
      <c r="E345" t="s">
        <v>16</v>
      </c>
      <c r="F345" s="3">
        <v>3.993015857271108E-2</v>
      </c>
      <c r="G345" s="3">
        <v>99.08216681096313</v>
      </c>
      <c r="H345" s="3">
        <f t="shared" si="10"/>
        <v>99.08216681096313</v>
      </c>
      <c r="I345" s="3">
        <f t="shared" si="11"/>
        <v>2.9724650043288943</v>
      </c>
      <c r="J345" s="8" t="str" cm="1">
        <f t="array" ref="J345">_xlfn.IFS(H345=100,"green",H345&gt;50,"yellow",H345&gt;0,"orange",H345=0,"red")</f>
        <v>yellow</v>
      </c>
      <c r="K345" t="s">
        <v>193</v>
      </c>
    </row>
    <row r="346" spans="1:11" x14ac:dyDescent="0.3">
      <c r="A346">
        <v>1</v>
      </c>
      <c r="B346">
        <v>1.1000000000000001</v>
      </c>
      <c r="C346" t="s">
        <v>219</v>
      </c>
      <c r="D346">
        <v>27</v>
      </c>
      <c r="E346" t="s">
        <v>15</v>
      </c>
      <c r="F346" s="3">
        <v>0.60245073935166316</v>
      </c>
      <c r="G346" s="3">
        <v>86.152088969798243</v>
      </c>
      <c r="H346" s="3">
        <f t="shared" si="10"/>
        <v>86.152088969798243</v>
      </c>
      <c r="I346" s="3">
        <f t="shared" si="11"/>
        <v>2.5845626690939474</v>
      </c>
      <c r="J346" s="8" t="str" cm="1">
        <f t="array" ref="J346">_xlfn.IFS(H346=100,"green",H346&gt;50,"yellow",H346&gt;0,"orange",H346=0,"red")</f>
        <v>yellow</v>
      </c>
      <c r="K346" t="s">
        <v>193</v>
      </c>
    </row>
    <row r="347" spans="1:11" x14ac:dyDescent="0.3">
      <c r="A347">
        <v>1</v>
      </c>
      <c r="B347">
        <v>1.1000000000000001</v>
      </c>
      <c r="C347" t="s">
        <v>219</v>
      </c>
      <c r="D347">
        <v>14</v>
      </c>
      <c r="E347" t="s">
        <v>14</v>
      </c>
      <c r="F347" s="3">
        <v>0</v>
      </c>
      <c r="G347" s="3">
        <v>100</v>
      </c>
      <c r="H347" s="3">
        <f t="shared" si="10"/>
        <v>100</v>
      </c>
      <c r="I347" s="3">
        <f t="shared" si="11"/>
        <v>3</v>
      </c>
      <c r="J347" s="8" t="str" cm="1">
        <f t="array" ref="J347">_xlfn.IFS(H347=100,"green",H347&gt;50,"yellow",H347&gt;0,"orange",H347=0,"red")</f>
        <v>green</v>
      </c>
      <c r="K347" t="s">
        <v>193</v>
      </c>
    </row>
    <row r="348" spans="1:11" x14ac:dyDescent="0.3">
      <c r="A348">
        <v>1</v>
      </c>
      <c r="B348">
        <v>1.1000000000000001</v>
      </c>
      <c r="C348" t="s">
        <v>219</v>
      </c>
      <c r="D348">
        <v>17</v>
      </c>
      <c r="E348" t="s">
        <v>13</v>
      </c>
      <c r="F348" s="3">
        <v>0</v>
      </c>
      <c r="G348" s="3">
        <v>100</v>
      </c>
      <c r="H348" s="3">
        <f t="shared" si="10"/>
        <v>100</v>
      </c>
      <c r="I348" s="3">
        <f t="shared" si="11"/>
        <v>3</v>
      </c>
      <c r="J348" s="8" t="str" cm="1">
        <f t="array" ref="J348">_xlfn.IFS(H348=100,"green",H348&gt;50,"yellow",H348&gt;0,"orange",H348=0,"red")</f>
        <v>green</v>
      </c>
      <c r="K348" t="s">
        <v>193</v>
      </c>
    </row>
    <row r="349" spans="1:11" x14ac:dyDescent="0.3">
      <c r="A349">
        <v>1</v>
      </c>
      <c r="B349">
        <v>1.1000000000000001</v>
      </c>
      <c r="C349" t="s">
        <v>219</v>
      </c>
      <c r="D349">
        <v>15</v>
      </c>
      <c r="E349" t="s">
        <v>12</v>
      </c>
      <c r="F349" s="3">
        <v>0.27342176400785267</v>
      </c>
      <c r="G349" s="3">
        <v>93.715137164946853</v>
      </c>
      <c r="H349" s="3">
        <f t="shared" si="10"/>
        <v>93.715137164946853</v>
      </c>
      <c r="I349" s="3">
        <f t="shared" si="11"/>
        <v>2.8114541149484054</v>
      </c>
      <c r="J349" s="8" t="str" cm="1">
        <f t="array" ref="J349">_xlfn.IFS(H349=100,"green",H349&gt;50,"yellow",H349&gt;0,"orange",H349=0,"red")</f>
        <v>yellow</v>
      </c>
      <c r="K349" t="s">
        <v>193</v>
      </c>
    </row>
    <row r="350" spans="1:11" x14ac:dyDescent="0.3">
      <c r="A350">
        <v>1</v>
      </c>
      <c r="B350">
        <v>1.1000000000000001</v>
      </c>
      <c r="C350" t="s">
        <v>219</v>
      </c>
      <c r="D350">
        <v>13</v>
      </c>
      <c r="E350" t="s">
        <v>11</v>
      </c>
      <c r="F350" s="3">
        <v>0</v>
      </c>
      <c r="G350" s="3">
        <v>100</v>
      </c>
      <c r="H350" s="3">
        <f t="shared" si="10"/>
        <v>100</v>
      </c>
      <c r="I350" s="3">
        <f t="shared" si="11"/>
        <v>3</v>
      </c>
      <c r="J350" s="8" t="str" cm="1">
        <f t="array" ref="J350">_xlfn.IFS(H350=100,"green",H350&gt;50,"yellow",H350&gt;0,"orange",H350=0,"red")</f>
        <v>green</v>
      </c>
      <c r="K350" t="s">
        <v>193</v>
      </c>
    </row>
    <row r="351" spans="1:11" x14ac:dyDescent="0.3">
      <c r="A351">
        <v>1</v>
      </c>
      <c r="B351">
        <v>1.1000000000000001</v>
      </c>
      <c r="C351" t="s">
        <v>219</v>
      </c>
      <c r="D351">
        <v>21</v>
      </c>
      <c r="E351" t="s">
        <v>10</v>
      </c>
      <c r="F351" s="3">
        <v>6.1942784450617183E-2</v>
      </c>
      <c r="G351" s="3">
        <v>98.576185384122482</v>
      </c>
      <c r="H351" s="3">
        <f t="shared" si="10"/>
        <v>98.576185384122482</v>
      </c>
      <c r="I351" s="3">
        <f t="shared" si="11"/>
        <v>2.9572855615236744</v>
      </c>
      <c r="J351" s="8" t="str" cm="1">
        <f t="array" ref="J351">_xlfn.IFS(H351=100,"green",H351&gt;50,"yellow",H351&gt;0,"orange",H351=0,"red")</f>
        <v>yellow</v>
      </c>
      <c r="K351" t="s">
        <v>193</v>
      </c>
    </row>
    <row r="352" spans="1:11" x14ac:dyDescent="0.3">
      <c r="A352">
        <v>1</v>
      </c>
      <c r="B352">
        <v>1.1000000000000001</v>
      </c>
      <c r="C352" t="s">
        <v>219</v>
      </c>
      <c r="D352">
        <v>34</v>
      </c>
      <c r="E352" t="s">
        <v>9</v>
      </c>
      <c r="F352" s="3">
        <v>0</v>
      </c>
      <c r="G352" s="3">
        <v>100</v>
      </c>
      <c r="H352" s="3">
        <f t="shared" si="10"/>
        <v>100</v>
      </c>
      <c r="I352" s="3">
        <f t="shared" si="11"/>
        <v>3</v>
      </c>
      <c r="J352" s="8" t="str" cm="1">
        <f t="array" ref="J352">_xlfn.IFS(H352=100,"green",H352&gt;50,"yellow",H352&gt;0,"orange",H352=0,"red")</f>
        <v>green</v>
      </c>
      <c r="K352" t="s">
        <v>193</v>
      </c>
    </row>
    <row r="353" spans="1:11" x14ac:dyDescent="0.3">
      <c r="A353">
        <v>1</v>
      </c>
      <c r="B353">
        <v>1.1000000000000001</v>
      </c>
      <c r="C353" t="s">
        <v>219</v>
      </c>
      <c r="D353">
        <v>3</v>
      </c>
      <c r="E353" t="s">
        <v>8</v>
      </c>
      <c r="F353" s="3">
        <v>0.10813406807789316</v>
      </c>
      <c r="G353" s="3">
        <v>97.514434199735689</v>
      </c>
      <c r="H353" s="3">
        <f t="shared" si="10"/>
        <v>97.514434199735689</v>
      </c>
      <c r="I353" s="3">
        <f t="shared" si="11"/>
        <v>2.9254330259920707</v>
      </c>
      <c r="J353" s="8" t="str" cm="1">
        <f t="array" ref="J353">_xlfn.IFS(H353=100,"green",H353&gt;50,"yellow",H353&gt;0,"orange",H353=0,"red")</f>
        <v>yellow</v>
      </c>
      <c r="K353" t="s">
        <v>193</v>
      </c>
    </row>
    <row r="354" spans="1:11" x14ac:dyDescent="0.3">
      <c r="A354">
        <v>1</v>
      </c>
      <c r="B354">
        <v>1.1000000000000001</v>
      </c>
      <c r="C354" t="s">
        <v>219</v>
      </c>
      <c r="D354">
        <v>8</v>
      </c>
      <c r="E354" t="s">
        <v>7</v>
      </c>
      <c r="F354" s="3">
        <v>0</v>
      </c>
      <c r="G354" s="3">
        <v>100</v>
      </c>
      <c r="H354" s="3">
        <f t="shared" si="10"/>
        <v>100</v>
      </c>
      <c r="I354" s="3">
        <f t="shared" si="11"/>
        <v>3</v>
      </c>
      <c r="J354" s="8" t="str" cm="1">
        <f t="array" ref="J354">_xlfn.IFS(H354=100,"green",H354&gt;50,"yellow",H354&gt;0,"orange",H354=0,"red")</f>
        <v>green</v>
      </c>
      <c r="K354" t="s">
        <v>193</v>
      </c>
    </row>
    <row r="355" spans="1:11" x14ac:dyDescent="0.3">
      <c r="A355">
        <v>1</v>
      </c>
      <c r="B355">
        <v>1.1000000000000001</v>
      </c>
      <c r="C355" t="s">
        <v>219</v>
      </c>
      <c r="D355">
        <v>11</v>
      </c>
      <c r="E355" t="s">
        <v>6</v>
      </c>
      <c r="F355" s="3">
        <v>0</v>
      </c>
      <c r="G355" s="3">
        <v>100</v>
      </c>
      <c r="H355" s="3">
        <f t="shared" si="10"/>
        <v>100</v>
      </c>
      <c r="I355" s="3">
        <f t="shared" si="11"/>
        <v>3</v>
      </c>
      <c r="J355" s="8" t="str" cm="1">
        <f t="array" ref="J355">_xlfn.IFS(H355=100,"green",H355&gt;50,"yellow",H355&gt;0,"orange",H355=0,"red")</f>
        <v>green</v>
      </c>
      <c r="K355" t="s">
        <v>193</v>
      </c>
    </row>
    <row r="356" spans="1:11" x14ac:dyDescent="0.3">
      <c r="A356">
        <v>1</v>
      </c>
      <c r="B356">
        <v>1.1000000000000001</v>
      </c>
      <c r="C356" t="s">
        <v>219</v>
      </c>
      <c r="D356">
        <v>33</v>
      </c>
      <c r="E356" t="s">
        <v>5</v>
      </c>
      <c r="F356" s="3">
        <v>0.27998380529316313</v>
      </c>
      <c r="G356" s="3">
        <v>93.564302319938136</v>
      </c>
      <c r="H356" s="3">
        <f t="shared" si="10"/>
        <v>93.564302319938136</v>
      </c>
      <c r="I356" s="3">
        <f t="shared" si="11"/>
        <v>2.8069290695981439</v>
      </c>
      <c r="J356" s="8" t="str" cm="1">
        <f t="array" ref="J356">_xlfn.IFS(H356=100,"green",H356&gt;50,"yellow",H356&gt;0,"orange",H356=0,"red")</f>
        <v>yellow</v>
      </c>
      <c r="K356" t="s">
        <v>193</v>
      </c>
    </row>
    <row r="357" spans="1:11" x14ac:dyDescent="0.3">
      <c r="A357">
        <v>1</v>
      </c>
      <c r="B357">
        <v>1.1000000000000001</v>
      </c>
      <c r="C357" t="s">
        <v>219</v>
      </c>
      <c r="D357">
        <v>36</v>
      </c>
      <c r="E357" t="s">
        <v>4</v>
      </c>
      <c r="F357" s="3">
        <v>0.58850965187254345</v>
      </c>
      <c r="G357" s="3">
        <v>86.472538305262361</v>
      </c>
      <c r="H357" s="3">
        <f t="shared" si="10"/>
        <v>86.472538305262361</v>
      </c>
      <c r="I357" s="3">
        <f t="shared" si="11"/>
        <v>2.594176149157871</v>
      </c>
      <c r="J357" s="8" t="str" cm="1">
        <f t="array" ref="J357">_xlfn.IFS(H357=100,"green",H357&gt;50,"yellow",H357&gt;0,"orange",H357=0,"red")</f>
        <v>yellow</v>
      </c>
      <c r="K357" t="s">
        <v>193</v>
      </c>
    </row>
    <row r="358" spans="1:11" x14ac:dyDescent="0.3">
      <c r="A358">
        <v>1</v>
      </c>
      <c r="B358">
        <v>1.1000000000000001</v>
      </c>
      <c r="C358" t="s">
        <v>219</v>
      </c>
      <c r="D358">
        <v>16</v>
      </c>
      <c r="E358" t="s">
        <v>3</v>
      </c>
      <c r="F358" s="3">
        <v>0</v>
      </c>
      <c r="G358" s="3">
        <v>100</v>
      </c>
      <c r="H358" s="3">
        <f t="shared" si="10"/>
        <v>100</v>
      </c>
      <c r="I358" s="3">
        <f t="shared" si="11"/>
        <v>3</v>
      </c>
      <c r="J358" s="8" t="str" cm="1">
        <f t="array" ref="J358">_xlfn.IFS(H358=100,"green",H358&gt;50,"yellow",H358&gt;0,"orange",H358=0,"red")</f>
        <v>green</v>
      </c>
      <c r="K358" t="s">
        <v>193</v>
      </c>
    </row>
    <row r="359" spans="1:11" x14ac:dyDescent="0.3">
      <c r="A359">
        <v>1</v>
      </c>
      <c r="B359">
        <v>1.1000000000000001</v>
      </c>
      <c r="C359" t="s">
        <v>219</v>
      </c>
      <c r="D359">
        <v>9</v>
      </c>
      <c r="E359" t="s">
        <v>2</v>
      </c>
      <c r="F359" s="3">
        <v>5.5051654692339549E-3</v>
      </c>
      <c r="G359" s="3">
        <v>99.873458464493652</v>
      </c>
      <c r="H359" s="3">
        <f t="shared" si="10"/>
        <v>99.873458464493652</v>
      </c>
      <c r="I359" s="3">
        <f t="shared" si="11"/>
        <v>2.9962037539348092</v>
      </c>
      <c r="J359" s="8" t="str" cm="1">
        <f t="array" ref="J359">_xlfn.IFS(H359=100,"green",H359&gt;50,"yellow",H359&gt;0,"orange",H359=0,"red")</f>
        <v>yellow</v>
      </c>
      <c r="K359" t="s">
        <v>193</v>
      </c>
    </row>
    <row r="360" spans="1:11" x14ac:dyDescent="0.3">
      <c r="A360">
        <v>1</v>
      </c>
      <c r="B360">
        <v>1.1000000000000001</v>
      </c>
      <c r="C360" t="s">
        <v>219</v>
      </c>
      <c r="D360">
        <v>5</v>
      </c>
      <c r="E360" t="s">
        <v>1</v>
      </c>
      <c r="F360" s="3">
        <v>0</v>
      </c>
      <c r="G360" s="3">
        <v>100</v>
      </c>
      <c r="H360" s="3">
        <f t="shared" si="10"/>
        <v>100</v>
      </c>
      <c r="I360" s="3">
        <f t="shared" si="11"/>
        <v>3</v>
      </c>
      <c r="J360" s="8" t="str" cm="1">
        <f t="array" ref="J360">_xlfn.IFS(H360=100,"green",H360&gt;50,"yellow",H360&gt;0,"orange",H360=0,"red")</f>
        <v>green</v>
      </c>
      <c r="K360" t="s">
        <v>193</v>
      </c>
    </row>
    <row r="361" spans="1:11" x14ac:dyDescent="0.3">
      <c r="A361">
        <v>1</v>
      </c>
      <c r="B361">
        <v>1.1000000000000001</v>
      </c>
      <c r="C361" t="s">
        <v>219</v>
      </c>
      <c r="D361">
        <v>19</v>
      </c>
      <c r="E361" t="s">
        <v>0</v>
      </c>
      <c r="F361" s="3">
        <v>0</v>
      </c>
      <c r="G361" s="3">
        <v>100</v>
      </c>
      <c r="H361" s="3">
        <f t="shared" si="10"/>
        <v>100</v>
      </c>
      <c r="I361" s="3">
        <f t="shared" si="11"/>
        <v>3</v>
      </c>
      <c r="J361" s="8" t="str" cm="1">
        <f t="array" ref="J361">_xlfn.IFS(H361=100,"green",H361&gt;50,"yellow",H361&gt;0,"orange",H361=0,"red")</f>
        <v>green</v>
      </c>
      <c r="K361" t="s">
        <v>193</v>
      </c>
    </row>
    <row r="362" spans="1:11" x14ac:dyDescent="0.3">
      <c r="A362">
        <v>2</v>
      </c>
      <c r="B362">
        <v>2.0099999999999998</v>
      </c>
      <c r="C362" t="s">
        <v>256</v>
      </c>
      <c r="D362">
        <v>35</v>
      </c>
      <c r="E362" t="s">
        <v>34</v>
      </c>
      <c r="F362" s="3">
        <v>0.26275615440602657</v>
      </c>
      <c r="G362" s="3">
        <v>98.827274802004681</v>
      </c>
      <c r="H362" s="3">
        <f t="shared" si="10"/>
        <v>98.827274802004681</v>
      </c>
      <c r="I362" s="3">
        <f t="shared" si="11"/>
        <v>2.9648182440601403</v>
      </c>
      <c r="J362" s="8" t="str" cm="1">
        <f t="array" ref="J362">_xlfn.IFS(H362=100,"green",H362&gt;50,"yellow",H362&gt;0,"orange",H362=0,"red")</f>
        <v>yellow</v>
      </c>
      <c r="K362" t="s">
        <v>250</v>
      </c>
    </row>
    <row r="363" spans="1:11" x14ac:dyDescent="0.3">
      <c r="A363">
        <v>2</v>
      </c>
      <c r="B363">
        <v>2.0099999999999998</v>
      </c>
      <c r="C363" t="s">
        <v>256</v>
      </c>
      <c r="D363">
        <v>37</v>
      </c>
      <c r="E363" t="s">
        <v>33</v>
      </c>
      <c r="F363" s="3">
        <v>9.4801828174590999E-2</v>
      </c>
      <c r="G363" s="3">
        <v>99.693187143281605</v>
      </c>
      <c r="H363" s="3">
        <f t="shared" si="10"/>
        <v>99.693187143281605</v>
      </c>
      <c r="I363" s="3">
        <f t="shared" si="11"/>
        <v>2.990795614298448</v>
      </c>
      <c r="J363" s="8" t="str" cm="1">
        <f t="array" ref="J363">_xlfn.IFS(H363=100,"green",H363&gt;50,"yellow",H363&gt;0,"orange",H363=0,"red")</f>
        <v>yellow</v>
      </c>
      <c r="K363" t="s">
        <v>250</v>
      </c>
    </row>
    <row r="364" spans="1:11" x14ac:dyDescent="0.3">
      <c r="A364">
        <v>2</v>
      </c>
      <c r="B364">
        <v>2.0099999999999998</v>
      </c>
      <c r="C364" t="s">
        <v>256</v>
      </c>
      <c r="D364">
        <v>12</v>
      </c>
      <c r="E364" t="s">
        <v>32</v>
      </c>
      <c r="F364" s="3">
        <v>0.79495449608195834</v>
      </c>
      <c r="G364" s="3">
        <v>96.083450796963689</v>
      </c>
      <c r="H364" s="3">
        <f t="shared" si="10"/>
        <v>96.083450796963689</v>
      </c>
      <c r="I364" s="3">
        <f t="shared" si="11"/>
        <v>2.8825035239089107</v>
      </c>
      <c r="J364" s="8" t="str" cm="1">
        <f t="array" ref="J364">_xlfn.IFS(H364=100,"green",H364&gt;50,"yellow",H364&gt;0,"orange",H364=0,"red")</f>
        <v>yellow</v>
      </c>
      <c r="K364" t="s">
        <v>250</v>
      </c>
    </row>
    <row r="365" spans="1:11" x14ac:dyDescent="0.3">
      <c r="A365">
        <v>2</v>
      </c>
      <c r="B365">
        <v>2.0099999999999998</v>
      </c>
      <c r="C365" t="s">
        <v>256</v>
      </c>
      <c r="D365">
        <v>18</v>
      </c>
      <c r="E365" t="s">
        <v>31</v>
      </c>
      <c r="F365" s="3">
        <v>0.54797898939599776</v>
      </c>
      <c r="G365" s="3">
        <v>97.356768037615183</v>
      </c>
      <c r="H365" s="3">
        <f t="shared" si="10"/>
        <v>97.356768037615183</v>
      </c>
      <c r="I365" s="3">
        <f t="shared" si="11"/>
        <v>2.9207030411284554</v>
      </c>
      <c r="J365" s="8" t="str" cm="1">
        <f t="array" ref="J365">_xlfn.IFS(H365=100,"green",H365&gt;50,"yellow",H365&gt;0,"orange",H365=0,"red")</f>
        <v>yellow</v>
      </c>
      <c r="K365" t="s">
        <v>250</v>
      </c>
    </row>
    <row r="366" spans="1:11" x14ac:dyDescent="0.3">
      <c r="A366">
        <v>2</v>
      </c>
      <c r="B366">
        <v>2.0099999999999998</v>
      </c>
      <c r="C366" t="s">
        <v>256</v>
      </c>
      <c r="D366">
        <v>10</v>
      </c>
      <c r="E366" t="s">
        <v>30</v>
      </c>
      <c r="F366" s="3">
        <v>3.4092398488322497</v>
      </c>
      <c r="G366" s="3">
        <v>82.605132010184676</v>
      </c>
      <c r="H366" s="3">
        <f t="shared" si="10"/>
        <v>82.605132010184676</v>
      </c>
      <c r="I366" s="3">
        <f t="shared" si="11"/>
        <v>2.4781539603055402</v>
      </c>
      <c r="J366" s="8" t="str" cm="1">
        <f t="array" ref="J366">_xlfn.IFS(H366=100,"green",H366&gt;50,"yellow",H366&gt;0,"orange",H366=0,"red")</f>
        <v>yellow</v>
      </c>
      <c r="K366" t="s">
        <v>250</v>
      </c>
    </row>
    <row r="367" spans="1:11" x14ac:dyDescent="0.3">
      <c r="A367">
        <v>2</v>
      </c>
      <c r="B367">
        <v>2.0099999999999998</v>
      </c>
      <c r="C367" t="s">
        <v>256</v>
      </c>
      <c r="D367">
        <v>4</v>
      </c>
      <c r="E367" t="s">
        <v>29</v>
      </c>
      <c r="F367" s="3">
        <v>6.2532569046378326</v>
      </c>
      <c r="G367" s="3">
        <v>67.942398857180734</v>
      </c>
      <c r="H367" s="3">
        <f t="shared" si="10"/>
        <v>67.942398857180734</v>
      </c>
      <c r="I367" s="3">
        <f t="shared" si="11"/>
        <v>2.0382719657154218</v>
      </c>
      <c r="J367" s="8" t="str" cm="1">
        <f t="array" ref="J367">_xlfn.IFS(H367=100,"green",H367&gt;50,"yellow",H367&gt;0,"orange",H367=0,"red")</f>
        <v>yellow</v>
      </c>
      <c r="K367" t="s">
        <v>250</v>
      </c>
    </row>
    <row r="368" spans="1:11" x14ac:dyDescent="0.3">
      <c r="A368">
        <v>2</v>
      </c>
      <c r="B368">
        <v>2.0099999999999998</v>
      </c>
      <c r="C368" t="s">
        <v>256</v>
      </c>
      <c r="D368">
        <v>22</v>
      </c>
      <c r="E368" t="s">
        <v>28</v>
      </c>
      <c r="F368" s="3">
        <v>5.6762135881663554</v>
      </c>
      <c r="G368" s="3">
        <v>70.91742748785434</v>
      </c>
      <c r="H368" s="3">
        <f t="shared" si="10"/>
        <v>70.91742748785434</v>
      </c>
      <c r="I368" s="3">
        <f t="shared" si="11"/>
        <v>2.1275228246356304</v>
      </c>
      <c r="J368" s="8" t="str" cm="1">
        <f t="array" ref="J368">_xlfn.IFS(H368=100,"green",H368&gt;50,"yellow",H368&gt;0,"orange",H368=0,"red")</f>
        <v>yellow</v>
      </c>
      <c r="K368" t="s">
        <v>250</v>
      </c>
    </row>
    <row r="369" spans="1:11" x14ac:dyDescent="0.3">
      <c r="A369">
        <v>2</v>
      </c>
      <c r="B369">
        <v>2.0099999999999998</v>
      </c>
      <c r="C369" t="s">
        <v>256</v>
      </c>
      <c r="D369">
        <v>25</v>
      </c>
      <c r="E369" t="s">
        <v>244</v>
      </c>
      <c r="F369" s="3">
        <v>0</v>
      </c>
      <c r="G369" s="3">
        <v>100.18195140934093</v>
      </c>
      <c r="H369" s="3">
        <f t="shared" si="10"/>
        <v>100</v>
      </c>
      <c r="I369" s="3">
        <f t="shared" si="11"/>
        <v>3</v>
      </c>
      <c r="J369" s="8" t="str" cm="1">
        <f t="array" ref="J369">_xlfn.IFS(H369=100,"green",H369&gt;50,"yellow",H369&gt;0,"orange",H369=0,"red")</f>
        <v>green</v>
      </c>
      <c r="K369" t="s">
        <v>250</v>
      </c>
    </row>
    <row r="370" spans="1:11" x14ac:dyDescent="0.3">
      <c r="A370">
        <v>2</v>
      </c>
      <c r="B370">
        <v>2.0099999999999998</v>
      </c>
      <c r="C370" t="s">
        <v>256</v>
      </c>
      <c r="D370">
        <v>7</v>
      </c>
      <c r="E370" t="s">
        <v>27</v>
      </c>
      <c r="F370" s="3">
        <v>21.997932921017533</v>
      </c>
      <c r="G370" s="3">
        <v>-13.231510609154828</v>
      </c>
      <c r="H370" s="3">
        <f t="shared" si="10"/>
        <v>0</v>
      </c>
      <c r="I370" s="3">
        <f t="shared" si="11"/>
        <v>0</v>
      </c>
      <c r="J370" s="8" t="str" cm="1">
        <f t="array" ref="J370">_xlfn.IFS(H370=100,"green",H370&gt;50,"yellow",H370&gt;0,"orange",H370=0,"red")</f>
        <v>red</v>
      </c>
      <c r="K370" t="s">
        <v>250</v>
      </c>
    </row>
    <row r="371" spans="1:11" x14ac:dyDescent="0.3">
      <c r="A371">
        <v>2</v>
      </c>
      <c r="B371">
        <v>2.0099999999999998</v>
      </c>
      <c r="C371" t="s">
        <v>256</v>
      </c>
      <c r="D371">
        <v>30</v>
      </c>
      <c r="E371" t="s">
        <v>26</v>
      </c>
      <c r="F371" s="3">
        <v>0.13712295472542843</v>
      </c>
      <c r="G371" s="3">
        <v>99.474994575103196</v>
      </c>
      <c r="H371" s="3">
        <f t="shared" si="10"/>
        <v>99.474994575103196</v>
      </c>
      <c r="I371" s="3">
        <f t="shared" si="11"/>
        <v>2.9842498372530959</v>
      </c>
      <c r="J371" s="8" t="str" cm="1">
        <f t="array" ref="J371">_xlfn.IFS(H371=100,"green",H371&gt;50,"yellow",H371&gt;0,"orange",H371=0,"red")</f>
        <v>yellow</v>
      </c>
      <c r="K371" t="s">
        <v>250</v>
      </c>
    </row>
    <row r="372" spans="1:11" x14ac:dyDescent="0.3">
      <c r="A372">
        <v>2</v>
      </c>
      <c r="B372">
        <v>2.0099999999999998</v>
      </c>
      <c r="C372" t="s">
        <v>256</v>
      </c>
      <c r="D372">
        <v>24</v>
      </c>
      <c r="E372" t="s">
        <v>25</v>
      </c>
      <c r="F372" s="3">
        <v>1.067179495223106</v>
      </c>
      <c r="G372" s="3">
        <v>94.679956218112522</v>
      </c>
      <c r="H372" s="3">
        <f t="shared" si="10"/>
        <v>94.679956218112522</v>
      </c>
      <c r="I372" s="3">
        <f t="shared" si="11"/>
        <v>2.8403986865433759</v>
      </c>
      <c r="J372" s="8" t="str" cm="1">
        <f t="array" ref="J372">_xlfn.IFS(H372=100,"green",H372&gt;50,"yellow",H372&gt;0,"orange",H372=0,"red")</f>
        <v>yellow</v>
      </c>
      <c r="K372" t="s">
        <v>250</v>
      </c>
    </row>
    <row r="373" spans="1:11" x14ac:dyDescent="0.3">
      <c r="A373">
        <v>2</v>
      </c>
      <c r="B373">
        <v>2.0099999999999998</v>
      </c>
      <c r="C373" t="s">
        <v>256</v>
      </c>
      <c r="D373">
        <v>6</v>
      </c>
      <c r="E373" t="s">
        <v>24</v>
      </c>
      <c r="F373" s="3">
        <v>12.066365245523118</v>
      </c>
      <c r="G373" s="3">
        <v>37.972094629255203</v>
      </c>
      <c r="H373" s="3">
        <f t="shared" si="10"/>
        <v>37.972094629255203</v>
      </c>
      <c r="I373" s="3">
        <f t="shared" si="11"/>
        <v>1.139162838877656</v>
      </c>
      <c r="J373" s="8" t="str" cm="1">
        <f t="array" ref="J373">_xlfn.IFS(H373=100,"green",H373&gt;50,"yellow",H373&gt;0,"orange",H373=0,"red")</f>
        <v>orange</v>
      </c>
      <c r="K373" t="s">
        <v>250</v>
      </c>
    </row>
    <row r="374" spans="1:11" x14ac:dyDescent="0.3">
      <c r="A374">
        <v>2</v>
      </c>
      <c r="B374">
        <v>2.0099999999999998</v>
      </c>
      <c r="C374" t="s">
        <v>256</v>
      </c>
      <c r="D374">
        <v>2</v>
      </c>
      <c r="E374" t="s">
        <v>23</v>
      </c>
      <c r="F374" s="3">
        <v>0.42245712133055935</v>
      </c>
      <c r="G374" s="3">
        <v>98.003913824787247</v>
      </c>
      <c r="H374" s="3">
        <f t="shared" si="10"/>
        <v>98.003913824787247</v>
      </c>
      <c r="I374" s="3">
        <f t="shared" si="11"/>
        <v>2.9401174147436175</v>
      </c>
      <c r="J374" s="8" t="str" cm="1">
        <f t="array" ref="J374">_xlfn.IFS(H374=100,"green",H374&gt;50,"yellow",H374&gt;0,"orange",H374=0,"red")</f>
        <v>yellow</v>
      </c>
      <c r="K374" t="s">
        <v>250</v>
      </c>
    </row>
    <row r="375" spans="1:11" x14ac:dyDescent="0.3">
      <c r="A375">
        <v>2</v>
      </c>
      <c r="B375">
        <v>2.0099999999999998</v>
      </c>
      <c r="C375" t="s">
        <v>256</v>
      </c>
      <c r="D375">
        <v>1</v>
      </c>
      <c r="E375" t="s">
        <v>22</v>
      </c>
      <c r="F375" s="3">
        <v>1.9320076771626584</v>
      </c>
      <c r="G375" s="3">
        <v>90.221211911677514</v>
      </c>
      <c r="H375" s="3">
        <f t="shared" si="10"/>
        <v>90.221211911677514</v>
      </c>
      <c r="I375" s="3">
        <f t="shared" si="11"/>
        <v>2.7066363573503254</v>
      </c>
      <c r="J375" s="8" t="str" cm="1">
        <f t="array" ref="J375">_xlfn.IFS(H375=100,"green",H375&gt;50,"yellow",H375&gt;0,"orange",H375=0,"red")</f>
        <v>yellow</v>
      </c>
      <c r="K375" t="s">
        <v>250</v>
      </c>
    </row>
    <row r="376" spans="1:11" x14ac:dyDescent="0.3">
      <c r="A376">
        <v>2</v>
      </c>
      <c r="B376">
        <v>2.0099999999999998</v>
      </c>
      <c r="C376" t="s">
        <v>256</v>
      </c>
      <c r="D376">
        <v>20</v>
      </c>
      <c r="E376" t="s">
        <v>21</v>
      </c>
      <c r="F376" s="3">
        <v>1.9400915492825388</v>
      </c>
      <c r="G376" s="3">
        <v>90.179534362840442</v>
      </c>
      <c r="H376" s="3">
        <f t="shared" si="10"/>
        <v>90.179534362840442</v>
      </c>
      <c r="I376" s="3">
        <f t="shared" si="11"/>
        <v>2.7053860308852133</v>
      </c>
      <c r="J376" s="8" t="str" cm="1">
        <f t="array" ref="J376">_xlfn.IFS(H376=100,"green",H376&gt;50,"yellow",H376&gt;0,"orange",H376=0,"red")</f>
        <v>yellow</v>
      </c>
      <c r="K376" t="s">
        <v>250</v>
      </c>
    </row>
    <row r="377" spans="1:11" x14ac:dyDescent="0.3">
      <c r="A377">
        <v>2</v>
      </c>
      <c r="B377">
        <v>2.0099999999999998</v>
      </c>
      <c r="C377" t="s">
        <v>256</v>
      </c>
      <c r="D377">
        <v>29</v>
      </c>
      <c r="E377" t="s">
        <v>20</v>
      </c>
      <c r="F377" s="3">
        <v>0.44520611791117082</v>
      </c>
      <c r="G377" s="3">
        <v>97.886628147586691</v>
      </c>
      <c r="H377" s="3">
        <f t="shared" si="10"/>
        <v>97.886628147586691</v>
      </c>
      <c r="I377" s="3">
        <f t="shared" si="11"/>
        <v>2.9365988444276008</v>
      </c>
      <c r="J377" s="8" t="str" cm="1">
        <f t="array" ref="J377">_xlfn.IFS(H377=100,"green",H377&gt;50,"yellow",H377&gt;0,"orange",H377=0,"red")</f>
        <v>yellow</v>
      </c>
      <c r="K377" t="s">
        <v>250</v>
      </c>
    </row>
    <row r="378" spans="1:11" x14ac:dyDescent="0.3">
      <c r="A378">
        <v>2</v>
      </c>
      <c r="B378">
        <v>2.0099999999999998</v>
      </c>
      <c r="C378" t="s">
        <v>256</v>
      </c>
      <c r="D378">
        <v>32</v>
      </c>
      <c r="E378" t="s">
        <v>19</v>
      </c>
      <c r="F378" s="3">
        <v>0.36520318872674035</v>
      </c>
      <c r="G378" s="3">
        <v>98.299094591729613</v>
      </c>
      <c r="H378" s="3">
        <f t="shared" si="10"/>
        <v>98.299094591729613</v>
      </c>
      <c r="I378" s="3">
        <f t="shared" si="11"/>
        <v>2.9489728377518882</v>
      </c>
      <c r="J378" s="8" t="str" cm="1">
        <f t="array" ref="J378">_xlfn.IFS(H378=100,"green",H378&gt;50,"yellow",H378&gt;0,"orange",H378=0,"red")</f>
        <v>yellow</v>
      </c>
      <c r="K378" t="s">
        <v>250</v>
      </c>
    </row>
    <row r="379" spans="1:11" x14ac:dyDescent="0.3">
      <c r="A379">
        <v>2</v>
      </c>
      <c r="B379">
        <v>2.0099999999999998</v>
      </c>
      <c r="C379" t="s">
        <v>256</v>
      </c>
      <c r="D379">
        <v>35</v>
      </c>
      <c r="E379" t="s">
        <v>18</v>
      </c>
      <c r="F379" s="3">
        <v>0</v>
      </c>
      <c r="G379" s="3">
        <v>100.18195140934093</v>
      </c>
      <c r="H379" s="3">
        <f t="shared" si="10"/>
        <v>100</v>
      </c>
      <c r="I379" s="3">
        <f t="shared" si="11"/>
        <v>3</v>
      </c>
      <c r="J379" s="8" t="str" cm="1">
        <f t="array" ref="J379">_xlfn.IFS(H379=100,"green",H379&gt;50,"yellow",H379&gt;0,"orange",H379=0,"red")</f>
        <v>green</v>
      </c>
      <c r="K379" t="s">
        <v>250</v>
      </c>
    </row>
    <row r="380" spans="1:11" x14ac:dyDescent="0.3">
      <c r="A380">
        <v>2</v>
      </c>
      <c r="B380">
        <v>2.0099999999999998</v>
      </c>
      <c r="C380" t="s">
        <v>256</v>
      </c>
      <c r="D380">
        <v>31</v>
      </c>
      <c r="E380" t="s">
        <v>17</v>
      </c>
      <c r="F380" s="3">
        <v>0</v>
      </c>
      <c r="G380" s="3">
        <v>100.18195140934093</v>
      </c>
      <c r="H380" s="3">
        <f t="shared" si="10"/>
        <v>100</v>
      </c>
      <c r="I380" s="3">
        <f t="shared" si="11"/>
        <v>3</v>
      </c>
      <c r="J380" s="8" t="str" cm="1">
        <f t="array" ref="J380">_xlfn.IFS(H380=100,"green",H380&gt;50,"yellow",H380&gt;0,"orange",H380=0,"red")</f>
        <v>green</v>
      </c>
      <c r="K380" t="s">
        <v>250</v>
      </c>
    </row>
    <row r="381" spans="1:11" x14ac:dyDescent="0.3">
      <c r="A381">
        <v>2</v>
      </c>
      <c r="B381">
        <v>2.0099999999999998</v>
      </c>
      <c r="C381" t="s">
        <v>256</v>
      </c>
      <c r="D381">
        <v>23</v>
      </c>
      <c r="E381" t="s">
        <v>16</v>
      </c>
      <c r="F381" s="3">
        <v>17.496293964946194</v>
      </c>
      <c r="G381" s="3">
        <v>9.9773272665887198</v>
      </c>
      <c r="H381" s="3">
        <f t="shared" si="10"/>
        <v>9.9773272665887198</v>
      </c>
      <c r="I381" s="3">
        <f t="shared" si="11"/>
        <v>0.29931981799766161</v>
      </c>
      <c r="J381" s="8" t="str" cm="1">
        <f t="array" ref="J381">_xlfn.IFS(H381=100,"green",H381&gt;50,"yellow",H381&gt;0,"orange",H381=0,"red")</f>
        <v>orange</v>
      </c>
      <c r="K381" t="s">
        <v>250</v>
      </c>
    </row>
    <row r="382" spans="1:11" x14ac:dyDescent="0.3">
      <c r="A382">
        <v>2</v>
      </c>
      <c r="B382">
        <v>2.0099999999999998</v>
      </c>
      <c r="C382" t="s">
        <v>256</v>
      </c>
      <c r="D382">
        <v>27</v>
      </c>
      <c r="E382" t="s">
        <v>15</v>
      </c>
      <c r="F382" s="3">
        <v>3.1128104671375447</v>
      </c>
      <c r="G382" s="3">
        <v>84.133415714963036</v>
      </c>
      <c r="H382" s="3">
        <f t="shared" si="10"/>
        <v>84.133415714963036</v>
      </c>
      <c r="I382" s="3">
        <f t="shared" si="11"/>
        <v>2.5240024714488909</v>
      </c>
      <c r="J382" s="8" t="str" cm="1">
        <f t="array" ref="J382">_xlfn.IFS(H382=100,"green",H382&gt;50,"yellow",H382&gt;0,"orange",H382=0,"red")</f>
        <v>yellow</v>
      </c>
      <c r="K382" t="s">
        <v>250</v>
      </c>
    </row>
    <row r="383" spans="1:11" x14ac:dyDescent="0.3">
      <c r="A383">
        <v>2</v>
      </c>
      <c r="B383">
        <v>2.0099999999999998</v>
      </c>
      <c r="C383" t="s">
        <v>256</v>
      </c>
      <c r="D383">
        <v>14</v>
      </c>
      <c r="E383" t="s">
        <v>14</v>
      </c>
      <c r="F383" s="3">
        <v>1.3227564688627016</v>
      </c>
      <c r="G383" s="3">
        <v>93.362292895074461</v>
      </c>
      <c r="H383" s="3">
        <f t="shared" si="10"/>
        <v>93.362292895074461</v>
      </c>
      <c r="I383" s="3">
        <f t="shared" si="11"/>
        <v>2.8008687868522339</v>
      </c>
      <c r="J383" s="8" t="str" cm="1">
        <f t="array" ref="J383">_xlfn.IFS(H383=100,"green",H383&gt;50,"yellow",H383&gt;0,"orange",H383=0,"red")</f>
        <v>yellow</v>
      </c>
      <c r="K383" t="s">
        <v>250</v>
      </c>
    </row>
    <row r="384" spans="1:11" x14ac:dyDescent="0.3">
      <c r="A384">
        <v>2</v>
      </c>
      <c r="B384">
        <v>2.0099999999999998</v>
      </c>
      <c r="C384" t="s">
        <v>256</v>
      </c>
      <c r="D384">
        <v>17</v>
      </c>
      <c r="E384" t="s">
        <v>13</v>
      </c>
      <c r="F384" s="3">
        <v>0.50558008742490879</v>
      </c>
      <c r="G384" s="3">
        <v>97.575361587999623</v>
      </c>
      <c r="H384" s="3">
        <f t="shared" si="10"/>
        <v>97.575361587999623</v>
      </c>
      <c r="I384" s="3">
        <f t="shared" si="11"/>
        <v>2.9272608476399888</v>
      </c>
      <c r="J384" s="8" t="str" cm="1">
        <f t="array" ref="J384">_xlfn.IFS(H384=100,"green",H384&gt;50,"yellow",H384&gt;0,"orange",H384=0,"red")</f>
        <v>yellow</v>
      </c>
      <c r="K384" t="s">
        <v>250</v>
      </c>
    </row>
    <row r="385" spans="1:11" x14ac:dyDescent="0.3">
      <c r="A385">
        <v>2</v>
      </c>
      <c r="B385">
        <v>2.0099999999999998</v>
      </c>
      <c r="C385" t="s">
        <v>256</v>
      </c>
      <c r="D385">
        <v>15</v>
      </c>
      <c r="E385" t="s">
        <v>12</v>
      </c>
      <c r="F385" s="3">
        <v>2.4607958760706743</v>
      </c>
      <c r="G385" s="3">
        <v>87.494969381163017</v>
      </c>
      <c r="H385" s="3">
        <f t="shared" si="10"/>
        <v>87.494969381163017</v>
      </c>
      <c r="I385" s="3">
        <f t="shared" si="11"/>
        <v>2.6248490814348902</v>
      </c>
      <c r="J385" s="8" t="str" cm="1">
        <f t="array" ref="J385">_xlfn.IFS(H385=100,"green",H385&gt;50,"yellow",H385&gt;0,"orange",H385=0,"red")</f>
        <v>yellow</v>
      </c>
      <c r="K385" t="s">
        <v>250</v>
      </c>
    </row>
    <row r="386" spans="1:11" x14ac:dyDescent="0.3">
      <c r="A386">
        <v>2</v>
      </c>
      <c r="B386">
        <v>2.0099999999999998</v>
      </c>
      <c r="C386" t="s">
        <v>256</v>
      </c>
      <c r="D386">
        <v>13</v>
      </c>
      <c r="E386" t="s">
        <v>11</v>
      </c>
      <c r="F386" s="3">
        <v>3.2347705486271936</v>
      </c>
      <c r="G386" s="3">
        <v>83.504633223468886</v>
      </c>
      <c r="H386" s="3">
        <f t="shared" ref="H386:H449" si="12">IF(G386&gt;100,100,IF(G386&lt;0,0,G386))</f>
        <v>83.504633223468886</v>
      </c>
      <c r="I386" s="3">
        <f t="shared" ref="I386:I449" si="13">H386/100*3</f>
        <v>2.5051389967040665</v>
      </c>
      <c r="J386" s="8" t="str" cm="1">
        <f t="array" ref="J386">_xlfn.IFS(H386=100,"green",H386&gt;50,"yellow",H386&gt;0,"orange",H386=0,"red")</f>
        <v>yellow</v>
      </c>
      <c r="K386" t="s">
        <v>250</v>
      </c>
    </row>
    <row r="387" spans="1:11" x14ac:dyDescent="0.3">
      <c r="A387">
        <v>2</v>
      </c>
      <c r="B387">
        <v>2.0099999999999998</v>
      </c>
      <c r="C387" t="s">
        <v>256</v>
      </c>
      <c r="D387">
        <v>21</v>
      </c>
      <c r="E387" t="s">
        <v>10</v>
      </c>
      <c r="F387" s="3">
        <v>0.19535801249810031</v>
      </c>
      <c r="G387" s="3">
        <v>99.174755478249892</v>
      </c>
      <c r="H387" s="3">
        <f t="shared" si="12"/>
        <v>99.174755478249892</v>
      </c>
      <c r="I387" s="3">
        <f t="shared" si="13"/>
        <v>2.9752426643474967</v>
      </c>
      <c r="J387" s="8" t="str" cm="1">
        <f t="array" ref="J387">_xlfn.IFS(H387=100,"green",H387&gt;50,"yellow",H387&gt;0,"orange",H387=0,"red")</f>
        <v>yellow</v>
      </c>
      <c r="K387" t="s">
        <v>250</v>
      </c>
    </row>
    <row r="388" spans="1:11" x14ac:dyDescent="0.3">
      <c r="A388">
        <v>2</v>
      </c>
      <c r="B388">
        <v>2.0099999999999998</v>
      </c>
      <c r="C388" t="s">
        <v>256</v>
      </c>
      <c r="D388">
        <v>34</v>
      </c>
      <c r="E388" t="s">
        <v>9</v>
      </c>
      <c r="F388" s="3">
        <v>0.240393668671817</v>
      </c>
      <c r="G388" s="3">
        <v>98.942567767737515</v>
      </c>
      <c r="H388" s="3">
        <f t="shared" si="12"/>
        <v>98.942567767737515</v>
      </c>
      <c r="I388" s="3">
        <f t="shared" si="13"/>
        <v>2.9682770330321251</v>
      </c>
      <c r="J388" s="8" t="str" cm="1">
        <f t="array" ref="J388">_xlfn.IFS(H388=100,"green",H388&gt;50,"yellow",H388&gt;0,"orange",H388=0,"red")</f>
        <v>yellow</v>
      </c>
      <c r="K388" t="s">
        <v>250</v>
      </c>
    </row>
    <row r="389" spans="1:11" x14ac:dyDescent="0.3">
      <c r="A389">
        <v>2</v>
      </c>
      <c r="B389">
        <v>2.0099999999999998</v>
      </c>
      <c r="C389" t="s">
        <v>256</v>
      </c>
      <c r="D389">
        <v>3</v>
      </c>
      <c r="E389" t="s">
        <v>8</v>
      </c>
      <c r="F389" s="3">
        <v>2.130241141134495</v>
      </c>
      <c r="G389" s="3">
        <v>89.199191182835108</v>
      </c>
      <c r="H389" s="3">
        <f t="shared" si="12"/>
        <v>89.199191182835108</v>
      </c>
      <c r="I389" s="3">
        <f t="shared" si="13"/>
        <v>2.6759757354850531</v>
      </c>
      <c r="J389" s="8" t="str" cm="1">
        <f t="array" ref="J389">_xlfn.IFS(H389=100,"green",H389&gt;50,"yellow",H389&gt;0,"orange",H389=0,"red")</f>
        <v>yellow</v>
      </c>
      <c r="K389" t="s">
        <v>250</v>
      </c>
    </row>
    <row r="390" spans="1:11" x14ac:dyDescent="0.3">
      <c r="A390">
        <v>2</v>
      </c>
      <c r="B390">
        <v>2.0099999999999998</v>
      </c>
      <c r="C390" t="s">
        <v>256</v>
      </c>
      <c r="D390">
        <v>8</v>
      </c>
      <c r="E390" t="s">
        <v>7</v>
      </c>
      <c r="F390" s="3">
        <v>8.7412642245949392</v>
      </c>
      <c r="G390" s="3">
        <v>55.11512437203595</v>
      </c>
      <c r="H390" s="3">
        <f t="shared" si="12"/>
        <v>55.11512437203595</v>
      </c>
      <c r="I390" s="3">
        <f t="shared" si="13"/>
        <v>1.6534537311610786</v>
      </c>
      <c r="J390" s="8" t="str" cm="1">
        <f t="array" ref="J390">_xlfn.IFS(H390=100,"green",H390&gt;50,"yellow",H390&gt;0,"orange",H390=0,"red")</f>
        <v>yellow</v>
      </c>
      <c r="K390" t="s">
        <v>250</v>
      </c>
    </row>
    <row r="391" spans="1:11" x14ac:dyDescent="0.3">
      <c r="A391">
        <v>2</v>
      </c>
      <c r="B391">
        <v>2.0099999999999998</v>
      </c>
      <c r="C391" t="s">
        <v>256</v>
      </c>
      <c r="D391">
        <v>11</v>
      </c>
      <c r="E391" t="s">
        <v>6</v>
      </c>
      <c r="F391" s="3">
        <v>0.81889753462708215</v>
      </c>
      <c r="G391" s="3">
        <v>95.960009067125029</v>
      </c>
      <c r="H391" s="3">
        <f t="shared" si="12"/>
        <v>95.960009067125029</v>
      </c>
      <c r="I391" s="3">
        <f t="shared" si="13"/>
        <v>2.8788002720137511</v>
      </c>
      <c r="J391" s="8" t="str" cm="1">
        <f t="array" ref="J391">_xlfn.IFS(H391=100,"green",H391&gt;50,"yellow",H391&gt;0,"orange",H391=0,"red")</f>
        <v>yellow</v>
      </c>
      <c r="K391" t="s">
        <v>250</v>
      </c>
    </row>
    <row r="392" spans="1:11" x14ac:dyDescent="0.3">
      <c r="A392">
        <v>2</v>
      </c>
      <c r="B392">
        <v>2.0099999999999998</v>
      </c>
      <c r="C392" t="s">
        <v>256</v>
      </c>
      <c r="D392">
        <v>33</v>
      </c>
      <c r="E392" t="s">
        <v>5</v>
      </c>
      <c r="F392" s="3">
        <v>0.72768068207381509</v>
      </c>
      <c r="G392" s="3">
        <v>96.430290483094467</v>
      </c>
      <c r="H392" s="3">
        <f t="shared" si="12"/>
        <v>96.430290483094467</v>
      </c>
      <c r="I392" s="3">
        <f t="shared" si="13"/>
        <v>2.892908714492834</v>
      </c>
      <c r="J392" s="8" t="str" cm="1">
        <f t="array" ref="J392">_xlfn.IFS(H392=100,"green",H392&gt;50,"yellow",H392&gt;0,"orange",H392=0,"red")</f>
        <v>yellow</v>
      </c>
      <c r="K392" t="s">
        <v>250</v>
      </c>
    </row>
    <row r="393" spans="1:11" x14ac:dyDescent="0.3">
      <c r="A393">
        <v>2</v>
      </c>
      <c r="B393">
        <v>2.0099999999999998</v>
      </c>
      <c r="C393" t="s">
        <v>256</v>
      </c>
      <c r="D393">
        <v>36</v>
      </c>
      <c r="E393" t="s">
        <v>4</v>
      </c>
      <c r="F393" s="3">
        <v>0.31996641266856729</v>
      </c>
      <c r="G393" s="3">
        <v>98.532319204320885</v>
      </c>
      <c r="H393" s="3">
        <f t="shared" si="12"/>
        <v>98.532319204320885</v>
      </c>
      <c r="I393" s="3">
        <f t="shared" si="13"/>
        <v>2.9559695761296263</v>
      </c>
      <c r="J393" s="8" t="str" cm="1">
        <f t="array" ref="J393">_xlfn.IFS(H393=100,"green",H393&gt;50,"yellow",H393&gt;0,"orange",H393=0,"red")</f>
        <v>yellow</v>
      </c>
      <c r="K393" t="s">
        <v>250</v>
      </c>
    </row>
    <row r="394" spans="1:11" x14ac:dyDescent="0.3">
      <c r="A394">
        <v>2</v>
      </c>
      <c r="B394">
        <v>2.0099999999999998</v>
      </c>
      <c r="C394" t="s">
        <v>256</v>
      </c>
      <c r="D394">
        <v>16</v>
      </c>
      <c r="E394" t="s">
        <v>3</v>
      </c>
      <c r="F394" s="3">
        <v>8.1656716795725101E-2</v>
      </c>
      <c r="G394" s="3">
        <v>99.760958628695661</v>
      </c>
      <c r="H394" s="3">
        <f t="shared" si="12"/>
        <v>99.760958628695661</v>
      </c>
      <c r="I394" s="3">
        <f t="shared" si="13"/>
        <v>2.99282875886087</v>
      </c>
      <c r="J394" s="8" t="str" cm="1">
        <f t="array" ref="J394">_xlfn.IFS(H394=100,"green",H394&gt;50,"yellow",H394&gt;0,"orange",H394=0,"red")</f>
        <v>yellow</v>
      </c>
      <c r="K394" t="s">
        <v>250</v>
      </c>
    </row>
    <row r="395" spans="1:11" x14ac:dyDescent="0.3">
      <c r="A395">
        <v>2</v>
      </c>
      <c r="B395">
        <v>2.0099999999999998</v>
      </c>
      <c r="C395" t="s">
        <v>256</v>
      </c>
      <c r="D395">
        <v>9</v>
      </c>
      <c r="E395" t="s">
        <v>2</v>
      </c>
      <c r="F395" s="3">
        <v>19.064888489545297</v>
      </c>
      <c r="G395" s="3">
        <v>1.8902158013078354</v>
      </c>
      <c r="H395" s="3">
        <f t="shared" si="12"/>
        <v>1.8902158013078354</v>
      </c>
      <c r="I395" s="3">
        <f t="shared" si="13"/>
        <v>5.6706474039235059E-2</v>
      </c>
      <c r="J395" s="8" t="str" cm="1">
        <f t="array" ref="J395">_xlfn.IFS(H395=100,"green",H395&gt;50,"yellow",H395&gt;0,"orange",H395=0,"red")</f>
        <v>orange</v>
      </c>
      <c r="K395" t="s">
        <v>250</v>
      </c>
    </row>
    <row r="396" spans="1:11" x14ac:dyDescent="0.3">
      <c r="A396">
        <v>2</v>
      </c>
      <c r="B396">
        <v>2.0099999999999998</v>
      </c>
      <c r="C396" t="s">
        <v>256</v>
      </c>
      <c r="D396">
        <v>5</v>
      </c>
      <c r="E396" t="s">
        <v>1</v>
      </c>
      <c r="F396" s="3">
        <v>14.891498283016197</v>
      </c>
      <c r="G396" s="3">
        <v>23.406720710017971</v>
      </c>
      <c r="H396" s="3">
        <f t="shared" si="12"/>
        <v>23.406720710017971</v>
      </c>
      <c r="I396" s="3">
        <f t="shared" si="13"/>
        <v>0.7022016213005392</v>
      </c>
      <c r="J396" s="8" t="str" cm="1">
        <f t="array" ref="J396">_xlfn.IFS(H396=100,"green",H396&gt;50,"yellow",H396&gt;0,"orange",H396=0,"red")</f>
        <v>orange</v>
      </c>
      <c r="K396" t="s">
        <v>250</v>
      </c>
    </row>
    <row r="397" spans="1:11" x14ac:dyDescent="0.3">
      <c r="A397">
        <v>2</v>
      </c>
      <c r="B397">
        <v>2.0099999999999998</v>
      </c>
      <c r="C397" t="s">
        <v>256</v>
      </c>
      <c r="D397">
        <v>19</v>
      </c>
      <c r="E397" t="s">
        <v>0</v>
      </c>
      <c r="F397" s="3">
        <v>3.1443056050315028</v>
      </c>
      <c r="G397" s="3">
        <v>83.971038066202652</v>
      </c>
      <c r="H397" s="3">
        <f t="shared" si="12"/>
        <v>83.971038066202652</v>
      </c>
      <c r="I397" s="3">
        <f t="shared" si="13"/>
        <v>2.5191311419860796</v>
      </c>
      <c r="J397" s="8" t="str" cm="1">
        <f t="array" ref="J397">_xlfn.IFS(H397=100,"green",H397&gt;50,"yellow",H397&gt;0,"orange",H397=0,"red")</f>
        <v>yellow</v>
      </c>
      <c r="K397" t="s">
        <v>250</v>
      </c>
    </row>
    <row r="398" spans="1:11" x14ac:dyDescent="0.3">
      <c r="A398">
        <v>2</v>
      </c>
      <c r="B398">
        <v>2.02</v>
      </c>
      <c r="C398" t="s">
        <v>257</v>
      </c>
      <c r="D398">
        <v>35</v>
      </c>
      <c r="E398" t="s">
        <v>34</v>
      </c>
      <c r="F398" s="3">
        <v>0.52551230881205313</v>
      </c>
      <c r="G398" s="3">
        <v>-0.54473349840232821</v>
      </c>
      <c r="H398" s="3">
        <f t="shared" si="12"/>
        <v>0</v>
      </c>
      <c r="I398" s="3">
        <f t="shared" si="13"/>
        <v>0</v>
      </c>
      <c r="J398" s="8" t="str" cm="1">
        <f t="array" ref="J398">_xlfn.IFS(H398=100,"green",H398&gt;50,"yellow",H398&gt;0,"orange",H398=0,"red")</f>
        <v>red</v>
      </c>
      <c r="K398" t="s">
        <v>250</v>
      </c>
    </row>
    <row r="399" spans="1:11" x14ac:dyDescent="0.3">
      <c r="A399">
        <v>2</v>
      </c>
      <c r="B399">
        <v>2.02</v>
      </c>
      <c r="C399" t="s">
        <v>257</v>
      </c>
      <c r="D399">
        <v>37</v>
      </c>
      <c r="E399" t="s">
        <v>33</v>
      </c>
      <c r="F399" s="3">
        <v>0.12304067060957555</v>
      </c>
      <c r="G399" s="3">
        <v>76.458988251160193</v>
      </c>
      <c r="H399" s="3">
        <f t="shared" si="12"/>
        <v>76.458988251160193</v>
      </c>
      <c r="I399" s="3">
        <f t="shared" si="13"/>
        <v>2.2937696475348059</v>
      </c>
      <c r="J399" s="8" t="str" cm="1">
        <f t="array" ref="J399">_xlfn.IFS(H399=100,"green",H399&gt;50,"yellow",H399&gt;0,"orange",H399=0,"red")</f>
        <v>yellow</v>
      </c>
      <c r="K399" t="s">
        <v>250</v>
      </c>
    </row>
    <row r="400" spans="1:11" x14ac:dyDescent="0.3">
      <c r="A400">
        <v>2</v>
      </c>
      <c r="B400">
        <v>2.02</v>
      </c>
      <c r="C400" t="s">
        <v>257</v>
      </c>
      <c r="D400">
        <v>12</v>
      </c>
      <c r="E400" t="s">
        <v>32</v>
      </c>
      <c r="F400" s="3">
        <v>0</v>
      </c>
      <c r="G400" s="3">
        <v>100</v>
      </c>
      <c r="H400" s="3">
        <f t="shared" si="12"/>
        <v>100</v>
      </c>
      <c r="I400" s="3">
        <f t="shared" si="13"/>
        <v>3</v>
      </c>
      <c r="J400" s="8" t="str" cm="1">
        <f t="array" ref="J400">_xlfn.IFS(H400=100,"green",H400&gt;50,"yellow",H400&gt;0,"orange",H400=0,"red")</f>
        <v>green</v>
      </c>
      <c r="K400" t="s">
        <v>250</v>
      </c>
    </row>
    <row r="401" spans="1:11" x14ac:dyDescent="0.3">
      <c r="A401">
        <v>2</v>
      </c>
      <c r="B401">
        <v>2.02</v>
      </c>
      <c r="C401" t="s">
        <v>257</v>
      </c>
      <c r="D401">
        <v>18</v>
      </c>
      <c r="E401" t="s">
        <v>31</v>
      </c>
      <c r="F401" s="3">
        <v>0</v>
      </c>
      <c r="G401" s="3">
        <v>100</v>
      </c>
      <c r="H401" s="3">
        <f t="shared" si="12"/>
        <v>100</v>
      </c>
      <c r="I401" s="3">
        <f t="shared" si="13"/>
        <v>3</v>
      </c>
      <c r="J401" s="8" t="str" cm="1">
        <f t="array" ref="J401">_xlfn.IFS(H401=100,"green",H401&gt;50,"yellow",H401&gt;0,"orange",H401=0,"red")</f>
        <v>green</v>
      </c>
      <c r="K401" t="s">
        <v>250</v>
      </c>
    </row>
    <row r="402" spans="1:11" x14ac:dyDescent="0.3">
      <c r="A402">
        <v>2</v>
      </c>
      <c r="B402">
        <v>2.02</v>
      </c>
      <c r="C402" t="s">
        <v>257</v>
      </c>
      <c r="D402">
        <v>10</v>
      </c>
      <c r="E402" t="s">
        <v>30</v>
      </c>
      <c r="F402" s="3">
        <v>2.7857975659660535E-2</v>
      </c>
      <c r="G402" s="3">
        <v>94.670014971034107</v>
      </c>
      <c r="H402" s="3">
        <f t="shared" si="12"/>
        <v>94.670014971034107</v>
      </c>
      <c r="I402" s="3">
        <f t="shared" si="13"/>
        <v>2.8401004491310236</v>
      </c>
      <c r="J402" s="8" t="str" cm="1">
        <f t="array" ref="J402">_xlfn.IFS(H402=100,"green",H402&gt;50,"yellow",H402&gt;0,"orange",H402=0,"red")</f>
        <v>yellow</v>
      </c>
      <c r="K402" t="s">
        <v>250</v>
      </c>
    </row>
    <row r="403" spans="1:11" x14ac:dyDescent="0.3">
      <c r="A403">
        <v>2</v>
      </c>
      <c r="B403">
        <v>2.02</v>
      </c>
      <c r="C403" t="s">
        <v>257</v>
      </c>
      <c r="D403">
        <v>4</v>
      </c>
      <c r="E403" t="s">
        <v>29</v>
      </c>
      <c r="F403" s="3">
        <v>0</v>
      </c>
      <c r="G403" s="3">
        <v>100</v>
      </c>
      <c r="H403" s="3">
        <f t="shared" si="12"/>
        <v>100</v>
      </c>
      <c r="I403" s="3">
        <f t="shared" si="13"/>
        <v>3</v>
      </c>
      <c r="J403" s="8" t="str" cm="1">
        <f t="array" ref="J403">_xlfn.IFS(H403=100,"green",H403&gt;50,"yellow",H403&gt;0,"orange",H403=0,"red")</f>
        <v>green</v>
      </c>
      <c r="K403" t="s">
        <v>250</v>
      </c>
    </row>
    <row r="404" spans="1:11" x14ac:dyDescent="0.3">
      <c r="A404">
        <v>2</v>
      </c>
      <c r="B404">
        <v>2.02</v>
      </c>
      <c r="C404" t="s">
        <v>257</v>
      </c>
      <c r="D404">
        <v>22</v>
      </c>
      <c r="E404" t="s">
        <v>28</v>
      </c>
      <c r="F404" s="3">
        <v>0.32491429504676378</v>
      </c>
      <c r="G404" s="3">
        <v>37.835097946332162</v>
      </c>
      <c r="H404" s="3">
        <f t="shared" si="12"/>
        <v>37.835097946332162</v>
      </c>
      <c r="I404" s="3">
        <f t="shared" si="13"/>
        <v>1.1350529383899648</v>
      </c>
      <c r="J404" s="8" t="str" cm="1">
        <f t="array" ref="J404">_xlfn.IFS(H404=100,"green",H404&gt;50,"yellow",H404&gt;0,"orange",H404=0,"red")</f>
        <v>orange</v>
      </c>
      <c r="K404" t="s">
        <v>250</v>
      </c>
    </row>
    <row r="405" spans="1:11" x14ac:dyDescent="0.3">
      <c r="A405">
        <v>2</v>
      </c>
      <c r="B405">
        <v>2.02</v>
      </c>
      <c r="C405" t="s">
        <v>257</v>
      </c>
      <c r="D405">
        <v>25</v>
      </c>
      <c r="E405" t="s">
        <v>244</v>
      </c>
      <c r="F405" s="3">
        <v>0</v>
      </c>
      <c r="G405" s="3">
        <v>100</v>
      </c>
      <c r="H405" s="3">
        <f t="shared" si="12"/>
        <v>100</v>
      </c>
      <c r="I405" s="3">
        <f t="shared" si="13"/>
        <v>3</v>
      </c>
      <c r="J405" s="8" t="str" cm="1">
        <f t="array" ref="J405">_xlfn.IFS(H405=100,"green",H405&gt;50,"yellow",H405&gt;0,"orange",H405=0,"red")</f>
        <v>green</v>
      </c>
      <c r="K405" t="s">
        <v>250</v>
      </c>
    </row>
    <row r="406" spans="1:11" x14ac:dyDescent="0.3">
      <c r="A406">
        <v>2</v>
      </c>
      <c r="B406">
        <v>2.02</v>
      </c>
      <c r="C406" t="s">
        <v>257</v>
      </c>
      <c r="D406">
        <v>7</v>
      </c>
      <c r="E406" t="s">
        <v>27</v>
      </c>
      <c r="F406" s="3">
        <v>0.40505265059008722</v>
      </c>
      <c r="G406" s="3">
        <v>22.502460696943988</v>
      </c>
      <c r="H406" s="3">
        <f t="shared" si="12"/>
        <v>22.502460696943988</v>
      </c>
      <c r="I406" s="3">
        <f t="shared" si="13"/>
        <v>0.67507382090831958</v>
      </c>
      <c r="J406" s="8" t="str" cm="1">
        <f t="array" ref="J406">_xlfn.IFS(H406=100,"green",H406&gt;50,"yellow",H406&gt;0,"orange",H406=0,"red")</f>
        <v>orange</v>
      </c>
      <c r="K406" t="s">
        <v>250</v>
      </c>
    </row>
    <row r="407" spans="1:11" x14ac:dyDescent="0.3">
      <c r="A407">
        <v>2</v>
      </c>
      <c r="B407">
        <v>2.02</v>
      </c>
      <c r="C407" t="s">
        <v>257</v>
      </c>
      <c r="D407">
        <v>30</v>
      </c>
      <c r="E407" t="s">
        <v>26</v>
      </c>
      <c r="F407" s="3">
        <v>0</v>
      </c>
      <c r="G407" s="3">
        <v>100</v>
      </c>
      <c r="H407" s="3">
        <f t="shared" si="12"/>
        <v>100</v>
      </c>
      <c r="I407" s="3">
        <f t="shared" si="13"/>
        <v>3</v>
      </c>
      <c r="J407" s="8" t="str" cm="1">
        <f t="array" ref="J407">_xlfn.IFS(H407=100,"green",H407&gt;50,"yellow",H407&gt;0,"orange",H407=0,"red")</f>
        <v>green</v>
      </c>
      <c r="K407" t="s">
        <v>250</v>
      </c>
    </row>
    <row r="408" spans="1:11" x14ac:dyDescent="0.3">
      <c r="A408">
        <v>2</v>
      </c>
      <c r="B408">
        <v>2.02</v>
      </c>
      <c r="C408" t="s">
        <v>257</v>
      </c>
      <c r="D408">
        <v>24</v>
      </c>
      <c r="E408" t="s">
        <v>25</v>
      </c>
      <c r="F408" s="3">
        <v>5.7908964857067764E-2</v>
      </c>
      <c r="G408" s="3">
        <v>88.920447074048283</v>
      </c>
      <c r="H408" s="3">
        <f t="shared" si="12"/>
        <v>88.920447074048283</v>
      </c>
      <c r="I408" s="3">
        <f t="shared" si="13"/>
        <v>2.6676134122214483</v>
      </c>
      <c r="J408" s="8" t="str" cm="1">
        <f t="array" ref="J408">_xlfn.IFS(H408=100,"green",H408&gt;50,"yellow",H408&gt;0,"orange",H408=0,"red")</f>
        <v>yellow</v>
      </c>
      <c r="K408" t="s">
        <v>250</v>
      </c>
    </row>
    <row r="409" spans="1:11" x14ac:dyDescent="0.3">
      <c r="A409">
        <v>2</v>
      </c>
      <c r="B409">
        <v>2.02</v>
      </c>
      <c r="C409" t="s">
        <v>257</v>
      </c>
      <c r="D409">
        <v>6</v>
      </c>
      <c r="E409" t="s">
        <v>24</v>
      </c>
      <c r="F409" s="3">
        <v>0.3905100226566815</v>
      </c>
      <c r="G409" s="3">
        <v>25.284859178220366</v>
      </c>
      <c r="H409" s="3">
        <f t="shared" si="12"/>
        <v>25.284859178220366</v>
      </c>
      <c r="I409" s="3">
        <f t="shared" si="13"/>
        <v>0.75854577534661094</v>
      </c>
      <c r="J409" s="8" t="str" cm="1">
        <f t="array" ref="J409">_xlfn.IFS(H409=100,"green",H409&gt;50,"yellow",H409&gt;0,"orange",H409=0,"red")</f>
        <v>orange</v>
      </c>
      <c r="K409" t="s">
        <v>250</v>
      </c>
    </row>
    <row r="410" spans="1:11" x14ac:dyDescent="0.3">
      <c r="A410">
        <v>2</v>
      </c>
      <c r="B410">
        <v>2.02</v>
      </c>
      <c r="C410" t="s">
        <v>257</v>
      </c>
      <c r="D410">
        <v>2</v>
      </c>
      <c r="E410" t="s">
        <v>23</v>
      </c>
      <c r="F410" s="3">
        <v>4.3702460827299242E-2</v>
      </c>
      <c r="G410" s="3">
        <v>91.638535951635191</v>
      </c>
      <c r="H410" s="3">
        <f t="shared" si="12"/>
        <v>91.638535951635191</v>
      </c>
      <c r="I410" s="3">
        <f t="shared" si="13"/>
        <v>2.7491560785490559</v>
      </c>
      <c r="J410" s="8" t="str" cm="1">
        <f t="array" ref="J410">_xlfn.IFS(H410=100,"green",H410&gt;50,"yellow",H410&gt;0,"orange",H410=0,"red")</f>
        <v>yellow</v>
      </c>
      <c r="K410" t="s">
        <v>250</v>
      </c>
    </row>
    <row r="411" spans="1:11" x14ac:dyDescent="0.3">
      <c r="A411">
        <v>2</v>
      </c>
      <c r="B411">
        <v>2.02</v>
      </c>
      <c r="C411" t="s">
        <v>257</v>
      </c>
      <c r="D411">
        <v>1</v>
      </c>
      <c r="E411" t="s">
        <v>22</v>
      </c>
      <c r="F411" s="3">
        <v>8.151931127268601E-2</v>
      </c>
      <c r="G411" s="3">
        <v>84.403148528692412</v>
      </c>
      <c r="H411" s="3">
        <f t="shared" si="12"/>
        <v>84.403148528692412</v>
      </c>
      <c r="I411" s="3">
        <f t="shared" si="13"/>
        <v>2.5320944558607725</v>
      </c>
      <c r="J411" s="8" t="str" cm="1">
        <f t="array" ref="J411">_xlfn.IFS(H411=100,"green",H411&gt;50,"yellow",H411&gt;0,"orange",H411=0,"red")</f>
        <v>yellow</v>
      </c>
      <c r="K411" t="s">
        <v>250</v>
      </c>
    </row>
    <row r="412" spans="1:11" x14ac:dyDescent="0.3">
      <c r="A412">
        <v>2</v>
      </c>
      <c r="B412">
        <v>2.02</v>
      </c>
      <c r="C412" t="s">
        <v>257</v>
      </c>
      <c r="D412">
        <v>20</v>
      </c>
      <c r="E412" t="s">
        <v>21</v>
      </c>
      <c r="F412" s="3">
        <v>9.0941791372619013E-2</v>
      </c>
      <c r="G412" s="3">
        <v>82.600372961582735</v>
      </c>
      <c r="H412" s="3">
        <f t="shared" si="12"/>
        <v>82.600372961582735</v>
      </c>
      <c r="I412" s="3">
        <f t="shared" si="13"/>
        <v>2.4780111888474821</v>
      </c>
      <c r="J412" s="8" t="str" cm="1">
        <f t="array" ref="J412">_xlfn.IFS(H412=100,"green",H412&gt;50,"yellow",H412&gt;0,"orange",H412=0,"red")</f>
        <v>yellow</v>
      </c>
      <c r="K412" t="s">
        <v>250</v>
      </c>
    </row>
    <row r="413" spans="1:11" x14ac:dyDescent="0.3">
      <c r="A413">
        <v>2</v>
      </c>
      <c r="B413">
        <v>2.02</v>
      </c>
      <c r="C413" t="s">
        <v>257</v>
      </c>
      <c r="D413">
        <v>29</v>
      </c>
      <c r="E413" t="s">
        <v>20</v>
      </c>
      <c r="F413" s="3">
        <v>5.2377190342490679E-2</v>
      </c>
      <c r="G413" s="3">
        <v>89.978825317554524</v>
      </c>
      <c r="H413" s="3">
        <f t="shared" si="12"/>
        <v>89.978825317554524</v>
      </c>
      <c r="I413" s="3">
        <f t="shared" si="13"/>
        <v>2.6993647595266355</v>
      </c>
      <c r="J413" s="8" t="str" cm="1">
        <f t="array" ref="J413">_xlfn.IFS(H413=100,"green",H413&gt;50,"yellow",H413&gt;0,"orange",H413=0,"red")</f>
        <v>yellow</v>
      </c>
      <c r="K413" t="s">
        <v>250</v>
      </c>
    </row>
    <row r="414" spans="1:11" x14ac:dyDescent="0.3">
      <c r="A414">
        <v>2</v>
      </c>
      <c r="B414">
        <v>2.02</v>
      </c>
      <c r="C414" t="s">
        <v>257</v>
      </c>
      <c r="D414">
        <v>32</v>
      </c>
      <c r="E414" t="s">
        <v>19</v>
      </c>
      <c r="F414" s="3">
        <v>0.38915093880718232</v>
      </c>
      <c r="G414" s="3">
        <v>25.544888717316756</v>
      </c>
      <c r="H414" s="3">
        <f t="shared" si="12"/>
        <v>25.544888717316756</v>
      </c>
      <c r="I414" s="3">
        <f t="shared" si="13"/>
        <v>0.7663466615195027</v>
      </c>
      <c r="J414" s="8" t="str" cm="1">
        <f t="array" ref="J414">_xlfn.IFS(H414=100,"green",H414&gt;50,"yellow",H414&gt;0,"orange",H414=0,"red")</f>
        <v>orange</v>
      </c>
      <c r="K414" t="s">
        <v>250</v>
      </c>
    </row>
    <row r="415" spans="1:11" x14ac:dyDescent="0.3">
      <c r="A415">
        <v>2</v>
      </c>
      <c r="B415">
        <v>2.02</v>
      </c>
      <c r="C415" t="s">
        <v>257</v>
      </c>
      <c r="D415">
        <v>35</v>
      </c>
      <c r="E415" t="s">
        <v>18</v>
      </c>
      <c r="F415" s="3">
        <v>0</v>
      </c>
      <c r="G415" s="3">
        <v>100</v>
      </c>
      <c r="H415" s="3">
        <f t="shared" si="12"/>
        <v>100</v>
      </c>
      <c r="I415" s="3">
        <f t="shared" si="13"/>
        <v>3</v>
      </c>
      <c r="J415" s="8" t="str" cm="1">
        <f t="array" ref="J415">_xlfn.IFS(H415=100,"green",H415&gt;50,"yellow",H415&gt;0,"orange",H415=0,"red")</f>
        <v>green</v>
      </c>
      <c r="K415" t="s">
        <v>250</v>
      </c>
    </row>
    <row r="416" spans="1:11" x14ac:dyDescent="0.3">
      <c r="A416">
        <v>2</v>
      </c>
      <c r="B416">
        <v>2.02</v>
      </c>
      <c r="C416" t="s">
        <v>257</v>
      </c>
      <c r="D416">
        <v>31</v>
      </c>
      <c r="E416" t="s">
        <v>17</v>
      </c>
      <c r="F416" s="3">
        <v>0</v>
      </c>
      <c r="G416" s="3">
        <v>100</v>
      </c>
      <c r="H416" s="3">
        <f t="shared" si="12"/>
        <v>100</v>
      </c>
      <c r="I416" s="3">
        <f t="shared" si="13"/>
        <v>3</v>
      </c>
      <c r="J416" s="8" t="str" cm="1">
        <f t="array" ref="J416">_xlfn.IFS(H416=100,"green",H416&gt;50,"yellow",H416&gt;0,"orange",H416=0,"red")</f>
        <v>green</v>
      </c>
      <c r="K416" t="s">
        <v>250</v>
      </c>
    </row>
    <row r="417" spans="1:11" x14ac:dyDescent="0.3">
      <c r="A417">
        <v>2</v>
      </c>
      <c r="B417">
        <v>2.02</v>
      </c>
      <c r="C417" t="s">
        <v>257</v>
      </c>
      <c r="D417">
        <v>23</v>
      </c>
      <c r="E417" t="s">
        <v>16</v>
      </c>
      <c r="F417" s="3">
        <v>0.43097033218132991</v>
      </c>
      <c r="G417" s="3">
        <v>17.543706458858335</v>
      </c>
      <c r="H417" s="3">
        <f t="shared" si="12"/>
        <v>17.543706458858335</v>
      </c>
      <c r="I417" s="3">
        <f t="shared" si="13"/>
        <v>0.52631119376575008</v>
      </c>
      <c r="J417" s="8" t="str" cm="1">
        <f t="array" ref="J417">_xlfn.IFS(H417=100,"green",H417&gt;50,"yellow",H417&gt;0,"orange",H417=0,"red")</f>
        <v>orange</v>
      </c>
      <c r="K417" t="s">
        <v>250</v>
      </c>
    </row>
    <row r="418" spans="1:11" x14ac:dyDescent="0.3">
      <c r="A418">
        <v>2</v>
      </c>
      <c r="B418">
        <v>2.02</v>
      </c>
      <c r="C418" t="s">
        <v>257</v>
      </c>
      <c r="D418">
        <v>27</v>
      </c>
      <c r="E418" t="s">
        <v>15</v>
      </c>
      <c r="F418" s="3">
        <v>1.690777555048981E-2</v>
      </c>
      <c r="G418" s="3">
        <v>96.765084740607293</v>
      </c>
      <c r="H418" s="3">
        <f t="shared" si="12"/>
        <v>96.765084740607293</v>
      </c>
      <c r="I418" s="3">
        <f t="shared" si="13"/>
        <v>2.9029525422182187</v>
      </c>
      <c r="J418" s="8" t="str" cm="1">
        <f t="array" ref="J418">_xlfn.IFS(H418=100,"green",H418&gt;50,"yellow",H418&gt;0,"orange",H418=0,"red")</f>
        <v>yellow</v>
      </c>
      <c r="K418" t="s">
        <v>250</v>
      </c>
    </row>
    <row r="419" spans="1:11" x14ac:dyDescent="0.3">
      <c r="A419">
        <v>2</v>
      </c>
      <c r="B419">
        <v>2.02</v>
      </c>
      <c r="C419" t="s">
        <v>257</v>
      </c>
      <c r="D419">
        <v>14</v>
      </c>
      <c r="E419" t="s">
        <v>14</v>
      </c>
      <c r="F419" s="3">
        <v>3.8904602025373582E-2</v>
      </c>
      <c r="G419" s="3">
        <v>92.556496247737613</v>
      </c>
      <c r="H419" s="3">
        <f t="shared" si="12"/>
        <v>92.556496247737613</v>
      </c>
      <c r="I419" s="3">
        <f t="shared" si="13"/>
        <v>2.7766948874321282</v>
      </c>
      <c r="J419" s="8" t="str" cm="1">
        <f t="array" ref="J419">_xlfn.IFS(H419=100,"green",H419&gt;50,"yellow",H419&gt;0,"orange",H419=0,"red")</f>
        <v>yellow</v>
      </c>
      <c r="K419" t="s">
        <v>250</v>
      </c>
    </row>
    <row r="420" spans="1:11" x14ac:dyDescent="0.3">
      <c r="A420">
        <v>2</v>
      </c>
      <c r="B420">
        <v>2.02</v>
      </c>
      <c r="C420" t="s">
        <v>257</v>
      </c>
      <c r="D420">
        <v>17</v>
      </c>
      <c r="E420" t="s">
        <v>13</v>
      </c>
      <c r="F420" s="3">
        <v>0.10111601748498175</v>
      </c>
      <c r="G420" s="3">
        <v>80.653768027946711</v>
      </c>
      <c r="H420" s="3">
        <f t="shared" si="12"/>
        <v>80.653768027946711</v>
      </c>
      <c r="I420" s="3">
        <f t="shared" si="13"/>
        <v>2.4196130408384016</v>
      </c>
      <c r="J420" s="8" t="str" cm="1">
        <f t="array" ref="J420">_xlfn.IFS(H420=100,"green",H420&gt;50,"yellow",H420&gt;0,"orange",H420=0,"red")</f>
        <v>yellow</v>
      </c>
      <c r="K420" t="s">
        <v>250</v>
      </c>
    </row>
    <row r="421" spans="1:11" x14ac:dyDescent="0.3">
      <c r="A421">
        <v>2</v>
      </c>
      <c r="B421">
        <v>2.02</v>
      </c>
      <c r="C421" t="s">
        <v>257</v>
      </c>
      <c r="D421">
        <v>15</v>
      </c>
      <c r="E421" t="s">
        <v>12</v>
      </c>
      <c r="F421" s="3">
        <v>9.1140588002617554E-2</v>
      </c>
      <c r="G421" s="3">
        <v>82.562337783627029</v>
      </c>
      <c r="H421" s="3">
        <f t="shared" si="12"/>
        <v>82.562337783627029</v>
      </c>
      <c r="I421" s="3">
        <f t="shared" si="13"/>
        <v>2.476870133508811</v>
      </c>
      <c r="J421" s="8" t="str" cm="1">
        <f t="array" ref="J421">_xlfn.IFS(H421=100,"green",H421&gt;50,"yellow",H421&gt;0,"orange",H421=0,"red")</f>
        <v>yellow</v>
      </c>
      <c r="K421" t="s">
        <v>250</v>
      </c>
    </row>
    <row r="422" spans="1:11" x14ac:dyDescent="0.3">
      <c r="A422">
        <v>2</v>
      </c>
      <c r="B422">
        <v>2.02</v>
      </c>
      <c r="C422" t="s">
        <v>257</v>
      </c>
      <c r="D422">
        <v>13</v>
      </c>
      <c r="E422" t="s">
        <v>11</v>
      </c>
      <c r="F422" s="3">
        <v>5.05432898222999E-2</v>
      </c>
      <c r="G422" s="3">
        <v>90.329700141936826</v>
      </c>
      <c r="H422" s="3">
        <f t="shared" si="12"/>
        <v>90.329700141936826</v>
      </c>
      <c r="I422" s="3">
        <f t="shared" si="13"/>
        <v>2.7098910042581048</v>
      </c>
      <c r="J422" s="8" t="str" cm="1">
        <f t="array" ref="J422">_xlfn.IFS(H422=100,"green",H422&gt;50,"yellow",H422&gt;0,"orange",H422=0,"red")</f>
        <v>yellow</v>
      </c>
      <c r="K422" t="s">
        <v>250</v>
      </c>
    </row>
    <row r="423" spans="1:11" x14ac:dyDescent="0.3">
      <c r="A423">
        <v>2</v>
      </c>
      <c r="B423">
        <v>2.02</v>
      </c>
      <c r="C423" t="s">
        <v>257</v>
      </c>
      <c r="D423">
        <v>21</v>
      </c>
      <c r="E423" t="s">
        <v>10</v>
      </c>
      <c r="F423" s="3">
        <v>0.49315986081837521</v>
      </c>
      <c r="G423" s="3">
        <v>5.6451657808334703</v>
      </c>
      <c r="H423" s="3">
        <f t="shared" si="12"/>
        <v>5.6451657808334703</v>
      </c>
      <c r="I423" s="3">
        <f t="shared" si="13"/>
        <v>0.16935497342500411</v>
      </c>
      <c r="J423" s="8" t="str" cm="1">
        <f t="array" ref="J423">_xlfn.IFS(H423=100,"green",H423&gt;50,"yellow",H423&gt;0,"orange",H423=0,"red")</f>
        <v>orange</v>
      </c>
      <c r="K423" t="s">
        <v>250</v>
      </c>
    </row>
    <row r="424" spans="1:11" x14ac:dyDescent="0.3">
      <c r="A424">
        <v>2</v>
      </c>
      <c r="B424">
        <v>2.02</v>
      </c>
      <c r="C424" t="s">
        <v>257</v>
      </c>
      <c r="D424">
        <v>34</v>
      </c>
      <c r="E424" t="s">
        <v>9</v>
      </c>
      <c r="F424" s="3">
        <v>0</v>
      </c>
      <c r="G424" s="3">
        <v>100</v>
      </c>
      <c r="H424" s="3">
        <f t="shared" si="12"/>
        <v>100</v>
      </c>
      <c r="I424" s="3">
        <f t="shared" si="13"/>
        <v>3</v>
      </c>
      <c r="J424" s="8" t="str" cm="1">
        <f t="array" ref="J424">_xlfn.IFS(H424=100,"green",H424&gt;50,"yellow",H424&gt;0,"orange",H424=0,"red")</f>
        <v>green</v>
      </c>
      <c r="K424" t="s">
        <v>250</v>
      </c>
    </row>
    <row r="425" spans="1:11" x14ac:dyDescent="0.3">
      <c r="A425">
        <v>2</v>
      </c>
      <c r="B425">
        <v>2.02</v>
      </c>
      <c r="C425" t="s">
        <v>257</v>
      </c>
      <c r="D425">
        <v>3</v>
      </c>
      <c r="E425" t="s">
        <v>8</v>
      </c>
      <c r="F425" s="3">
        <v>5.0462565103016804E-2</v>
      </c>
      <c r="G425" s="3">
        <v>90.345144966446057</v>
      </c>
      <c r="H425" s="3">
        <f t="shared" si="12"/>
        <v>90.345144966446057</v>
      </c>
      <c r="I425" s="3">
        <f t="shared" si="13"/>
        <v>2.7103543489933815</v>
      </c>
      <c r="J425" s="8" t="str" cm="1">
        <f t="array" ref="J425">_xlfn.IFS(H425=100,"green",H425&gt;50,"yellow",H425&gt;0,"orange",H425=0,"red")</f>
        <v>yellow</v>
      </c>
      <c r="K425" t="s">
        <v>250</v>
      </c>
    </row>
    <row r="426" spans="1:11" x14ac:dyDescent="0.3">
      <c r="A426">
        <v>2</v>
      </c>
      <c r="B426">
        <v>2.02</v>
      </c>
      <c r="C426" t="s">
        <v>257</v>
      </c>
      <c r="D426">
        <v>8</v>
      </c>
      <c r="E426" t="s">
        <v>7</v>
      </c>
      <c r="F426" s="3">
        <v>0.52225844332526494</v>
      </c>
      <c r="G426" s="3">
        <v>7.7819071200326537E-2</v>
      </c>
      <c r="H426" s="3">
        <f t="shared" si="12"/>
        <v>7.7819071200326537E-2</v>
      </c>
      <c r="I426" s="3">
        <f t="shared" si="13"/>
        <v>2.3345721360097963E-3</v>
      </c>
      <c r="J426" s="8" t="str" cm="1">
        <f t="array" ref="J426">_xlfn.IFS(H426=100,"green",H426&gt;50,"yellow",H426&gt;0,"orange",H426=0,"red")</f>
        <v>orange</v>
      </c>
      <c r="K426" t="s">
        <v>250</v>
      </c>
    </row>
    <row r="427" spans="1:11" x14ac:dyDescent="0.3">
      <c r="A427">
        <v>2</v>
      </c>
      <c r="B427">
        <v>2.02</v>
      </c>
      <c r="C427" t="s">
        <v>257</v>
      </c>
      <c r="D427">
        <v>11</v>
      </c>
      <c r="E427" t="s">
        <v>6</v>
      </c>
      <c r="F427" s="3">
        <v>0</v>
      </c>
      <c r="G427" s="3">
        <v>100</v>
      </c>
      <c r="H427" s="3">
        <f t="shared" si="12"/>
        <v>100</v>
      </c>
      <c r="I427" s="3">
        <f t="shared" si="13"/>
        <v>3</v>
      </c>
      <c r="J427" s="8" t="str" cm="1">
        <f t="array" ref="J427">_xlfn.IFS(H427=100,"green",H427&gt;50,"yellow",H427&gt;0,"orange",H427=0,"red")</f>
        <v>green</v>
      </c>
      <c r="K427" t="s">
        <v>250</v>
      </c>
    </row>
    <row r="428" spans="1:11" x14ac:dyDescent="0.3">
      <c r="A428">
        <v>2</v>
      </c>
      <c r="B428">
        <v>2.02</v>
      </c>
      <c r="C428" t="s">
        <v>257</v>
      </c>
      <c r="D428">
        <v>33</v>
      </c>
      <c r="E428" t="s">
        <v>5</v>
      </c>
      <c r="F428" s="3">
        <v>0.4199757079397447</v>
      </c>
      <c r="G428" s="3">
        <v>19.647275767794575</v>
      </c>
      <c r="H428" s="3">
        <f t="shared" si="12"/>
        <v>19.647275767794575</v>
      </c>
      <c r="I428" s="3">
        <f t="shared" si="13"/>
        <v>0.58941827303383731</v>
      </c>
      <c r="J428" s="8" t="str" cm="1">
        <f t="array" ref="J428">_xlfn.IFS(H428=100,"green",H428&gt;50,"yellow",H428&gt;0,"orange",H428=0,"red")</f>
        <v>orange</v>
      </c>
      <c r="K428" t="s">
        <v>250</v>
      </c>
    </row>
    <row r="429" spans="1:11" x14ac:dyDescent="0.3">
      <c r="A429">
        <v>2</v>
      </c>
      <c r="B429">
        <v>2.02</v>
      </c>
      <c r="C429" t="s">
        <v>257</v>
      </c>
      <c r="D429">
        <v>36</v>
      </c>
      <c r="E429" t="s">
        <v>4</v>
      </c>
      <c r="F429" s="3">
        <v>0.10284634692918235</v>
      </c>
      <c r="G429" s="3">
        <v>80.322709154701926</v>
      </c>
      <c r="H429" s="3">
        <f t="shared" si="12"/>
        <v>80.322709154701926</v>
      </c>
      <c r="I429" s="3">
        <f t="shared" si="13"/>
        <v>2.4096812746410574</v>
      </c>
      <c r="J429" s="8" t="str" cm="1">
        <f t="array" ref="J429">_xlfn.IFS(H429=100,"green",H429&gt;50,"yellow",H429&gt;0,"orange",H429=0,"red")</f>
        <v>yellow</v>
      </c>
      <c r="K429" t="s">
        <v>250</v>
      </c>
    </row>
    <row r="430" spans="1:11" x14ac:dyDescent="0.3">
      <c r="A430">
        <v>2</v>
      </c>
      <c r="B430">
        <v>2.02</v>
      </c>
      <c r="C430" t="s">
        <v>257</v>
      </c>
      <c r="D430">
        <v>16</v>
      </c>
      <c r="E430" t="s">
        <v>3</v>
      </c>
      <c r="F430" s="3">
        <v>0</v>
      </c>
      <c r="G430" s="3">
        <v>100</v>
      </c>
      <c r="H430" s="3">
        <f t="shared" si="12"/>
        <v>100</v>
      </c>
      <c r="I430" s="3">
        <f t="shared" si="13"/>
        <v>3</v>
      </c>
      <c r="J430" s="8" t="str" cm="1">
        <f t="array" ref="J430">_xlfn.IFS(H430=100,"green",H430&gt;50,"yellow",H430&gt;0,"orange",H430=0,"red")</f>
        <v>green</v>
      </c>
      <c r="K430" t="s">
        <v>250</v>
      </c>
    </row>
    <row r="431" spans="1:11" x14ac:dyDescent="0.3">
      <c r="A431">
        <v>2</v>
      </c>
      <c r="B431">
        <v>2.02</v>
      </c>
      <c r="C431" t="s">
        <v>257</v>
      </c>
      <c r="D431">
        <v>9</v>
      </c>
      <c r="E431" t="s">
        <v>2</v>
      </c>
      <c r="F431" s="3">
        <v>0.20068830483298328</v>
      </c>
      <c r="G431" s="3">
        <v>61.602893429285885</v>
      </c>
      <c r="H431" s="3">
        <f t="shared" si="12"/>
        <v>61.602893429285885</v>
      </c>
      <c r="I431" s="3">
        <f t="shared" si="13"/>
        <v>1.8480868028785766</v>
      </c>
      <c r="J431" s="8" t="str" cm="1">
        <f t="array" ref="J431">_xlfn.IFS(H431=100,"green",H431&gt;50,"yellow",H431&gt;0,"orange",H431=0,"red")</f>
        <v>yellow</v>
      </c>
      <c r="K431" t="s">
        <v>250</v>
      </c>
    </row>
    <row r="432" spans="1:11" x14ac:dyDescent="0.3">
      <c r="A432">
        <v>2</v>
      </c>
      <c r="B432">
        <v>2.02</v>
      </c>
      <c r="C432" t="s">
        <v>257</v>
      </c>
      <c r="D432">
        <v>5</v>
      </c>
      <c r="E432" t="s">
        <v>1</v>
      </c>
      <c r="F432" s="3">
        <v>3.9657785041321426E-2</v>
      </c>
      <c r="G432" s="3">
        <v>92.412391943529798</v>
      </c>
      <c r="H432" s="3">
        <f t="shared" si="12"/>
        <v>92.412391943529798</v>
      </c>
      <c r="I432" s="3">
        <f t="shared" si="13"/>
        <v>2.7723717583058938</v>
      </c>
      <c r="J432" s="8" t="str" cm="1">
        <f t="array" ref="J432">_xlfn.IFS(H432=100,"green",H432&gt;50,"yellow",H432&gt;0,"orange",H432=0,"red")</f>
        <v>yellow</v>
      </c>
      <c r="K432" t="s">
        <v>250</v>
      </c>
    </row>
    <row r="433" spans="1:11" x14ac:dyDescent="0.3">
      <c r="A433">
        <v>2</v>
      </c>
      <c r="B433">
        <v>2.02</v>
      </c>
      <c r="C433" t="s">
        <v>257</v>
      </c>
      <c r="D433">
        <v>19</v>
      </c>
      <c r="E433" t="s">
        <v>0</v>
      </c>
      <c r="F433" s="3">
        <v>5.4778843293231752E-3</v>
      </c>
      <c r="G433" s="3">
        <v>98.951932408068771</v>
      </c>
      <c r="H433" s="3">
        <f>IF(G433&gt;100,100,IF(G433&lt;0,0,G433))</f>
        <v>98.951932408068771</v>
      </c>
      <c r="I433" s="3">
        <f t="shared" si="13"/>
        <v>2.968557972242063</v>
      </c>
      <c r="J433" s="8" t="str" cm="1">
        <f t="array" ref="J433">_xlfn.IFS(H433=100,"green",H433&gt;50,"yellow",H433&gt;0,"orange",H433=0,"red")</f>
        <v>yellow</v>
      </c>
      <c r="K433" t="s">
        <v>250</v>
      </c>
    </row>
    <row r="434" spans="1:11" x14ac:dyDescent="0.3">
      <c r="A434">
        <v>2</v>
      </c>
      <c r="B434">
        <v>2.0299999999999998</v>
      </c>
      <c r="C434" t="s">
        <v>258</v>
      </c>
      <c r="D434">
        <v>35</v>
      </c>
      <c r="E434" t="s">
        <v>34</v>
      </c>
      <c r="F434" s="3">
        <v>0</v>
      </c>
      <c r="G434" s="3">
        <v>100</v>
      </c>
      <c r="H434" s="3">
        <f t="shared" si="12"/>
        <v>100</v>
      </c>
      <c r="I434" s="3">
        <f t="shared" si="13"/>
        <v>3</v>
      </c>
      <c r="J434" s="8" t="str" cm="1">
        <f t="array" ref="J434">_xlfn.IFS(H434=100,"green",H434&gt;50,"yellow",H434&gt;0,"orange",H434=0,"red")</f>
        <v>green</v>
      </c>
      <c r="K434" t="s">
        <v>250</v>
      </c>
    </row>
    <row r="435" spans="1:11" x14ac:dyDescent="0.3">
      <c r="A435">
        <v>2</v>
      </c>
      <c r="B435">
        <v>2.0299999999999998</v>
      </c>
      <c r="C435" t="s">
        <v>258</v>
      </c>
      <c r="D435">
        <v>37</v>
      </c>
      <c r="E435" t="s">
        <v>33</v>
      </c>
      <c r="F435" s="3">
        <v>1.0085300869637341E-2</v>
      </c>
      <c r="G435" s="3">
        <v>99.11166808907609</v>
      </c>
      <c r="H435" s="3">
        <f t="shared" si="12"/>
        <v>99.11166808907609</v>
      </c>
      <c r="I435" s="3">
        <f t="shared" si="13"/>
        <v>2.9733500426722825</v>
      </c>
      <c r="J435" s="8" t="str" cm="1">
        <f t="array" ref="J435">_xlfn.IFS(H435=100,"green",H435&gt;50,"yellow",H435&gt;0,"orange",H435=0,"red")</f>
        <v>yellow</v>
      </c>
      <c r="K435" t="s">
        <v>250</v>
      </c>
    </row>
    <row r="436" spans="1:11" x14ac:dyDescent="0.3">
      <c r="A436">
        <v>2</v>
      </c>
      <c r="B436">
        <v>2.0299999999999998</v>
      </c>
      <c r="C436" t="s">
        <v>258</v>
      </c>
      <c r="D436">
        <v>12</v>
      </c>
      <c r="E436" t="s">
        <v>32</v>
      </c>
      <c r="F436" s="3">
        <v>0</v>
      </c>
      <c r="G436" s="3">
        <v>100</v>
      </c>
      <c r="H436" s="3">
        <f t="shared" si="12"/>
        <v>100</v>
      </c>
      <c r="I436" s="3">
        <f t="shared" si="13"/>
        <v>3</v>
      </c>
      <c r="J436" s="8" t="str" cm="1">
        <f t="array" ref="J436">_xlfn.IFS(H436=100,"green",H436&gt;50,"yellow",H436&gt;0,"orange",H436=0,"red")</f>
        <v>green</v>
      </c>
      <c r="K436" t="s">
        <v>250</v>
      </c>
    </row>
    <row r="437" spans="1:11" x14ac:dyDescent="0.3">
      <c r="A437">
        <v>2</v>
      </c>
      <c r="B437">
        <v>2.0299999999999998</v>
      </c>
      <c r="C437" t="s">
        <v>258</v>
      </c>
      <c r="D437">
        <v>18</v>
      </c>
      <c r="E437" t="s">
        <v>31</v>
      </c>
      <c r="F437" s="3">
        <v>6.7295665364420762E-2</v>
      </c>
      <c r="G437" s="3">
        <v>94.072473614540613</v>
      </c>
      <c r="H437" s="3">
        <f t="shared" si="12"/>
        <v>94.072473614540613</v>
      </c>
      <c r="I437" s="3">
        <f t="shared" si="13"/>
        <v>2.822174208436218</v>
      </c>
      <c r="J437" s="8" t="str" cm="1">
        <f t="array" ref="J437">_xlfn.IFS(H437=100,"green",H437&gt;50,"yellow",H437&gt;0,"orange",H437=0,"red")</f>
        <v>yellow</v>
      </c>
      <c r="K437" t="s">
        <v>250</v>
      </c>
    </row>
    <row r="438" spans="1:11" x14ac:dyDescent="0.3">
      <c r="A438">
        <v>2</v>
      </c>
      <c r="B438">
        <v>2.0299999999999998</v>
      </c>
      <c r="C438" t="s">
        <v>258</v>
      </c>
      <c r="D438">
        <v>10</v>
      </c>
      <c r="E438" t="s">
        <v>30</v>
      </c>
      <c r="F438" s="3">
        <v>6.6282769672985409E-2</v>
      </c>
      <c r="G438" s="3">
        <v>94.161691336130701</v>
      </c>
      <c r="H438" s="3">
        <f t="shared" si="12"/>
        <v>94.161691336130701</v>
      </c>
      <c r="I438" s="3">
        <f t="shared" si="13"/>
        <v>2.8248507400839209</v>
      </c>
      <c r="J438" s="8" t="str" cm="1">
        <f t="array" ref="J438">_xlfn.IFS(H438=100,"green",H438&gt;50,"yellow",H438&gt;0,"orange",H438=0,"red")</f>
        <v>yellow</v>
      </c>
      <c r="K438" t="s">
        <v>250</v>
      </c>
    </row>
    <row r="439" spans="1:11" x14ac:dyDescent="0.3">
      <c r="A439">
        <v>2</v>
      </c>
      <c r="B439">
        <v>2.0299999999999998</v>
      </c>
      <c r="C439" t="s">
        <v>258</v>
      </c>
      <c r="D439">
        <v>4</v>
      </c>
      <c r="E439" t="s">
        <v>29</v>
      </c>
      <c r="F439" s="3">
        <v>9.4746316736936856E-2</v>
      </c>
      <c r="G439" s="3">
        <v>91.654569587178656</v>
      </c>
      <c r="H439" s="3">
        <f t="shared" si="12"/>
        <v>91.654569587178656</v>
      </c>
      <c r="I439" s="3">
        <f t="shared" si="13"/>
        <v>2.7496370876153597</v>
      </c>
      <c r="J439" s="8" t="str" cm="1">
        <f t="array" ref="J439">_xlfn.IFS(H439=100,"green",H439&gt;50,"yellow",H439&gt;0,"orange",H439=0,"red")</f>
        <v>yellow</v>
      </c>
      <c r="K439" t="s">
        <v>250</v>
      </c>
    </row>
    <row r="440" spans="1:11" x14ac:dyDescent="0.3">
      <c r="A440">
        <v>2</v>
      </c>
      <c r="B440">
        <v>2.0299999999999998</v>
      </c>
      <c r="C440" t="s">
        <v>258</v>
      </c>
      <c r="D440">
        <v>22</v>
      </c>
      <c r="E440" t="s">
        <v>28</v>
      </c>
      <c r="F440" s="3">
        <v>0.20747539322263228</v>
      </c>
      <c r="G440" s="3">
        <v>81.725184512241754</v>
      </c>
      <c r="H440" s="3">
        <f t="shared" si="12"/>
        <v>81.725184512241754</v>
      </c>
      <c r="I440" s="3">
        <f t="shared" si="13"/>
        <v>2.4517555353672527</v>
      </c>
      <c r="J440" s="8" t="str" cm="1">
        <f t="array" ref="J440">_xlfn.IFS(H440=100,"green",H440&gt;50,"yellow",H440&gt;0,"orange",H440=0,"red")</f>
        <v>yellow</v>
      </c>
      <c r="K440" t="s">
        <v>250</v>
      </c>
    </row>
    <row r="441" spans="1:11" x14ac:dyDescent="0.3">
      <c r="A441">
        <v>2</v>
      </c>
      <c r="B441">
        <v>2.0299999999999998</v>
      </c>
      <c r="C441" t="s">
        <v>258</v>
      </c>
      <c r="D441">
        <v>25</v>
      </c>
      <c r="E441" t="s">
        <v>244</v>
      </c>
      <c r="F441" s="3">
        <v>0</v>
      </c>
      <c r="G441" s="3">
        <v>100</v>
      </c>
      <c r="H441" s="3">
        <f t="shared" si="12"/>
        <v>100</v>
      </c>
      <c r="I441" s="3">
        <f t="shared" si="13"/>
        <v>3</v>
      </c>
      <c r="J441" s="8" t="str" cm="1">
        <f t="array" ref="J441">_xlfn.IFS(H441=100,"green",H441&gt;50,"yellow",H441&gt;0,"orange",H441=0,"red")</f>
        <v>green</v>
      </c>
      <c r="K441" t="s">
        <v>250</v>
      </c>
    </row>
    <row r="442" spans="1:11" x14ac:dyDescent="0.3">
      <c r="A442">
        <v>2</v>
      </c>
      <c r="B442">
        <v>2.0299999999999998</v>
      </c>
      <c r="C442" t="s">
        <v>258</v>
      </c>
      <c r="D442">
        <v>7</v>
      </c>
      <c r="E442" t="s">
        <v>27</v>
      </c>
      <c r="F442" s="3">
        <v>1.1913313252649625E-2</v>
      </c>
      <c r="G442" s="3">
        <v>98.950653385163506</v>
      </c>
      <c r="H442" s="3">
        <f t="shared" si="12"/>
        <v>98.950653385163506</v>
      </c>
      <c r="I442" s="3">
        <f t="shared" si="13"/>
        <v>2.9685196015549051</v>
      </c>
      <c r="J442" s="8" t="str" cm="1">
        <f t="array" ref="J442">_xlfn.IFS(H442=100,"green",H442&gt;50,"yellow",H442&gt;0,"orange",H442=0,"red")</f>
        <v>yellow</v>
      </c>
      <c r="K442" t="s">
        <v>250</v>
      </c>
    </row>
    <row r="443" spans="1:11" x14ac:dyDescent="0.3">
      <c r="A443">
        <v>2</v>
      </c>
      <c r="B443">
        <v>2.0299999999999998</v>
      </c>
      <c r="C443" t="s">
        <v>258</v>
      </c>
      <c r="D443">
        <v>30</v>
      </c>
      <c r="E443" t="s">
        <v>26</v>
      </c>
      <c r="F443" s="3">
        <v>0</v>
      </c>
      <c r="G443" s="3">
        <v>100</v>
      </c>
      <c r="H443" s="3">
        <f t="shared" si="12"/>
        <v>100</v>
      </c>
      <c r="I443" s="3">
        <f t="shared" si="13"/>
        <v>3</v>
      </c>
      <c r="J443" s="8" t="str" cm="1">
        <f t="array" ref="J443">_xlfn.IFS(H443=100,"green",H443&gt;50,"yellow",H443&gt;0,"orange",H443=0,"red")</f>
        <v>green</v>
      </c>
      <c r="K443" t="s">
        <v>250</v>
      </c>
    </row>
    <row r="444" spans="1:11" x14ac:dyDescent="0.3">
      <c r="A444">
        <v>2</v>
      </c>
      <c r="B444">
        <v>2.0299999999999998</v>
      </c>
      <c r="C444" t="s">
        <v>258</v>
      </c>
      <c r="D444">
        <v>24</v>
      </c>
      <c r="E444" t="s">
        <v>25</v>
      </c>
      <c r="F444" s="3">
        <v>1.9854502236708951E-2</v>
      </c>
      <c r="G444" s="3">
        <v>98.251178805634098</v>
      </c>
      <c r="H444" s="3">
        <f t="shared" si="12"/>
        <v>98.251178805634098</v>
      </c>
      <c r="I444" s="3">
        <f t="shared" si="13"/>
        <v>2.9475353641690232</v>
      </c>
      <c r="J444" s="8" t="str" cm="1">
        <f t="array" ref="J444">_xlfn.IFS(H444=100,"green",H444&gt;50,"yellow",H444&gt;0,"orange",H444=0,"red")</f>
        <v>yellow</v>
      </c>
      <c r="K444" t="s">
        <v>250</v>
      </c>
    </row>
    <row r="445" spans="1:11" x14ac:dyDescent="0.3">
      <c r="A445">
        <v>2</v>
      </c>
      <c r="B445">
        <v>2.0299999999999998</v>
      </c>
      <c r="C445" t="s">
        <v>258</v>
      </c>
      <c r="D445">
        <v>6</v>
      </c>
      <c r="E445" t="s">
        <v>24</v>
      </c>
      <c r="F445" s="3">
        <v>0.13411455323562799</v>
      </c>
      <c r="G445" s="3">
        <v>88.186942670477237</v>
      </c>
      <c r="H445" s="3">
        <f t="shared" si="12"/>
        <v>88.186942670477237</v>
      </c>
      <c r="I445" s="3">
        <f t="shared" si="13"/>
        <v>2.6456082801143173</v>
      </c>
      <c r="J445" s="8" t="str" cm="1">
        <f t="array" ref="J445">_xlfn.IFS(H445=100,"green",H445&gt;50,"yellow",H445&gt;0,"orange",H445=0,"red")</f>
        <v>yellow</v>
      </c>
      <c r="K445" t="s">
        <v>250</v>
      </c>
    </row>
    <row r="446" spans="1:11" x14ac:dyDescent="0.3">
      <c r="A446">
        <v>2</v>
      </c>
      <c r="B446">
        <v>2.0299999999999998</v>
      </c>
      <c r="C446" t="s">
        <v>258</v>
      </c>
      <c r="D446">
        <v>2</v>
      </c>
      <c r="E446" t="s">
        <v>23</v>
      </c>
      <c r="F446" s="3">
        <v>2.9134973884866161E-2</v>
      </c>
      <c r="G446" s="3">
        <v>97.433737737683188</v>
      </c>
      <c r="H446" s="3">
        <f t="shared" si="12"/>
        <v>97.433737737683188</v>
      </c>
      <c r="I446" s="3">
        <f t="shared" si="13"/>
        <v>2.9230121321304958</v>
      </c>
      <c r="J446" s="8" t="str" cm="1">
        <f t="array" ref="J446">_xlfn.IFS(H446=100,"green",H446&gt;50,"yellow",H446&gt;0,"orange",H446=0,"red")</f>
        <v>yellow</v>
      </c>
      <c r="K446" t="s">
        <v>250</v>
      </c>
    </row>
    <row r="447" spans="1:11" x14ac:dyDescent="0.3">
      <c r="A447">
        <v>2</v>
      </c>
      <c r="B447">
        <v>2.0299999999999998</v>
      </c>
      <c r="C447" t="s">
        <v>258</v>
      </c>
      <c r="D447">
        <v>1</v>
      </c>
      <c r="E447" t="s">
        <v>22</v>
      </c>
      <c r="F447" s="3">
        <v>0.34238110734528121</v>
      </c>
      <c r="G447" s="3">
        <v>69.842440271867261</v>
      </c>
      <c r="H447" s="3">
        <f t="shared" si="12"/>
        <v>69.842440271867261</v>
      </c>
      <c r="I447" s="3">
        <f t="shared" si="13"/>
        <v>2.0952732081560175</v>
      </c>
      <c r="J447" s="8" t="str" cm="1">
        <f t="array" ref="J447">_xlfn.IFS(H447=100,"green",H447&gt;50,"yellow",H447&gt;0,"orange",H447=0,"red")</f>
        <v>yellow</v>
      </c>
      <c r="K447" t="s">
        <v>250</v>
      </c>
    </row>
    <row r="448" spans="1:11" x14ac:dyDescent="0.3">
      <c r="A448">
        <v>2</v>
      </c>
      <c r="B448">
        <v>2.0299999999999998</v>
      </c>
      <c r="C448" t="s">
        <v>258</v>
      </c>
      <c r="D448">
        <v>20</v>
      </c>
      <c r="E448" t="s">
        <v>21</v>
      </c>
      <c r="F448" s="3">
        <v>9.3973184418372976E-2</v>
      </c>
      <c r="G448" s="3">
        <v>91.722668508452756</v>
      </c>
      <c r="H448" s="3">
        <f t="shared" si="12"/>
        <v>91.722668508452756</v>
      </c>
      <c r="I448" s="3">
        <f t="shared" si="13"/>
        <v>2.7516800552535825</v>
      </c>
      <c r="J448" s="8" t="str" cm="1">
        <f t="array" ref="J448">_xlfn.IFS(H448=100,"green",H448&gt;50,"yellow",H448&gt;0,"orange",H448=0,"red")</f>
        <v>yellow</v>
      </c>
      <c r="K448" t="s">
        <v>250</v>
      </c>
    </row>
    <row r="449" spans="1:11" x14ac:dyDescent="0.3">
      <c r="A449">
        <v>2</v>
      </c>
      <c r="B449">
        <v>2.0299999999999998</v>
      </c>
      <c r="C449" t="s">
        <v>258</v>
      </c>
      <c r="D449">
        <v>29</v>
      </c>
      <c r="E449" t="s">
        <v>20</v>
      </c>
      <c r="F449" s="3">
        <v>4.7466828747882182E-2</v>
      </c>
      <c r="G449" s="3">
        <v>95.81903413372136</v>
      </c>
      <c r="H449" s="3">
        <f t="shared" si="12"/>
        <v>95.81903413372136</v>
      </c>
      <c r="I449" s="3">
        <f t="shared" si="13"/>
        <v>2.8745710240116407</v>
      </c>
      <c r="J449" s="8" t="str" cm="1">
        <f t="array" ref="J449">_xlfn.IFS(H449=100,"green",H449&gt;50,"yellow",H449&gt;0,"orange",H449=0,"red")</f>
        <v>yellow</v>
      </c>
      <c r="K449" t="s">
        <v>250</v>
      </c>
    </row>
    <row r="450" spans="1:11" x14ac:dyDescent="0.3">
      <c r="A450">
        <v>2</v>
      </c>
      <c r="B450">
        <v>2.0299999999999998</v>
      </c>
      <c r="C450" t="s">
        <v>258</v>
      </c>
      <c r="D450">
        <v>32</v>
      </c>
      <c r="E450" t="s">
        <v>19</v>
      </c>
      <c r="F450" s="3">
        <v>0.493922345409116</v>
      </c>
      <c r="G450" s="3">
        <v>56.494408385351804</v>
      </c>
      <c r="H450" s="3">
        <f t="shared" ref="H450:H513" si="14">IF(G450&gt;100,100,IF(G450&lt;0,0,G450))</f>
        <v>56.494408385351804</v>
      </c>
      <c r="I450" s="3">
        <f t="shared" ref="I450:I513" si="15">H450/100*3</f>
        <v>1.6948322515605541</v>
      </c>
      <c r="J450" s="8" t="str" cm="1">
        <f t="array" ref="J450">_xlfn.IFS(H450=100,"green",H450&gt;50,"yellow",H450&gt;0,"orange",H450=0,"red")</f>
        <v>yellow</v>
      </c>
      <c r="K450" t="s">
        <v>250</v>
      </c>
    </row>
    <row r="451" spans="1:11" x14ac:dyDescent="0.3">
      <c r="A451">
        <v>2</v>
      </c>
      <c r="B451">
        <v>2.0299999999999998</v>
      </c>
      <c r="C451" t="s">
        <v>258</v>
      </c>
      <c r="D451">
        <v>35</v>
      </c>
      <c r="E451" t="s">
        <v>18</v>
      </c>
      <c r="F451" s="3">
        <v>0</v>
      </c>
      <c r="G451" s="3">
        <v>100</v>
      </c>
      <c r="H451" s="3">
        <f t="shared" si="14"/>
        <v>100</v>
      </c>
      <c r="I451" s="3">
        <f t="shared" si="15"/>
        <v>3</v>
      </c>
      <c r="J451" s="8" t="str" cm="1">
        <f t="array" ref="J451">_xlfn.IFS(H451=100,"green",H451&gt;50,"yellow",H451&gt;0,"orange",H451=0,"red")</f>
        <v>green</v>
      </c>
      <c r="K451" t="s">
        <v>250</v>
      </c>
    </row>
    <row r="452" spans="1:11" x14ac:dyDescent="0.3">
      <c r="A452">
        <v>2</v>
      </c>
      <c r="B452">
        <v>2.0299999999999998</v>
      </c>
      <c r="C452" t="s">
        <v>258</v>
      </c>
      <c r="D452">
        <v>31</v>
      </c>
      <c r="E452" t="s">
        <v>17</v>
      </c>
      <c r="F452" s="3">
        <v>0</v>
      </c>
      <c r="G452" s="3">
        <v>100</v>
      </c>
      <c r="H452" s="3">
        <f t="shared" si="14"/>
        <v>100</v>
      </c>
      <c r="I452" s="3">
        <f t="shared" si="15"/>
        <v>3</v>
      </c>
      <c r="J452" s="8" t="str" cm="1">
        <f t="array" ref="J452">_xlfn.IFS(H452=100,"green",H452&gt;50,"yellow",H452&gt;0,"orange",H452=0,"red")</f>
        <v>green</v>
      </c>
      <c r="K452" t="s">
        <v>250</v>
      </c>
    </row>
    <row r="453" spans="1:11" x14ac:dyDescent="0.3">
      <c r="A453">
        <v>2</v>
      </c>
      <c r="B453">
        <v>2.0299999999999998</v>
      </c>
      <c r="C453" t="s">
        <v>258</v>
      </c>
      <c r="D453">
        <v>23</v>
      </c>
      <c r="E453" t="s">
        <v>16</v>
      </c>
      <c r="F453" s="3">
        <v>3.0291844434470468E-2</v>
      </c>
      <c r="G453" s="3">
        <v>97.33183844490992</v>
      </c>
      <c r="H453" s="3">
        <f t="shared" si="14"/>
        <v>97.33183844490992</v>
      </c>
      <c r="I453" s="3">
        <f t="shared" si="15"/>
        <v>2.9199551533472978</v>
      </c>
      <c r="J453" s="8" t="str" cm="1">
        <f t="array" ref="J453">_xlfn.IFS(H453=100,"green",H453&gt;50,"yellow",H453&gt;0,"orange",H453=0,"red")</f>
        <v>yellow</v>
      </c>
      <c r="K453" t="s">
        <v>250</v>
      </c>
    </row>
    <row r="454" spans="1:11" x14ac:dyDescent="0.3">
      <c r="A454">
        <v>2</v>
      </c>
      <c r="B454">
        <v>2.0299999999999998</v>
      </c>
      <c r="C454" t="s">
        <v>258</v>
      </c>
      <c r="D454">
        <v>27</v>
      </c>
      <c r="E454" t="s">
        <v>15</v>
      </c>
      <c r="F454" s="3">
        <v>1.4238126779359837E-2</v>
      </c>
      <c r="G454" s="3">
        <v>98.745879519770796</v>
      </c>
      <c r="H454" s="3">
        <f t="shared" si="14"/>
        <v>98.745879519770796</v>
      </c>
      <c r="I454" s="3">
        <f t="shared" si="15"/>
        <v>2.962376385593124</v>
      </c>
      <c r="J454" s="8" t="str" cm="1">
        <f t="array" ref="J454">_xlfn.IFS(H454=100,"green",H454&gt;50,"yellow",H454&gt;0,"orange",H454=0,"red")</f>
        <v>yellow</v>
      </c>
      <c r="K454" t="s">
        <v>250</v>
      </c>
    </row>
    <row r="455" spans="1:11" x14ac:dyDescent="0.3">
      <c r="A455">
        <v>2</v>
      </c>
      <c r="B455">
        <v>2.0299999999999998</v>
      </c>
      <c r="C455" t="s">
        <v>258</v>
      </c>
      <c r="D455">
        <v>14</v>
      </c>
      <c r="E455" t="s">
        <v>14</v>
      </c>
      <c r="F455" s="3">
        <v>1.1282334587358338</v>
      </c>
      <c r="G455" s="3">
        <v>0.62311503423366832</v>
      </c>
      <c r="H455" s="3">
        <f t="shared" si="14"/>
        <v>0.62311503423366832</v>
      </c>
      <c r="I455" s="3">
        <f t="shared" si="15"/>
        <v>1.8693451027010047E-2</v>
      </c>
      <c r="J455" s="8" t="str" cm="1">
        <f t="array" ref="J455">_xlfn.IFS(H455=100,"green",H455&gt;50,"yellow",H455&gt;0,"orange",H455=0,"red")</f>
        <v>orange</v>
      </c>
      <c r="K455" t="s">
        <v>250</v>
      </c>
    </row>
    <row r="456" spans="1:11" x14ac:dyDescent="0.3">
      <c r="A456">
        <v>2</v>
      </c>
      <c r="B456">
        <v>2.0299999999999998</v>
      </c>
      <c r="C456" t="s">
        <v>258</v>
      </c>
      <c r="D456">
        <v>17</v>
      </c>
      <c r="E456" t="s">
        <v>13</v>
      </c>
      <c r="F456" s="3">
        <v>0.26964271329328465</v>
      </c>
      <c r="G456" s="3">
        <v>76.249372243552685</v>
      </c>
      <c r="H456" s="3">
        <f t="shared" si="14"/>
        <v>76.249372243552685</v>
      </c>
      <c r="I456" s="3">
        <f t="shared" si="15"/>
        <v>2.2874811673065807</v>
      </c>
      <c r="J456" s="8" t="str" cm="1">
        <f t="array" ref="J456">_xlfn.IFS(H456=100,"green",H456&gt;50,"yellow",H456&gt;0,"orange",H456=0,"red")</f>
        <v>yellow</v>
      </c>
      <c r="K456" t="s">
        <v>250</v>
      </c>
    </row>
    <row r="457" spans="1:11" x14ac:dyDescent="0.3">
      <c r="A457">
        <v>2</v>
      </c>
      <c r="B457">
        <v>2.0299999999999998</v>
      </c>
      <c r="C457" t="s">
        <v>258</v>
      </c>
      <c r="D457">
        <v>15</v>
      </c>
      <c r="E457" t="s">
        <v>12</v>
      </c>
      <c r="F457" s="3">
        <v>1.1848276440340282</v>
      </c>
      <c r="G457" s="3">
        <v>-4.3618052396356193</v>
      </c>
      <c r="H457" s="3">
        <f t="shared" si="14"/>
        <v>0</v>
      </c>
      <c r="I457" s="3">
        <f t="shared" si="15"/>
        <v>0</v>
      </c>
      <c r="J457" s="8" t="str" cm="1">
        <f t="array" ref="J457">_xlfn.IFS(H457=100,"green",H457&gt;50,"yellow",H457&gt;0,"orange",H457=0,"red")</f>
        <v>red</v>
      </c>
      <c r="K457" t="s">
        <v>250</v>
      </c>
    </row>
    <row r="458" spans="1:11" x14ac:dyDescent="0.3">
      <c r="A458">
        <v>2</v>
      </c>
      <c r="B458">
        <v>2.0299999999999998</v>
      </c>
      <c r="C458" t="s">
        <v>258</v>
      </c>
      <c r="D458">
        <v>13</v>
      </c>
      <c r="E458" t="s">
        <v>11</v>
      </c>
      <c r="F458" s="3">
        <v>0.1010865796445998</v>
      </c>
      <c r="G458" s="3">
        <v>91.096107530634512</v>
      </c>
      <c r="H458" s="3">
        <f t="shared" si="14"/>
        <v>91.096107530634512</v>
      </c>
      <c r="I458" s="3">
        <f t="shared" si="15"/>
        <v>2.7328832259190352</v>
      </c>
      <c r="J458" s="8" t="str" cm="1">
        <f t="array" ref="J458">_xlfn.IFS(H458=100,"green",H458&gt;50,"yellow",H458&gt;0,"orange",H458=0,"red")</f>
        <v>yellow</v>
      </c>
      <c r="K458" t="s">
        <v>250</v>
      </c>
    </row>
    <row r="459" spans="1:11" x14ac:dyDescent="0.3">
      <c r="A459">
        <v>2</v>
      </c>
      <c r="B459">
        <v>2.0299999999999998</v>
      </c>
      <c r="C459" t="s">
        <v>258</v>
      </c>
      <c r="D459">
        <v>21</v>
      </c>
      <c r="E459" t="s">
        <v>10</v>
      </c>
      <c r="F459" s="3">
        <v>0.3383028996918323</v>
      </c>
      <c r="G459" s="3">
        <v>70.201656327467489</v>
      </c>
      <c r="H459" s="3">
        <f t="shared" si="14"/>
        <v>70.201656327467489</v>
      </c>
      <c r="I459" s="3">
        <f t="shared" si="15"/>
        <v>2.1060496898240246</v>
      </c>
      <c r="J459" s="8" t="str" cm="1">
        <f t="array" ref="J459">_xlfn.IFS(H459=100,"green",H459&gt;50,"yellow",H459&gt;0,"orange",H459=0,"red")</f>
        <v>yellow</v>
      </c>
      <c r="K459" t="s">
        <v>250</v>
      </c>
    </row>
    <row r="460" spans="1:11" x14ac:dyDescent="0.3">
      <c r="A460">
        <v>2</v>
      </c>
      <c r="B460">
        <v>2.0299999999999998</v>
      </c>
      <c r="C460" t="s">
        <v>258</v>
      </c>
      <c r="D460">
        <v>34</v>
      </c>
      <c r="E460" t="s">
        <v>9</v>
      </c>
      <c r="F460" s="3">
        <v>1.0417058975778735</v>
      </c>
      <c r="G460" s="3">
        <v>8.2446222896538259</v>
      </c>
      <c r="H460" s="3">
        <f t="shared" si="14"/>
        <v>8.2446222896538259</v>
      </c>
      <c r="I460" s="3">
        <f t="shared" si="15"/>
        <v>0.24733866868961479</v>
      </c>
      <c r="J460" s="8" t="str" cm="1">
        <f t="array" ref="J460">_xlfn.IFS(H460=100,"green",H460&gt;50,"yellow",H460&gt;0,"orange",H460=0,"red")</f>
        <v>orange</v>
      </c>
      <c r="K460" t="s">
        <v>250</v>
      </c>
    </row>
    <row r="461" spans="1:11" x14ac:dyDescent="0.3">
      <c r="A461">
        <v>2</v>
      </c>
      <c r="B461">
        <v>2.0299999999999998</v>
      </c>
      <c r="C461" t="s">
        <v>258</v>
      </c>
      <c r="D461">
        <v>3</v>
      </c>
      <c r="E461" t="s">
        <v>8</v>
      </c>
      <c r="F461" s="3">
        <v>0.10452959914196339</v>
      </c>
      <c r="G461" s="3">
        <v>90.792840019929969</v>
      </c>
      <c r="H461" s="3">
        <f t="shared" si="14"/>
        <v>90.792840019929969</v>
      </c>
      <c r="I461" s="3">
        <f t="shared" si="15"/>
        <v>2.7237852005978991</v>
      </c>
      <c r="J461" s="8" t="str" cm="1">
        <f t="array" ref="J461">_xlfn.IFS(H461=100,"green",H461&gt;50,"yellow",H461&gt;0,"orange",H461=0,"red")</f>
        <v>yellow</v>
      </c>
      <c r="K461" t="s">
        <v>250</v>
      </c>
    </row>
    <row r="462" spans="1:11" x14ac:dyDescent="0.3">
      <c r="A462">
        <v>2</v>
      </c>
      <c r="B462">
        <v>2.0299999999999998</v>
      </c>
      <c r="C462" t="s">
        <v>258</v>
      </c>
      <c r="D462">
        <v>8</v>
      </c>
      <c r="E462" t="s">
        <v>7</v>
      </c>
      <c r="F462" s="3">
        <v>9.7741105315063567E-2</v>
      </c>
      <c r="G462" s="3">
        <v>91.390783082957483</v>
      </c>
      <c r="H462" s="3">
        <f t="shared" si="14"/>
        <v>91.390783082957483</v>
      </c>
      <c r="I462" s="3">
        <f t="shared" si="15"/>
        <v>2.7417234924887244</v>
      </c>
      <c r="J462" s="8" t="str" cm="1">
        <f t="array" ref="J462">_xlfn.IFS(H462=100,"green",H462&gt;50,"yellow",H462&gt;0,"orange",H462=0,"red")</f>
        <v>yellow</v>
      </c>
      <c r="K462" t="s">
        <v>250</v>
      </c>
    </row>
    <row r="463" spans="1:11" x14ac:dyDescent="0.3">
      <c r="A463">
        <v>2</v>
      </c>
      <c r="B463">
        <v>2.0299999999999998</v>
      </c>
      <c r="C463" t="s">
        <v>258</v>
      </c>
      <c r="D463">
        <v>11</v>
      </c>
      <c r="E463" t="s">
        <v>6</v>
      </c>
      <c r="F463" s="3">
        <v>0</v>
      </c>
      <c r="G463" s="3">
        <v>100</v>
      </c>
      <c r="H463" s="3">
        <f t="shared" si="14"/>
        <v>100</v>
      </c>
      <c r="I463" s="3">
        <f t="shared" si="15"/>
        <v>3</v>
      </c>
      <c r="J463" s="8" t="str" cm="1">
        <f t="array" ref="J463">_xlfn.IFS(H463=100,"green",H463&gt;50,"yellow",H463&gt;0,"orange",H463=0,"red")</f>
        <v>green</v>
      </c>
      <c r="K463" t="s">
        <v>250</v>
      </c>
    </row>
    <row r="464" spans="1:11" x14ac:dyDescent="0.3">
      <c r="A464">
        <v>2</v>
      </c>
      <c r="B464">
        <v>2.0299999999999998</v>
      </c>
      <c r="C464" t="s">
        <v>258</v>
      </c>
      <c r="D464">
        <v>33</v>
      </c>
      <c r="E464" t="s">
        <v>5</v>
      </c>
      <c r="F464" s="3">
        <v>0.18573183123407852</v>
      </c>
      <c r="G464" s="3">
        <v>83.640397575417239</v>
      </c>
      <c r="H464" s="3">
        <f t="shared" si="14"/>
        <v>83.640397575417239</v>
      </c>
      <c r="I464" s="3">
        <f t="shared" si="15"/>
        <v>2.5092119272625171</v>
      </c>
      <c r="J464" s="8" t="str" cm="1">
        <f t="array" ref="J464">_xlfn.IFS(H464=100,"green",H464&gt;50,"yellow",H464&gt;0,"orange",H464=0,"red")</f>
        <v>yellow</v>
      </c>
      <c r="K464" t="s">
        <v>250</v>
      </c>
    </row>
    <row r="465" spans="1:11" x14ac:dyDescent="0.3">
      <c r="A465">
        <v>2</v>
      </c>
      <c r="B465">
        <v>2.0299999999999998</v>
      </c>
      <c r="C465" t="s">
        <v>258</v>
      </c>
      <c r="D465">
        <v>36</v>
      </c>
      <c r="E465" t="s">
        <v>4</v>
      </c>
      <c r="F465" s="3">
        <v>0.11427371881020261</v>
      </c>
      <c r="G465" s="3">
        <v>89.934559978804202</v>
      </c>
      <c r="H465" s="3">
        <f t="shared" si="14"/>
        <v>89.934559978804202</v>
      </c>
      <c r="I465" s="3">
        <f t="shared" si="15"/>
        <v>2.6980367993641261</v>
      </c>
      <c r="J465" s="8" t="str" cm="1">
        <f t="array" ref="J465">_xlfn.IFS(H465=100,"green",H465&gt;50,"yellow",H465&gt;0,"orange",H465=0,"red")</f>
        <v>yellow</v>
      </c>
      <c r="K465" t="s">
        <v>250</v>
      </c>
    </row>
    <row r="466" spans="1:11" x14ac:dyDescent="0.3">
      <c r="A466">
        <v>2</v>
      </c>
      <c r="B466">
        <v>2.0299999999999998</v>
      </c>
      <c r="C466" t="s">
        <v>258</v>
      </c>
      <c r="D466">
        <v>16</v>
      </c>
      <c r="E466" t="s">
        <v>3</v>
      </c>
      <c r="F466" s="3">
        <v>0</v>
      </c>
      <c r="G466" s="3">
        <v>100</v>
      </c>
      <c r="H466" s="3">
        <f t="shared" si="14"/>
        <v>100</v>
      </c>
      <c r="I466" s="3">
        <f t="shared" si="15"/>
        <v>3</v>
      </c>
      <c r="J466" s="8" t="str" cm="1">
        <f t="array" ref="J466">_xlfn.IFS(H466=100,"green",H466&gt;50,"yellow",H466&gt;0,"orange",H466=0,"red")</f>
        <v>green</v>
      </c>
      <c r="K466" t="s">
        <v>250</v>
      </c>
    </row>
    <row r="467" spans="1:11" x14ac:dyDescent="0.3">
      <c r="A467">
        <v>2</v>
      </c>
      <c r="B467">
        <v>2.0299999999999998</v>
      </c>
      <c r="C467" t="s">
        <v>258</v>
      </c>
      <c r="D467">
        <v>9</v>
      </c>
      <c r="E467" t="s">
        <v>2</v>
      </c>
      <c r="F467" s="3">
        <v>0.31779818845123287</v>
      </c>
      <c r="G467" s="3">
        <v>72.007749130721621</v>
      </c>
      <c r="H467" s="3">
        <f t="shared" si="14"/>
        <v>72.007749130721621</v>
      </c>
      <c r="I467" s="3">
        <f t="shared" si="15"/>
        <v>2.1602324739216487</v>
      </c>
      <c r="J467" s="8" t="str" cm="1">
        <f t="array" ref="J467">_xlfn.IFS(H467=100,"green",H467&gt;50,"yellow",H467&gt;0,"orange",H467=0,"red")</f>
        <v>yellow</v>
      </c>
      <c r="K467" t="s">
        <v>250</v>
      </c>
    </row>
    <row r="468" spans="1:11" x14ac:dyDescent="0.3">
      <c r="A468">
        <v>2</v>
      </c>
      <c r="B468">
        <v>2.0299999999999998</v>
      </c>
      <c r="C468" t="s">
        <v>258</v>
      </c>
      <c r="D468">
        <v>5</v>
      </c>
      <c r="E468" t="s">
        <v>1</v>
      </c>
      <c r="F468" s="3">
        <v>0</v>
      </c>
      <c r="G468" s="3">
        <v>100</v>
      </c>
      <c r="H468" s="3">
        <f t="shared" si="14"/>
        <v>100</v>
      </c>
      <c r="I468" s="3">
        <f t="shared" si="15"/>
        <v>3</v>
      </c>
      <c r="J468" s="8" t="str" cm="1">
        <f t="array" ref="J468">_xlfn.IFS(H468=100,"green",H468&gt;50,"yellow",H468&gt;0,"orange",H468=0,"red")</f>
        <v>green</v>
      </c>
      <c r="K468" t="s">
        <v>250</v>
      </c>
    </row>
    <row r="469" spans="1:11" x14ac:dyDescent="0.3">
      <c r="A469">
        <v>2</v>
      </c>
      <c r="B469">
        <v>2.0299999999999998</v>
      </c>
      <c r="C469" t="s">
        <v>258</v>
      </c>
      <c r="D469">
        <v>19</v>
      </c>
      <c r="E469" t="s">
        <v>0</v>
      </c>
      <c r="F469" s="3">
        <v>0.53902381800540045</v>
      </c>
      <c r="G469" s="3">
        <v>52.521787453678961</v>
      </c>
      <c r="H469" s="3">
        <f t="shared" si="14"/>
        <v>52.521787453678961</v>
      </c>
      <c r="I469" s="3">
        <f t="shared" si="15"/>
        <v>1.5756536236103686</v>
      </c>
      <c r="J469" s="8" t="str" cm="1">
        <f t="array" ref="J469">_xlfn.IFS(H469=100,"green",H469&gt;50,"yellow",H469&gt;0,"orange",H469=0,"red")</f>
        <v>yellow</v>
      </c>
      <c r="K469" t="s">
        <v>250</v>
      </c>
    </row>
    <row r="470" spans="1:11" x14ac:dyDescent="0.3">
      <c r="A470">
        <v>3</v>
      </c>
      <c r="B470">
        <v>3.01</v>
      </c>
      <c r="C470" t="s">
        <v>210</v>
      </c>
      <c r="D470">
        <v>35</v>
      </c>
      <c r="E470" t="s">
        <v>34</v>
      </c>
      <c r="F470" s="3">
        <v>3.9413423160903984</v>
      </c>
      <c r="G470" s="3">
        <v>64.576393762975144</v>
      </c>
      <c r="H470" s="3">
        <f t="shared" si="14"/>
        <v>64.576393762975144</v>
      </c>
      <c r="I470" s="3">
        <f t="shared" si="15"/>
        <v>1.9372918128892544</v>
      </c>
      <c r="J470" s="8" t="str" cm="1">
        <f t="array" ref="J470">_xlfn.IFS(H470=100,"green",H470&gt;50,"yellow",H470&gt;0,"orange",H470=0,"red")</f>
        <v>yellow</v>
      </c>
      <c r="K470" t="s">
        <v>193</v>
      </c>
    </row>
    <row r="471" spans="1:11" x14ac:dyDescent="0.3">
      <c r="A471">
        <v>3</v>
      </c>
      <c r="B471">
        <v>3.01</v>
      </c>
      <c r="C471" t="s">
        <v>210</v>
      </c>
      <c r="D471">
        <v>37</v>
      </c>
      <c r="E471" t="s">
        <v>33</v>
      </c>
      <c r="F471" s="3">
        <v>6.145982349956995</v>
      </c>
      <c r="G471" s="3">
        <v>43.066648776231162</v>
      </c>
      <c r="H471" s="3">
        <f t="shared" si="14"/>
        <v>43.066648776231162</v>
      </c>
      <c r="I471" s="3">
        <f t="shared" si="15"/>
        <v>1.2919994632869349</v>
      </c>
      <c r="J471" s="8" t="str" cm="1">
        <f t="array" ref="J471">_xlfn.IFS(H471=100,"green",H471&gt;50,"yellow",H471&gt;0,"orange",H471=0,"red")</f>
        <v>orange</v>
      </c>
      <c r="K471" t="s">
        <v>193</v>
      </c>
    </row>
    <row r="472" spans="1:11" x14ac:dyDescent="0.3">
      <c r="A472">
        <v>3</v>
      </c>
      <c r="B472">
        <v>3.01</v>
      </c>
      <c r="C472" t="s">
        <v>210</v>
      </c>
      <c r="D472">
        <v>12</v>
      </c>
      <c r="E472" t="s">
        <v>32</v>
      </c>
      <c r="F472" s="3">
        <v>3.6856981181981707</v>
      </c>
      <c r="G472" s="3">
        <v>67.07060661384061</v>
      </c>
      <c r="H472" s="3">
        <f t="shared" si="14"/>
        <v>67.07060661384061</v>
      </c>
      <c r="I472" s="3">
        <f t="shared" si="15"/>
        <v>2.0121181984152186</v>
      </c>
      <c r="J472" s="8" t="str" cm="1">
        <f t="array" ref="J472">_xlfn.IFS(H472=100,"green",H472&gt;50,"yellow",H472&gt;0,"orange",H472=0,"red")</f>
        <v>yellow</v>
      </c>
      <c r="K472" t="s">
        <v>193</v>
      </c>
    </row>
    <row r="473" spans="1:11" x14ac:dyDescent="0.3">
      <c r="A473">
        <v>3</v>
      </c>
      <c r="B473">
        <v>3.01</v>
      </c>
      <c r="C473" t="s">
        <v>210</v>
      </c>
      <c r="D473">
        <v>18</v>
      </c>
      <c r="E473" t="s">
        <v>31</v>
      </c>
      <c r="F473" s="3">
        <v>3.8775121471880536</v>
      </c>
      <c r="G473" s="3">
        <v>65.199157858001698</v>
      </c>
      <c r="H473" s="3">
        <f t="shared" si="14"/>
        <v>65.199157858001698</v>
      </c>
      <c r="I473" s="3">
        <f t="shared" si="15"/>
        <v>1.955974735740051</v>
      </c>
      <c r="J473" s="8" t="str" cm="1">
        <f t="array" ref="J473">_xlfn.IFS(H473=100,"green",H473&gt;50,"yellow",H473&gt;0,"orange",H473=0,"red")</f>
        <v>yellow</v>
      </c>
      <c r="K473" t="s">
        <v>193</v>
      </c>
    </row>
    <row r="474" spans="1:11" x14ac:dyDescent="0.3">
      <c r="A474">
        <v>3</v>
      </c>
      <c r="B474">
        <v>3.01</v>
      </c>
      <c r="C474" t="s">
        <v>210</v>
      </c>
      <c r="D474">
        <v>10</v>
      </c>
      <c r="E474" t="s">
        <v>30</v>
      </c>
      <c r="F474" s="3">
        <v>0.31988641016092961</v>
      </c>
      <c r="G474" s="3">
        <v>99.909414945876478</v>
      </c>
      <c r="H474" s="3">
        <f t="shared" si="14"/>
        <v>99.909414945876478</v>
      </c>
      <c r="I474" s="3">
        <f t="shared" si="15"/>
        <v>2.9972824483762941</v>
      </c>
      <c r="J474" s="8" t="str" cm="1">
        <f t="array" ref="J474">_xlfn.IFS(H474=100,"green",H474&gt;50,"yellow",H474&gt;0,"orange",H474=0,"red")</f>
        <v>yellow</v>
      </c>
      <c r="K474" t="s">
        <v>193</v>
      </c>
    </row>
    <row r="475" spans="1:11" x14ac:dyDescent="0.3">
      <c r="A475">
        <v>3</v>
      </c>
      <c r="B475">
        <v>3.01</v>
      </c>
      <c r="C475" t="s">
        <v>210</v>
      </c>
      <c r="D475">
        <v>4</v>
      </c>
      <c r="E475" t="s">
        <v>29</v>
      </c>
      <c r="F475" s="3">
        <v>1.4211947510540528</v>
      </c>
      <c r="G475" s="3">
        <v>89.164412949864186</v>
      </c>
      <c r="H475" s="3">
        <f t="shared" si="14"/>
        <v>89.164412949864186</v>
      </c>
      <c r="I475" s="3">
        <f t="shared" si="15"/>
        <v>2.6749323884959257</v>
      </c>
      <c r="J475" s="8" t="str" cm="1">
        <f t="array" ref="J475">_xlfn.IFS(H475=100,"green",H475&gt;50,"yellow",H475&gt;0,"orange",H475=0,"red")</f>
        <v>yellow</v>
      </c>
      <c r="K475" t="s">
        <v>193</v>
      </c>
    </row>
    <row r="476" spans="1:11" x14ac:dyDescent="0.3">
      <c r="A476">
        <v>3</v>
      </c>
      <c r="B476">
        <v>3.01</v>
      </c>
      <c r="C476" t="s">
        <v>210</v>
      </c>
      <c r="D476">
        <v>22</v>
      </c>
      <c r="E476" t="s">
        <v>28</v>
      </c>
      <c r="F476" s="3">
        <v>4.1690810147566673</v>
      </c>
      <c r="G476" s="3">
        <v>62.354443124016193</v>
      </c>
      <c r="H476" s="3">
        <f t="shared" si="14"/>
        <v>62.354443124016193</v>
      </c>
      <c r="I476" s="3">
        <f t="shared" si="15"/>
        <v>1.8706332937204857</v>
      </c>
      <c r="J476" s="8" t="str" cm="1">
        <f t="array" ref="J476">_xlfn.IFS(H476=100,"green",H476&gt;50,"yellow",H476&gt;0,"orange",H476=0,"red")</f>
        <v>yellow</v>
      </c>
      <c r="K476" t="s">
        <v>193</v>
      </c>
    </row>
    <row r="477" spans="1:11" x14ac:dyDescent="0.3">
      <c r="A477">
        <v>3</v>
      </c>
      <c r="B477">
        <v>3.01</v>
      </c>
      <c r="C477" t="s">
        <v>210</v>
      </c>
      <c r="D477">
        <v>25</v>
      </c>
      <c r="E477" t="s">
        <v>244</v>
      </c>
      <c r="F477" s="3">
        <v>0.34143443434557263</v>
      </c>
      <c r="G477" s="3">
        <v>99.699179942402026</v>
      </c>
      <c r="H477" s="3">
        <f t="shared" si="14"/>
        <v>99.699179942402026</v>
      </c>
      <c r="I477" s="3">
        <f t="shared" si="15"/>
        <v>2.9909753982720608</v>
      </c>
      <c r="J477" s="8" t="str" cm="1">
        <f t="array" ref="J477">_xlfn.IFS(H477=100,"green",H477&gt;50,"yellow",H477&gt;0,"orange",H477=0,"red")</f>
        <v>yellow</v>
      </c>
      <c r="K477" t="s">
        <v>193</v>
      </c>
    </row>
    <row r="478" spans="1:11" x14ac:dyDescent="0.3">
      <c r="A478">
        <v>3</v>
      </c>
      <c r="B478">
        <v>3.01</v>
      </c>
      <c r="C478" t="s">
        <v>210</v>
      </c>
      <c r="D478">
        <v>7</v>
      </c>
      <c r="E478" t="s">
        <v>27</v>
      </c>
      <c r="F478" s="3">
        <v>5.3133377106817328</v>
      </c>
      <c r="G478" s="3">
        <v>51.190412102790653</v>
      </c>
      <c r="H478" s="3">
        <f t="shared" si="14"/>
        <v>51.190412102790653</v>
      </c>
      <c r="I478" s="3">
        <f t="shared" si="15"/>
        <v>1.5357123630837195</v>
      </c>
      <c r="J478" s="8" t="str" cm="1">
        <f t="array" ref="J478">_xlfn.IFS(H478=100,"green",H478&gt;50,"yellow",H478&gt;0,"orange",H478=0,"red")</f>
        <v>yellow</v>
      </c>
      <c r="K478" t="s">
        <v>193</v>
      </c>
    </row>
    <row r="479" spans="1:11" x14ac:dyDescent="0.3">
      <c r="A479">
        <v>3</v>
      </c>
      <c r="B479">
        <v>3.01</v>
      </c>
      <c r="C479" t="s">
        <v>210</v>
      </c>
      <c r="D479">
        <v>30</v>
      </c>
      <c r="E479" t="s">
        <v>26</v>
      </c>
      <c r="F479" s="3">
        <v>2.5367746624204259</v>
      </c>
      <c r="G479" s="3">
        <v>78.280169246940872</v>
      </c>
      <c r="H479" s="3">
        <f t="shared" si="14"/>
        <v>78.280169246940872</v>
      </c>
      <c r="I479" s="3">
        <f t="shared" si="15"/>
        <v>2.3484050774082261</v>
      </c>
      <c r="J479" s="8" t="str" cm="1">
        <f t="array" ref="J479">_xlfn.IFS(H479=100,"green",H479&gt;50,"yellow",H479&gt;0,"orange",H479=0,"red")</f>
        <v>yellow</v>
      </c>
      <c r="K479" t="s">
        <v>193</v>
      </c>
    </row>
    <row r="480" spans="1:11" x14ac:dyDescent="0.3">
      <c r="A480">
        <v>3</v>
      </c>
      <c r="B480">
        <v>3.01</v>
      </c>
      <c r="C480" t="s">
        <v>210</v>
      </c>
      <c r="D480">
        <v>24</v>
      </c>
      <c r="E480" t="s">
        <v>25</v>
      </c>
      <c r="F480" s="3">
        <v>0.43679904920759688</v>
      </c>
      <c r="G480" s="3">
        <v>98.768747529431835</v>
      </c>
      <c r="H480" s="3">
        <f t="shared" si="14"/>
        <v>98.768747529431835</v>
      </c>
      <c r="I480" s="3">
        <f t="shared" si="15"/>
        <v>2.963062425882955</v>
      </c>
      <c r="J480" s="8" t="str" cm="1">
        <f t="array" ref="J480">_xlfn.IFS(H480=100,"green",H480&gt;50,"yellow",H480&gt;0,"orange",H480=0,"red")</f>
        <v>yellow</v>
      </c>
      <c r="K480" t="s">
        <v>193</v>
      </c>
    </row>
    <row r="481" spans="1:11" x14ac:dyDescent="0.3">
      <c r="A481">
        <v>3</v>
      </c>
      <c r="B481">
        <v>3.01</v>
      </c>
      <c r="C481" t="s">
        <v>210</v>
      </c>
      <c r="D481">
        <v>6</v>
      </c>
      <c r="E481" t="s">
        <v>24</v>
      </c>
      <c r="F481" s="3">
        <v>2.9584092625506173</v>
      </c>
      <c r="G481" s="3">
        <v>74.166457898570727</v>
      </c>
      <c r="H481" s="3">
        <f t="shared" si="14"/>
        <v>74.166457898570727</v>
      </c>
      <c r="I481" s="3">
        <f t="shared" si="15"/>
        <v>2.2249937369571215</v>
      </c>
      <c r="J481" s="8" t="str" cm="1">
        <f t="array" ref="J481">_xlfn.IFS(H481=100,"green",H481&gt;50,"yellow",H481&gt;0,"orange",H481=0,"red")</f>
        <v>yellow</v>
      </c>
      <c r="K481" t="s">
        <v>193</v>
      </c>
    </row>
    <row r="482" spans="1:11" x14ac:dyDescent="0.3">
      <c r="A482">
        <v>3</v>
      </c>
      <c r="B482">
        <v>3.01</v>
      </c>
      <c r="C482" t="s">
        <v>210</v>
      </c>
      <c r="D482">
        <v>2</v>
      </c>
      <c r="E482" t="s">
        <v>23</v>
      </c>
      <c r="F482" s="3">
        <v>3.2776845620474426</v>
      </c>
      <c r="G482" s="3">
        <v>71.051423168525275</v>
      </c>
      <c r="H482" s="3">
        <f t="shared" si="14"/>
        <v>71.051423168525275</v>
      </c>
      <c r="I482" s="3">
        <f t="shared" si="15"/>
        <v>2.1315426950557583</v>
      </c>
      <c r="J482" s="8" t="str" cm="1">
        <f t="array" ref="J482">_xlfn.IFS(H482=100,"green",H482&gt;50,"yellow",H482&gt;0,"orange",H482=0,"red")</f>
        <v>yellow</v>
      </c>
      <c r="K482" t="s">
        <v>193</v>
      </c>
    </row>
    <row r="483" spans="1:11" x14ac:dyDescent="0.3">
      <c r="A483">
        <v>3</v>
      </c>
      <c r="B483">
        <v>3.01</v>
      </c>
      <c r="C483" t="s">
        <v>210</v>
      </c>
      <c r="D483">
        <v>1</v>
      </c>
      <c r="E483" t="s">
        <v>22</v>
      </c>
      <c r="F483" s="3">
        <v>12.219744759775633</v>
      </c>
      <c r="G483" s="3">
        <v>-16.192494910885543</v>
      </c>
      <c r="H483" s="3">
        <f t="shared" si="14"/>
        <v>0</v>
      </c>
      <c r="I483" s="3">
        <f t="shared" si="15"/>
        <v>0</v>
      </c>
      <c r="J483" s="8" t="str" cm="1">
        <f t="array" ref="J483">_xlfn.IFS(H483=100,"green",H483&gt;50,"yellow",H483&gt;0,"orange",H483=0,"red")</f>
        <v>red</v>
      </c>
      <c r="K483" t="s">
        <v>193</v>
      </c>
    </row>
    <row r="484" spans="1:11" x14ac:dyDescent="0.3">
      <c r="A484">
        <v>3</v>
      </c>
      <c r="B484">
        <v>3.01</v>
      </c>
      <c r="C484" t="s">
        <v>210</v>
      </c>
      <c r="D484">
        <v>20</v>
      </c>
      <c r="E484" t="s">
        <v>21</v>
      </c>
      <c r="F484" s="3">
        <v>1.755176573491547</v>
      </c>
      <c r="G484" s="3">
        <v>85.905892864733062</v>
      </c>
      <c r="H484" s="3">
        <f t="shared" si="14"/>
        <v>85.905892864733062</v>
      </c>
      <c r="I484" s="3">
        <f t="shared" si="15"/>
        <v>2.5771767859419916</v>
      </c>
      <c r="J484" s="8" t="str" cm="1">
        <f t="array" ref="J484">_xlfn.IFS(H484=100,"green",H484&gt;50,"yellow",H484&gt;0,"orange",H484=0,"red")</f>
        <v>yellow</v>
      </c>
      <c r="K484" t="s">
        <v>193</v>
      </c>
    </row>
    <row r="485" spans="1:11" x14ac:dyDescent="0.3">
      <c r="A485">
        <v>3</v>
      </c>
      <c r="B485">
        <v>3.01</v>
      </c>
      <c r="C485" t="s">
        <v>210</v>
      </c>
      <c r="D485">
        <v>29</v>
      </c>
      <c r="E485" t="s">
        <v>20</v>
      </c>
      <c r="F485" s="3">
        <v>6.6322617271178821</v>
      </c>
      <c r="G485" s="3">
        <v>38.322225544154314</v>
      </c>
      <c r="H485" s="3">
        <f t="shared" si="14"/>
        <v>38.322225544154314</v>
      </c>
      <c r="I485" s="3">
        <f t="shared" si="15"/>
        <v>1.1496667663246294</v>
      </c>
      <c r="J485" s="8" t="str" cm="1">
        <f t="array" ref="J485">_xlfn.IFS(H485=100,"green",H485&gt;50,"yellow",H485&gt;0,"orange",H485=0,"red")</f>
        <v>orange</v>
      </c>
      <c r="K485" t="s">
        <v>193</v>
      </c>
    </row>
    <row r="486" spans="1:11" x14ac:dyDescent="0.3">
      <c r="A486">
        <v>3</v>
      </c>
      <c r="B486">
        <v>3.01</v>
      </c>
      <c r="C486" t="s">
        <v>210</v>
      </c>
      <c r="D486">
        <v>32</v>
      </c>
      <c r="E486" t="s">
        <v>19</v>
      </c>
      <c r="F486" s="3">
        <v>8.2140782775916019</v>
      </c>
      <c r="G486" s="3">
        <v>22.889107169347746</v>
      </c>
      <c r="H486" s="3">
        <f t="shared" si="14"/>
        <v>22.889107169347746</v>
      </c>
      <c r="I486" s="3">
        <f t="shared" si="15"/>
        <v>0.68667321508043233</v>
      </c>
      <c r="J486" s="8" t="str" cm="1">
        <f t="array" ref="J486">_xlfn.IFS(H486=100,"green",H486&gt;50,"yellow",H486&gt;0,"orange",H486=0,"red")</f>
        <v>orange</v>
      </c>
      <c r="K486" t="s">
        <v>193</v>
      </c>
    </row>
    <row r="487" spans="1:11" x14ac:dyDescent="0.3">
      <c r="A487">
        <v>3</v>
      </c>
      <c r="B487">
        <v>3.01</v>
      </c>
      <c r="C487" t="s">
        <v>210</v>
      </c>
      <c r="D487">
        <v>35</v>
      </c>
      <c r="E487" t="s">
        <v>18</v>
      </c>
      <c r="F487" s="3">
        <v>0</v>
      </c>
      <c r="G487" s="3">
        <v>103.03041202548542</v>
      </c>
      <c r="H487" s="3">
        <f t="shared" si="14"/>
        <v>100</v>
      </c>
      <c r="I487" s="3">
        <f t="shared" si="15"/>
        <v>3</v>
      </c>
      <c r="J487" s="8" t="str" cm="1">
        <f t="array" ref="J487">_xlfn.IFS(H487=100,"green",H487&gt;50,"yellow",H487&gt;0,"orange",H487=0,"red")</f>
        <v>green</v>
      </c>
      <c r="K487" t="s">
        <v>193</v>
      </c>
    </row>
    <row r="488" spans="1:11" x14ac:dyDescent="0.3">
      <c r="A488">
        <v>3</v>
      </c>
      <c r="B488">
        <v>3.01</v>
      </c>
      <c r="C488" t="s">
        <v>210</v>
      </c>
      <c r="D488">
        <v>31</v>
      </c>
      <c r="E488" t="s">
        <v>17</v>
      </c>
      <c r="F488" s="3">
        <v>1.5510368681463558</v>
      </c>
      <c r="G488" s="3">
        <v>87.897598057504581</v>
      </c>
      <c r="H488" s="3">
        <f t="shared" si="14"/>
        <v>87.897598057504581</v>
      </c>
      <c r="I488" s="3">
        <f t="shared" si="15"/>
        <v>2.6369279417251374</v>
      </c>
      <c r="J488" s="8" t="str" cm="1">
        <f t="array" ref="J488">_xlfn.IFS(H488=100,"green",H488&gt;50,"yellow",H488&gt;0,"orange",H488=0,"red")</f>
        <v>yellow</v>
      </c>
      <c r="K488" t="s">
        <v>193</v>
      </c>
    </row>
    <row r="489" spans="1:11" x14ac:dyDescent="0.3">
      <c r="A489">
        <v>3</v>
      </c>
      <c r="B489">
        <v>3.01</v>
      </c>
      <c r="C489" t="s">
        <v>210</v>
      </c>
      <c r="D489">
        <v>23</v>
      </c>
      <c r="E489" t="s">
        <v>16</v>
      </c>
      <c r="F489" s="3">
        <v>4.1981742582136583</v>
      </c>
      <c r="G489" s="3">
        <v>62.070592591510163</v>
      </c>
      <c r="H489" s="3">
        <f t="shared" si="14"/>
        <v>62.070592591510163</v>
      </c>
      <c r="I489" s="3">
        <f t="shared" si="15"/>
        <v>1.8621177777453051</v>
      </c>
      <c r="J489" s="8" t="str" cm="1">
        <f t="array" ref="J489">_xlfn.IFS(H489=100,"green",H489&gt;50,"yellow",H489&gt;0,"orange",H489=0,"red")</f>
        <v>yellow</v>
      </c>
      <c r="K489" t="s">
        <v>193</v>
      </c>
    </row>
    <row r="490" spans="1:11" x14ac:dyDescent="0.3">
      <c r="A490">
        <v>3</v>
      </c>
      <c r="B490">
        <v>3.01</v>
      </c>
      <c r="C490" t="s">
        <v>210</v>
      </c>
      <c r="D490">
        <v>27</v>
      </c>
      <c r="E490" t="s">
        <v>15</v>
      </c>
      <c r="F490" s="3">
        <v>4.6354001496053376</v>
      </c>
      <c r="G490" s="3">
        <v>57.804763575903209</v>
      </c>
      <c r="H490" s="3">
        <f t="shared" si="14"/>
        <v>57.804763575903209</v>
      </c>
      <c r="I490" s="3">
        <f t="shared" si="15"/>
        <v>1.7341429072770962</v>
      </c>
      <c r="J490" s="8" t="str" cm="1">
        <f t="array" ref="J490">_xlfn.IFS(H490=100,"green",H490&gt;50,"yellow",H490&gt;0,"orange",H490=0,"red")</f>
        <v>yellow</v>
      </c>
      <c r="K490" t="s">
        <v>193</v>
      </c>
    </row>
    <row r="491" spans="1:11" x14ac:dyDescent="0.3">
      <c r="A491">
        <v>3</v>
      </c>
      <c r="B491">
        <v>3.01</v>
      </c>
      <c r="C491" t="s">
        <v>210</v>
      </c>
      <c r="D491">
        <v>14</v>
      </c>
      <c r="E491" t="s">
        <v>14</v>
      </c>
      <c r="F491" s="3">
        <v>2.023039305319426</v>
      </c>
      <c r="G491" s="3">
        <v>83.292468920432626</v>
      </c>
      <c r="H491" s="3">
        <f t="shared" si="14"/>
        <v>83.292468920432626</v>
      </c>
      <c r="I491" s="3">
        <f t="shared" si="15"/>
        <v>2.4987740676129788</v>
      </c>
      <c r="J491" s="8" t="str" cm="1">
        <f t="array" ref="J491">_xlfn.IFS(H491=100,"green",H491&gt;50,"yellow",H491&gt;0,"orange",H491=0,"red")</f>
        <v>yellow</v>
      </c>
      <c r="K491" t="s">
        <v>193</v>
      </c>
    </row>
    <row r="492" spans="1:11" x14ac:dyDescent="0.3">
      <c r="A492">
        <v>3</v>
      </c>
      <c r="B492">
        <v>3.01</v>
      </c>
      <c r="C492" t="s">
        <v>210</v>
      </c>
      <c r="D492">
        <v>17</v>
      </c>
      <c r="E492" t="s">
        <v>13</v>
      </c>
      <c r="F492" s="3">
        <v>1.3482135664664232</v>
      </c>
      <c r="G492" s="3">
        <v>89.876459653723231</v>
      </c>
      <c r="H492" s="3">
        <f t="shared" si="14"/>
        <v>89.876459653723231</v>
      </c>
      <c r="I492" s="3">
        <f t="shared" si="15"/>
        <v>2.6962937896116967</v>
      </c>
      <c r="J492" s="8" t="str" cm="1">
        <f t="array" ref="J492">_xlfn.IFS(H492=100,"green",H492&gt;50,"yellow",H492&gt;0,"orange",H492=0,"red")</f>
        <v>yellow</v>
      </c>
      <c r="K492" t="s">
        <v>193</v>
      </c>
    </row>
    <row r="493" spans="1:11" x14ac:dyDescent="0.3">
      <c r="A493">
        <v>3</v>
      </c>
      <c r="B493">
        <v>3.01</v>
      </c>
      <c r="C493" t="s">
        <v>210</v>
      </c>
      <c r="D493">
        <v>15</v>
      </c>
      <c r="E493" t="s">
        <v>12</v>
      </c>
      <c r="F493" s="3">
        <v>1.1848276440340282</v>
      </c>
      <c r="G493" s="3">
        <v>91.470547337861433</v>
      </c>
      <c r="H493" s="3">
        <f t="shared" si="14"/>
        <v>91.470547337861433</v>
      </c>
      <c r="I493" s="3">
        <f t="shared" si="15"/>
        <v>2.744116420135843</v>
      </c>
      <c r="J493" s="8" t="str" cm="1">
        <f t="array" ref="J493">_xlfn.IFS(H493=100,"green",H493&gt;50,"yellow",H493&gt;0,"orange",H493=0,"red")</f>
        <v>yellow</v>
      </c>
      <c r="K493" t="s">
        <v>193</v>
      </c>
    </row>
    <row r="494" spans="1:11" x14ac:dyDescent="0.3">
      <c r="A494">
        <v>3</v>
      </c>
      <c r="B494">
        <v>3.01</v>
      </c>
      <c r="C494" t="s">
        <v>210</v>
      </c>
      <c r="D494">
        <v>13</v>
      </c>
      <c r="E494" t="s">
        <v>11</v>
      </c>
      <c r="F494" s="3">
        <v>0.45488960840069909</v>
      </c>
      <c r="G494" s="3">
        <v>98.592245556804244</v>
      </c>
      <c r="H494" s="3">
        <f t="shared" si="14"/>
        <v>98.592245556804244</v>
      </c>
      <c r="I494" s="3">
        <f t="shared" si="15"/>
        <v>2.9577673667041275</v>
      </c>
      <c r="J494" s="8" t="str" cm="1">
        <f t="array" ref="J494">_xlfn.IFS(H494=100,"green",H494&gt;50,"yellow",H494&gt;0,"orange",H494=0,"red")</f>
        <v>yellow</v>
      </c>
      <c r="K494" t="s">
        <v>193</v>
      </c>
    </row>
    <row r="495" spans="1:11" x14ac:dyDescent="0.3">
      <c r="A495">
        <v>3</v>
      </c>
      <c r="B495">
        <v>3.01</v>
      </c>
      <c r="C495" t="s">
        <v>210</v>
      </c>
      <c r="D495">
        <v>21</v>
      </c>
      <c r="E495" t="s">
        <v>10</v>
      </c>
      <c r="F495" s="3">
        <v>10.323003270174008</v>
      </c>
      <c r="G495" s="3">
        <v>2.3132135586979321</v>
      </c>
      <c r="H495" s="3">
        <f t="shared" si="14"/>
        <v>2.3132135586979321</v>
      </c>
      <c r="I495" s="3">
        <f t="shared" si="15"/>
        <v>6.9396406760937959E-2</v>
      </c>
      <c r="J495" s="8" t="str" cm="1">
        <f t="array" ref="J495">_xlfn.IFS(H495=100,"green",H495&gt;50,"yellow",H495&gt;0,"orange",H495=0,"red")</f>
        <v>orange</v>
      </c>
      <c r="K495" t="s">
        <v>193</v>
      </c>
    </row>
    <row r="496" spans="1:11" x14ac:dyDescent="0.3">
      <c r="A496">
        <v>3</v>
      </c>
      <c r="B496">
        <v>3.01</v>
      </c>
      <c r="C496" t="s">
        <v>210</v>
      </c>
      <c r="D496">
        <v>34</v>
      </c>
      <c r="E496" t="s">
        <v>9</v>
      </c>
      <c r="F496" s="3">
        <v>2.8045928011711982</v>
      </c>
      <c r="G496" s="3">
        <v>75.667180378526766</v>
      </c>
      <c r="H496" s="3">
        <f t="shared" si="14"/>
        <v>75.667180378526766</v>
      </c>
      <c r="I496" s="3">
        <f t="shared" si="15"/>
        <v>2.2700154113558031</v>
      </c>
      <c r="J496" s="8" t="str" cm="1">
        <f t="array" ref="J496">_xlfn.IFS(H496=100,"green",H496&gt;50,"yellow",H496&gt;0,"orange",H496=0,"red")</f>
        <v>yellow</v>
      </c>
      <c r="K496" t="s">
        <v>193</v>
      </c>
    </row>
    <row r="497" spans="1:11" x14ac:dyDescent="0.3">
      <c r="A497">
        <v>3</v>
      </c>
      <c r="B497">
        <v>3.01</v>
      </c>
      <c r="C497" t="s">
        <v>210</v>
      </c>
      <c r="D497">
        <v>3</v>
      </c>
      <c r="E497" t="s">
        <v>8</v>
      </c>
      <c r="F497" s="3">
        <v>1.056109398227423</v>
      </c>
      <c r="G497" s="3">
        <v>92.726397091068179</v>
      </c>
      <c r="H497" s="3">
        <f t="shared" si="14"/>
        <v>92.726397091068179</v>
      </c>
      <c r="I497" s="3">
        <f t="shared" si="15"/>
        <v>2.7817919127320456</v>
      </c>
      <c r="J497" s="8" t="str" cm="1">
        <f t="array" ref="J497">_xlfn.IFS(H497=100,"green",H497&gt;50,"yellow",H497&gt;0,"orange",H497=0,"red")</f>
        <v>yellow</v>
      </c>
      <c r="K497" t="s">
        <v>193</v>
      </c>
    </row>
    <row r="498" spans="1:11" x14ac:dyDescent="0.3">
      <c r="A498">
        <v>3</v>
      </c>
      <c r="B498">
        <v>3.01</v>
      </c>
      <c r="C498" t="s">
        <v>210</v>
      </c>
      <c r="D498">
        <v>8</v>
      </c>
      <c r="E498" t="s">
        <v>7</v>
      </c>
      <c r="F498" s="3">
        <v>9.2722756027245374</v>
      </c>
      <c r="G498" s="3">
        <v>12.564721210818352</v>
      </c>
      <c r="H498" s="3">
        <f t="shared" si="14"/>
        <v>12.564721210818352</v>
      </c>
      <c r="I498" s="3">
        <f t="shared" si="15"/>
        <v>0.37694163632455058</v>
      </c>
      <c r="J498" s="8" t="str" cm="1">
        <f t="array" ref="J498">_xlfn.IFS(H498=100,"green",H498&gt;50,"yellow",H498&gt;0,"orange",H498=0,"red")</f>
        <v>orange</v>
      </c>
      <c r="K498" t="s">
        <v>193</v>
      </c>
    </row>
    <row r="499" spans="1:11" x14ac:dyDescent="0.3">
      <c r="A499">
        <v>3</v>
      </c>
      <c r="B499">
        <v>3.01</v>
      </c>
      <c r="C499" t="s">
        <v>210</v>
      </c>
      <c r="D499">
        <v>11</v>
      </c>
      <c r="E499" t="s">
        <v>6</v>
      </c>
      <c r="F499" s="3">
        <v>2.29291309695583</v>
      </c>
      <c r="G499" s="3">
        <v>80.659423911935775</v>
      </c>
      <c r="H499" s="3">
        <f t="shared" si="14"/>
        <v>80.659423911935775</v>
      </c>
      <c r="I499" s="3">
        <f t="shared" si="15"/>
        <v>2.4197827173580735</v>
      </c>
      <c r="J499" s="8" t="str" cm="1">
        <f t="array" ref="J499">_xlfn.IFS(H499=100,"green",H499&gt;50,"yellow",H499&gt;0,"orange",H499=0,"red")</f>
        <v>yellow</v>
      </c>
      <c r="K499" t="s">
        <v>193</v>
      </c>
    </row>
    <row r="500" spans="1:11" x14ac:dyDescent="0.3">
      <c r="A500">
        <v>3</v>
      </c>
      <c r="B500">
        <v>3.01</v>
      </c>
      <c r="C500" t="s">
        <v>210</v>
      </c>
      <c r="D500">
        <v>33</v>
      </c>
      <c r="E500" t="s">
        <v>5</v>
      </c>
      <c r="F500" s="3">
        <v>1.4484310719374034</v>
      </c>
      <c r="G500" s="3">
        <v>88.898679629422531</v>
      </c>
      <c r="H500" s="3">
        <f t="shared" si="14"/>
        <v>88.898679629422531</v>
      </c>
      <c r="I500" s="3">
        <f t="shared" si="15"/>
        <v>2.6669603888826758</v>
      </c>
      <c r="J500" s="8" t="str" cm="1">
        <f t="array" ref="J500">_xlfn.IFS(H500=100,"green",H500&gt;50,"yellow",H500&gt;0,"orange",H500=0,"red")</f>
        <v>yellow</v>
      </c>
      <c r="K500" t="s">
        <v>193</v>
      </c>
    </row>
    <row r="501" spans="1:11" x14ac:dyDescent="0.3">
      <c r="A501">
        <v>3</v>
      </c>
      <c r="B501">
        <v>3.01</v>
      </c>
      <c r="C501" t="s">
        <v>210</v>
      </c>
      <c r="D501">
        <v>36</v>
      </c>
      <c r="E501" t="s">
        <v>4</v>
      </c>
      <c r="F501" s="3">
        <v>6.2050629313940018</v>
      </c>
      <c r="G501" s="3">
        <v>42.490224407238017</v>
      </c>
      <c r="H501" s="3">
        <f t="shared" si="14"/>
        <v>42.490224407238017</v>
      </c>
      <c r="I501" s="3">
        <f t="shared" si="15"/>
        <v>1.2747067322171406</v>
      </c>
      <c r="J501" s="8" t="str" cm="1">
        <f t="array" ref="J501">_xlfn.IFS(H501=100,"green",H501&gt;50,"yellow",H501&gt;0,"orange",H501=0,"red")</f>
        <v>orange</v>
      </c>
      <c r="K501" t="s">
        <v>193</v>
      </c>
    </row>
    <row r="502" spans="1:11" x14ac:dyDescent="0.3">
      <c r="A502">
        <v>3</v>
      </c>
      <c r="B502">
        <v>3.01</v>
      </c>
      <c r="C502" t="s">
        <v>210</v>
      </c>
      <c r="D502">
        <v>16</v>
      </c>
      <c r="E502" t="s">
        <v>3</v>
      </c>
      <c r="F502" s="3">
        <v>1.6603532415130771</v>
      </c>
      <c r="G502" s="3">
        <v>86.831044208407533</v>
      </c>
      <c r="H502" s="3">
        <f t="shared" si="14"/>
        <v>86.831044208407533</v>
      </c>
      <c r="I502" s="3">
        <f t="shared" si="15"/>
        <v>2.6049313262522262</v>
      </c>
      <c r="J502" s="8" t="str" cm="1">
        <f t="array" ref="J502">_xlfn.IFS(H502=100,"green",H502&gt;50,"yellow",H502&gt;0,"orange",H502=0,"red")</f>
        <v>yellow</v>
      </c>
      <c r="K502" t="s">
        <v>193</v>
      </c>
    </row>
    <row r="503" spans="1:11" x14ac:dyDescent="0.3">
      <c r="A503">
        <v>3</v>
      </c>
      <c r="B503">
        <v>3.01</v>
      </c>
      <c r="C503" t="s">
        <v>210</v>
      </c>
      <c r="D503">
        <v>9</v>
      </c>
      <c r="E503" t="s">
        <v>2</v>
      </c>
      <c r="F503" s="3">
        <v>1.7811712640912407</v>
      </c>
      <c r="G503" s="3">
        <v>85.652273608428402</v>
      </c>
      <c r="H503" s="3">
        <f t="shared" si="14"/>
        <v>85.652273608428402</v>
      </c>
      <c r="I503" s="3">
        <f t="shared" si="15"/>
        <v>2.5695682082528517</v>
      </c>
      <c r="J503" s="8" t="str" cm="1">
        <f t="array" ref="J503">_xlfn.IFS(H503=100,"green",H503&gt;50,"yellow",H503&gt;0,"orange",H503=0,"red")</f>
        <v>yellow</v>
      </c>
      <c r="K503" t="s">
        <v>193</v>
      </c>
    </row>
    <row r="504" spans="1:11" x14ac:dyDescent="0.3">
      <c r="A504">
        <v>3</v>
      </c>
      <c r="B504">
        <v>3.01</v>
      </c>
      <c r="C504" t="s">
        <v>210</v>
      </c>
      <c r="D504">
        <v>5</v>
      </c>
      <c r="E504" t="s">
        <v>1</v>
      </c>
      <c r="F504" s="3">
        <v>6.4642189617353933</v>
      </c>
      <c r="G504" s="3">
        <v>39.961748085122245</v>
      </c>
      <c r="H504" s="3">
        <f t="shared" si="14"/>
        <v>39.961748085122245</v>
      </c>
      <c r="I504" s="3">
        <f t="shared" si="15"/>
        <v>1.1988524425536673</v>
      </c>
      <c r="J504" s="8" t="str" cm="1">
        <f t="array" ref="J504">_xlfn.IFS(H504=100,"green",H504&gt;50,"yellow",H504&gt;0,"orange",H504=0,"red")</f>
        <v>orange</v>
      </c>
      <c r="K504" t="s">
        <v>193</v>
      </c>
    </row>
    <row r="505" spans="1:11" x14ac:dyDescent="0.3">
      <c r="A505">
        <v>3</v>
      </c>
      <c r="B505">
        <v>3.01</v>
      </c>
      <c r="C505" t="s">
        <v>210</v>
      </c>
      <c r="D505">
        <v>19</v>
      </c>
      <c r="E505" t="s">
        <v>0</v>
      </c>
      <c r="F505" s="3">
        <v>1.3081187778423742</v>
      </c>
      <c r="G505" s="3">
        <v>90.267647632419298</v>
      </c>
      <c r="H505" s="3">
        <f t="shared" si="14"/>
        <v>90.267647632419298</v>
      </c>
      <c r="I505" s="3">
        <f t="shared" si="15"/>
        <v>2.708029428972579</v>
      </c>
      <c r="J505" s="8" t="str" cm="1">
        <f t="array" ref="J505">_xlfn.IFS(H505=100,"green",H505&gt;50,"yellow",H505&gt;0,"orange",H505=0,"red")</f>
        <v>yellow</v>
      </c>
      <c r="K505" t="s">
        <v>193</v>
      </c>
    </row>
    <row r="506" spans="1:11" x14ac:dyDescent="0.3">
      <c r="A506">
        <v>3</v>
      </c>
      <c r="B506">
        <v>3.02</v>
      </c>
      <c r="C506" t="s">
        <v>209</v>
      </c>
      <c r="D506">
        <v>35</v>
      </c>
      <c r="E506" t="s">
        <v>34</v>
      </c>
      <c r="F506" s="3">
        <v>8.4081969409928501</v>
      </c>
      <c r="G506" s="3">
        <v>46.811834730250311</v>
      </c>
      <c r="H506" s="3">
        <f t="shared" si="14"/>
        <v>46.811834730250311</v>
      </c>
      <c r="I506" s="3">
        <f t="shared" si="15"/>
        <v>1.4043550419075093</v>
      </c>
      <c r="J506" s="8" t="str" cm="1">
        <f t="array" ref="J506">_xlfn.IFS(H506=100,"green",H506&gt;50,"yellow",H506&gt;0,"orange",H506=0,"red")</f>
        <v>orange</v>
      </c>
      <c r="K506" t="s">
        <v>193</v>
      </c>
    </row>
    <row r="507" spans="1:11" x14ac:dyDescent="0.3">
      <c r="A507">
        <v>3</v>
      </c>
      <c r="B507">
        <v>3.02</v>
      </c>
      <c r="C507" t="s">
        <v>209</v>
      </c>
      <c r="D507">
        <v>37</v>
      </c>
      <c r="E507" t="s">
        <v>33</v>
      </c>
      <c r="F507" s="3">
        <v>11.868382063389221</v>
      </c>
      <c r="G507" s="3">
        <v>22.683125718801982</v>
      </c>
      <c r="H507" s="3">
        <f t="shared" si="14"/>
        <v>22.683125718801982</v>
      </c>
      <c r="I507" s="3">
        <f t="shared" si="15"/>
        <v>0.68049377156405955</v>
      </c>
      <c r="J507" s="8" t="str" cm="1">
        <f t="array" ref="J507">_xlfn.IFS(H507=100,"green",H507&gt;50,"yellow",H507&gt;0,"orange",H507=0,"red")</f>
        <v>orange</v>
      </c>
      <c r="K507" t="s">
        <v>193</v>
      </c>
    </row>
    <row r="508" spans="1:11" x14ac:dyDescent="0.3">
      <c r="A508">
        <v>3</v>
      </c>
      <c r="B508">
        <v>3.02</v>
      </c>
      <c r="C508" t="s">
        <v>209</v>
      </c>
      <c r="D508">
        <v>12</v>
      </c>
      <c r="E508" t="s">
        <v>32</v>
      </c>
      <c r="F508" s="3">
        <v>4.8419955670446555</v>
      </c>
      <c r="G508" s="3">
        <v>71.679820743851309</v>
      </c>
      <c r="H508" s="3">
        <f t="shared" si="14"/>
        <v>71.679820743851309</v>
      </c>
      <c r="I508" s="3">
        <f t="shared" si="15"/>
        <v>2.150394622315539</v>
      </c>
      <c r="J508" s="8" t="str" cm="1">
        <f t="array" ref="J508">_xlfn.IFS(H508=100,"green",H508&gt;50,"yellow",H508&gt;0,"orange",H508=0,"red")</f>
        <v>yellow</v>
      </c>
      <c r="K508" t="s">
        <v>193</v>
      </c>
    </row>
    <row r="509" spans="1:11" x14ac:dyDescent="0.3">
      <c r="A509">
        <v>3</v>
      </c>
      <c r="B509">
        <v>3.02</v>
      </c>
      <c r="C509" t="s">
        <v>209</v>
      </c>
      <c r="D509">
        <v>18</v>
      </c>
      <c r="E509" t="s">
        <v>31</v>
      </c>
      <c r="F509" s="3">
        <v>6.3578380991909906</v>
      </c>
      <c r="G509" s="3">
        <v>61.109483588015699</v>
      </c>
      <c r="H509" s="3">
        <f t="shared" si="14"/>
        <v>61.109483588015699</v>
      </c>
      <c r="I509" s="3">
        <f t="shared" si="15"/>
        <v>1.8332845076404709</v>
      </c>
      <c r="J509" s="8" t="str" cm="1">
        <f t="array" ref="J509">_xlfn.IFS(H509=100,"green",H509&gt;50,"yellow",H509&gt;0,"orange",H509=0,"red")</f>
        <v>yellow</v>
      </c>
      <c r="K509" t="s">
        <v>193</v>
      </c>
    </row>
    <row r="510" spans="1:11" x14ac:dyDescent="0.3">
      <c r="A510">
        <v>3</v>
      </c>
      <c r="B510">
        <v>3.02</v>
      </c>
      <c r="C510" t="s">
        <v>209</v>
      </c>
      <c r="D510">
        <v>10</v>
      </c>
      <c r="E510" t="s">
        <v>30</v>
      </c>
      <c r="F510" s="3">
        <v>0.38616917983391491</v>
      </c>
      <c r="G510" s="3">
        <v>102.75137746682861</v>
      </c>
      <c r="H510" s="3">
        <f t="shared" si="14"/>
        <v>100</v>
      </c>
      <c r="I510" s="3">
        <f t="shared" si="15"/>
        <v>3</v>
      </c>
      <c r="J510" s="8" t="str" cm="1">
        <f t="array" ref="J510">_xlfn.IFS(H510=100,"green",H510&gt;50,"yellow",H510&gt;0,"orange",H510=0,"red")</f>
        <v>green</v>
      </c>
      <c r="K510" t="s">
        <v>193</v>
      </c>
    </row>
    <row r="511" spans="1:11" x14ac:dyDescent="0.3">
      <c r="A511">
        <v>3</v>
      </c>
      <c r="B511">
        <v>3.02</v>
      </c>
      <c r="C511" t="s">
        <v>209</v>
      </c>
      <c r="D511">
        <v>4</v>
      </c>
      <c r="E511" t="s">
        <v>29</v>
      </c>
      <c r="F511" s="3">
        <v>3.9793453029513475</v>
      </c>
      <c r="G511" s="3">
        <v>77.69528999323677</v>
      </c>
      <c r="H511" s="3">
        <f t="shared" si="14"/>
        <v>77.69528999323677</v>
      </c>
      <c r="I511" s="3">
        <f t="shared" si="15"/>
        <v>2.330858699797103</v>
      </c>
      <c r="J511" s="8" t="str" cm="1">
        <f t="array" ref="J511">_xlfn.IFS(H511=100,"green",H511&gt;50,"yellow",H511&gt;0,"orange",H511=0,"red")</f>
        <v>yellow</v>
      </c>
      <c r="K511" t="s">
        <v>193</v>
      </c>
    </row>
    <row r="512" spans="1:11" x14ac:dyDescent="0.3">
      <c r="A512">
        <v>3</v>
      </c>
      <c r="B512">
        <v>3.02</v>
      </c>
      <c r="C512" t="s">
        <v>209</v>
      </c>
      <c r="D512">
        <v>22</v>
      </c>
      <c r="E512" t="s">
        <v>28</v>
      </c>
      <c r="F512" s="3">
        <v>5.1751409403833941</v>
      </c>
      <c r="G512" s="3">
        <v>69.356717358494365</v>
      </c>
      <c r="H512" s="3">
        <f t="shared" si="14"/>
        <v>69.356717358494365</v>
      </c>
      <c r="I512" s="3">
        <f t="shared" si="15"/>
        <v>2.0807015207548312</v>
      </c>
      <c r="J512" s="8" t="str" cm="1">
        <f t="array" ref="J512">_xlfn.IFS(H512=100,"green",H512&gt;50,"yellow",H512&gt;0,"orange",H512=0,"red")</f>
        <v>yellow</v>
      </c>
      <c r="K512" t="s">
        <v>193</v>
      </c>
    </row>
    <row r="513" spans="1:11" x14ac:dyDescent="0.3">
      <c r="A513">
        <v>3</v>
      </c>
      <c r="B513">
        <v>3.02</v>
      </c>
      <c r="C513" t="s">
        <v>209</v>
      </c>
      <c r="D513">
        <v>25</v>
      </c>
      <c r="E513" t="s">
        <v>244</v>
      </c>
      <c r="F513" s="3">
        <v>1.8778893889006494</v>
      </c>
      <c r="G513" s="3">
        <v>92.349251112923952</v>
      </c>
      <c r="H513" s="3">
        <f t="shared" si="14"/>
        <v>92.349251112923952</v>
      </c>
      <c r="I513" s="3">
        <f t="shared" si="15"/>
        <v>2.7704775333877185</v>
      </c>
      <c r="J513" s="8" t="str" cm="1">
        <f t="array" ref="J513">_xlfn.IFS(H513=100,"green",H513&gt;50,"yellow",H513&gt;0,"orange",H513=0,"red")</f>
        <v>yellow</v>
      </c>
      <c r="K513" t="s">
        <v>193</v>
      </c>
    </row>
    <row r="514" spans="1:11" x14ac:dyDescent="0.3">
      <c r="A514">
        <v>3</v>
      </c>
      <c r="B514">
        <v>3.02</v>
      </c>
      <c r="C514" t="s">
        <v>209</v>
      </c>
      <c r="D514">
        <v>7</v>
      </c>
      <c r="E514" t="s">
        <v>27</v>
      </c>
      <c r="F514" s="3">
        <v>12.014576415297148</v>
      </c>
      <c r="G514" s="3">
        <v>21.663677090613948</v>
      </c>
      <c r="H514" s="3">
        <f t="shared" ref="H514:H577" si="16">IF(G514&gt;100,100,IF(G514&lt;0,0,G514))</f>
        <v>21.663677090613948</v>
      </c>
      <c r="I514" s="3">
        <f t="shared" ref="I514:I577" si="17">H514/100*3</f>
        <v>0.64991031271841848</v>
      </c>
      <c r="J514" s="8" t="str" cm="1">
        <f t="array" ref="J514">_xlfn.IFS(H514=100,"green",H514&gt;50,"yellow",H514&gt;0,"orange",H514=0,"red")</f>
        <v>orange</v>
      </c>
      <c r="K514" t="s">
        <v>193</v>
      </c>
    </row>
    <row r="515" spans="1:11" x14ac:dyDescent="0.3">
      <c r="A515">
        <v>3</v>
      </c>
      <c r="B515">
        <v>3.02</v>
      </c>
      <c r="C515" t="s">
        <v>209</v>
      </c>
      <c r="D515">
        <v>30</v>
      </c>
      <c r="E515" t="s">
        <v>26</v>
      </c>
      <c r="F515" s="3">
        <v>5.9648485305561367</v>
      </c>
      <c r="G515" s="3">
        <v>63.849895043099345</v>
      </c>
      <c r="H515" s="3">
        <f t="shared" si="16"/>
        <v>63.849895043099345</v>
      </c>
      <c r="I515" s="3">
        <f t="shared" si="17"/>
        <v>1.9154968512929804</v>
      </c>
      <c r="J515" s="8" t="str" cm="1">
        <f t="array" ref="J515">_xlfn.IFS(H515=100,"green",H515&gt;50,"yellow",H515&gt;0,"orange",H515=0,"red")</f>
        <v>yellow</v>
      </c>
      <c r="K515" t="s">
        <v>193</v>
      </c>
    </row>
    <row r="516" spans="1:11" x14ac:dyDescent="0.3">
      <c r="A516">
        <v>3</v>
      </c>
      <c r="B516">
        <v>3.02</v>
      </c>
      <c r="C516" t="s">
        <v>209</v>
      </c>
      <c r="D516">
        <v>24</v>
      </c>
      <c r="E516" t="s">
        <v>25</v>
      </c>
      <c r="F516" s="3">
        <v>1.1465975041699419</v>
      </c>
      <c r="G516" s="3">
        <v>97.448726564364733</v>
      </c>
      <c r="H516" s="3">
        <f t="shared" si="16"/>
        <v>97.448726564364733</v>
      </c>
      <c r="I516" s="3">
        <f t="shared" si="17"/>
        <v>2.9234617969309418</v>
      </c>
      <c r="J516" s="8" t="str" cm="1">
        <f t="array" ref="J516">_xlfn.IFS(H516=100,"green",H516&gt;50,"yellow",H516&gt;0,"orange",H516=0,"red")</f>
        <v>yellow</v>
      </c>
      <c r="K516" t="s">
        <v>193</v>
      </c>
    </row>
    <row r="517" spans="1:11" x14ac:dyDescent="0.3">
      <c r="A517">
        <v>3</v>
      </c>
      <c r="B517">
        <v>3.02</v>
      </c>
      <c r="C517" t="s">
        <v>209</v>
      </c>
      <c r="D517">
        <v>6</v>
      </c>
      <c r="E517" t="s">
        <v>24</v>
      </c>
      <c r="F517" s="3">
        <v>10.804110626834856</v>
      </c>
      <c r="G517" s="3">
        <v>30.104548242008455</v>
      </c>
      <c r="H517" s="3">
        <f t="shared" si="16"/>
        <v>30.104548242008455</v>
      </c>
      <c r="I517" s="3">
        <f t="shared" si="17"/>
        <v>0.90313644726025366</v>
      </c>
      <c r="J517" s="8" t="str" cm="1">
        <f t="array" ref="J517">_xlfn.IFS(H517=100,"green",H517&gt;50,"yellow",H517&gt;0,"orange",H517=0,"red")</f>
        <v>orange</v>
      </c>
      <c r="K517" t="s">
        <v>193</v>
      </c>
    </row>
    <row r="518" spans="1:11" x14ac:dyDescent="0.3">
      <c r="A518">
        <v>3</v>
      </c>
      <c r="B518">
        <v>3.02</v>
      </c>
      <c r="C518" t="s">
        <v>209</v>
      </c>
      <c r="D518">
        <v>2</v>
      </c>
      <c r="E518" t="s">
        <v>23</v>
      </c>
      <c r="F518" s="3">
        <v>7.1672035756770756</v>
      </c>
      <c r="G518" s="3">
        <v>55.465582069671484</v>
      </c>
      <c r="H518" s="3">
        <f t="shared" si="16"/>
        <v>55.465582069671484</v>
      </c>
      <c r="I518" s="3">
        <f t="shared" si="17"/>
        <v>1.6639674620901443</v>
      </c>
      <c r="J518" s="8" t="str" cm="1">
        <f t="array" ref="J518">_xlfn.IFS(H518=100,"green",H518&gt;50,"yellow",H518&gt;0,"orange",H518=0,"red")</f>
        <v>yellow</v>
      </c>
      <c r="K518" t="s">
        <v>193</v>
      </c>
    </row>
    <row r="519" spans="1:11" x14ac:dyDescent="0.3">
      <c r="A519">
        <v>3</v>
      </c>
      <c r="B519">
        <v>3.02</v>
      </c>
      <c r="C519" t="s">
        <v>209</v>
      </c>
      <c r="D519">
        <v>1</v>
      </c>
      <c r="E519" t="s">
        <v>22</v>
      </c>
      <c r="F519" s="3">
        <v>13.092001390393373</v>
      </c>
      <c r="G519" s="3">
        <v>14.150531757002579</v>
      </c>
      <c r="H519" s="3">
        <f t="shared" si="16"/>
        <v>14.150531757002579</v>
      </c>
      <c r="I519" s="3">
        <f t="shared" si="17"/>
        <v>0.42451595271007736</v>
      </c>
      <c r="J519" s="8" t="str" cm="1">
        <f t="array" ref="J519">_xlfn.IFS(H519=100,"green",H519&gt;50,"yellow",H519&gt;0,"orange",H519=0,"red")</f>
        <v>orange</v>
      </c>
      <c r="K519" t="s">
        <v>193</v>
      </c>
    </row>
    <row r="520" spans="1:11" x14ac:dyDescent="0.3">
      <c r="A520">
        <v>3</v>
      </c>
      <c r="B520">
        <v>3.02</v>
      </c>
      <c r="C520" t="s">
        <v>209</v>
      </c>
      <c r="D520">
        <v>20</v>
      </c>
      <c r="E520" t="s">
        <v>21</v>
      </c>
      <c r="F520" s="3">
        <v>3.4679136443425382</v>
      </c>
      <c r="G520" s="3">
        <v>81.261626831673937</v>
      </c>
      <c r="H520" s="3">
        <f t="shared" si="16"/>
        <v>81.261626831673937</v>
      </c>
      <c r="I520" s="3">
        <f t="shared" si="17"/>
        <v>2.4378488049502183</v>
      </c>
      <c r="J520" s="8" t="str" cm="1">
        <f t="array" ref="J520">_xlfn.IFS(H520=100,"green",H520&gt;50,"yellow",H520&gt;0,"orange",H520=0,"red")</f>
        <v>yellow</v>
      </c>
      <c r="K520" t="s">
        <v>193</v>
      </c>
    </row>
    <row r="521" spans="1:11" x14ac:dyDescent="0.3">
      <c r="A521">
        <v>3</v>
      </c>
      <c r="B521">
        <v>3.02</v>
      </c>
      <c r="C521" t="s">
        <v>209</v>
      </c>
      <c r="D521">
        <v>29</v>
      </c>
      <c r="E521" t="s">
        <v>20</v>
      </c>
      <c r="F521" s="3">
        <v>10.149717416055772</v>
      </c>
      <c r="G521" s="3">
        <v>34.667790612989073</v>
      </c>
      <c r="H521" s="3">
        <f t="shared" si="16"/>
        <v>34.667790612989073</v>
      </c>
      <c r="I521" s="3">
        <f t="shared" si="17"/>
        <v>1.0400337183896722</v>
      </c>
      <c r="J521" s="8" t="str" cm="1">
        <f t="array" ref="J521">_xlfn.IFS(H521=100,"green",H521&gt;50,"yellow",H521&gt;0,"orange",H521=0,"red")</f>
        <v>orange</v>
      </c>
      <c r="K521" t="s">
        <v>193</v>
      </c>
    </row>
    <row r="522" spans="1:11" x14ac:dyDescent="0.3">
      <c r="A522">
        <v>3</v>
      </c>
      <c r="B522">
        <v>3.02</v>
      </c>
      <c r="C522" t="s">
        <v>209</v>
      </c>
      <c r="D522">
        <v>32</v>
      </c>
      <c r="E522" t="s">
        <v>19</v>
      </c>
      <c r="F522" s="3">
        <v>14.787735674672929</v>
      </c>
      <c r="G522" s="3">
        <v>2.3257658387613396</v>
      </c>
      <c r="H522" s="3">
        <f t="shared" si="16"/>
        <v>2.3257658387613396</v>
      </c>
      <c r="I522" s="3">
        <f t="shared" si="17"/>
        <v>6.9772975162840187E-2</v>
      </c>
      <c r="J522" s="8" t="str" cm="1">
        <f t="array" ref="J522">_xlfn.IFS(H522=100,"green",H522&gt;50,"yellow",H522&gt;0,"orange",H522=0,"red")</f>
        <v>orange</v>
      </c>
      <c r="K522" t="s">
        <v>193</v>
      </c>
    </row>
    <row r="523" spans="1:11" x14ac:dyDescent="0.3">
      <c r="A523">
        <v>3</v>
      </c>
      <c r="B523">
        <v>3.02</v>
      </c>
      <c r="C523" t="s">
        <v>209</v>
      </c>
      <c r="D523">
        <v>35</v>
      </c>
      <c r="E523" t="s">
        <v>18</v>
      </c>
      <c r="F523" s="3">
        <v>0.36496350364963503</v>
      </c>
      <c r="G523" s="3">
        <v>102.89924978346559</v>
      </c>
      <c r="H523" s="3">
        <f t="shared" si="16"/>
        <v>100</v>
      </c>
      <c r="I523" s="3">
        <f t="shared" si="17"/>
        <v>3</v>
      </c>
      <c r="J523" s="8" t="str" cm="1">
        <f t="array" ref="J523">_xlfn.IFS(H523=100,"green",H523&gt;50,"yellow",H523&gt;0,"orange",H523=0,"red")</f>
        <v>green</v>
      </c>
      <c r="K523" t="s">
        <v>193</v>
      </c>
    </row>
    <row r="524" spans="1:11" x14ac:dyDescent="0.3">
      <c r="A524">
        <v>3</v>
      </c>
      <c r="B524">
        <v>3.02</v>
      </c>
      <c r="C524" t="s">
        <v>209</v>
      </c>
      <c r="D524">
        <v>31</v>
      </c>
      <c r="E524" t="s">
        <v>17</v>
      </c>
      <c r="F524" s="3">
        <v>1.5510368681463558</v>
      </c>
      <c r="G524" s="3">
        <v>94.628472912905821</v>
      </c>
      <c r="H524" s="3">
        <f t="shared" si="16"/>
        <v>94.628472912905821</v>
      </c>
      <c r="I524" s="3">
        <f t="shared" si="17"/>
        <v>2.8388541873871747</v>
      </c>
      <c r="J524" s="8" t="str" cm="1">
        <f t="array" ref="J524">_xlfn.IFS(H524=100,"green",H524&gt;50,"yellow",H524&gt;0,"orange",H524=0,"red")</f>
        <v>yellow</v>
      </c>
      <c r="K524" t="s">
        <v>193</v>
      </c>
    </row>
    <row r="525" spans="1:11" x14ac:dyDescent="0.3">
      <c r="A525">
        <v>3</v>
      </c>
      <c r="B525">
        <v>3.02</v>
      </c>
      <c r="C525" t="s">
        <v>209</v>
      </c>
      <c r="D525">
        <v>23</v>
      </c>
      <c r="E525" t="s">
        <v>16</v>
      </c>
      <c r="F525" s="3">
        <v>7.6610828378815317</v>
      </c>
      <c r="G525" s="3">
        <v>52.021642343039986</v>
      </c>
      <c r="H525" s="3">
        <f t="shared" si="16"/>
        <v>52.021642343039986</v>
      </c>
      <c r="I525" s="3">
        <f t="shared" si="17"/>
        <v>1.5606492702911996</v>
      </c>
      <c r="J525" s="8" t="str" cm="1">
        <f t="array" ref="J525">_xlfn.IFS(H525=100,"green",H525&gt;50,"yellow",H525&gt;0,"orange",H525=0,"red")</f>
        <v>yellow</v>
      </c>
      <c r="K525" t="s">
        <v>193</v>
      </c>
    </row>
    <row r="526" spans="1:11" x14ac:dyDescent="0.3">
      <c r="A526">
        <v>3</v>
      </c>
      <c r="B526">
        <v>3.02</v>
      </c>
      <c r="C526" t="s">
        <v>209</v>
      </c>
      <c r="D526">
        <v>27</v>
      </c>
      <c r="E526" t="s">
        <v>15</v>
      </c>
      <c r="F526" s="3">
        <v>10.244332217749404</v>
      </c>
      <c r="G526" s="3">
        <v>34.008018682445524</v>
      </c>
      <c r="H526" s="3">
        <f t="shared" si="16"/>
        <v>34.008018682445524</v>
      </c>
      <c r="I526" s="3">
        <f t="shared" si="17"/>
        <v>1.0202405604733658</v>
      </c>
      <c r="J526" s="8" t="str" cm="1">
        <f t="array" ref="J526">_xlfn.IFS(H526=100,"green",H526&gt;50,"yellow",H526&gt;0,"orange",H526=0,"red")</f>
        <v>orange</v>
      </c>
      <c r="K526" t="s">
        <v>193</v>
      </c>
    </row>
    <row r="527" spans="1:11" x14ac:dyDescent="0.3">
      <c r="A527">
        <v>3</v>
      </c>
      <c r="B527">
        <v>3.02</v>
      </c>
      <c r="C527" t="s">
        <v>209</v>
      </c>
      <c r="D527">
        <v>14</v>
      </c>
      <c r="E527" t="s">
        <v>14</v>
      </c>
      <c r="F527" s="3">
        <v>2.60660833570003</v>
      </c>
      <c r="G527" s="3">
        <v>87.267717380915386</v>
      </c>
      <c r="H527" s="3">
        <f t="shared" si="16"/>
        <v>87.267717380915386</v>
      </c>
      <c r="I527" s="3">
        <f t="shared" si="17"/>
        <v>2.6180315214274614</v>
      </c>
      <c r="J527" s="8" t="str" cm="1">
        <f t="array" ref="J527">_xlfn.IFS(H527=100,"green",H527&gt;50,"yellow",H527&gt;0,"orange",H527=0,"red")</f>
        <v>yellow</v>
      </c>
      <c r="K527" t="s">
        <v>193</v>
      </c>
    </row>
    <row r="528" spans="1:11" x14ac:dyDescent="0.3">
      <c r="A528">
        <v>3</v>
      </c>
      <c r="B528">
        <v>3.02</v>
      </c>
      <c r="C528" t="s">
        <v>209</v>
      </c>
      <c r="D528">
        <v>17</v>
      </c>
      <c r="E528" t="s">
        <v>13</v>
      </c>
      <c r="F528" s="3">
        <v>2.1234363671846168</v>
      </c>
      <c r="G528" s="3">
        <v>90.636992555049162</v>
      </c>
      <c r="H528" s="3">
        <f t="shared" si="16"/>
        <v>90.636992555049162</v>
      </c>
      <c r="I528" s="3">
        <f t="shared" si="17"/>
        <v>2.7191097766514747</v>
      </c>
      <c r="J528" s="8" t="str" cm="1">
        <f t="array" ref="J528">_xlfn.IFS(H528=100,"green",H528&gt;50,"yellow",H528&gt;0,"orange",H528=0,"red")</f>
        <v>yellow</v>
      </c>
      <c r="K528" t="s">
        <v>193</v>
      </c>
    </row>
    <row r="529" spans="1:11" x14ac:dyDescent="0.3">
      <c r="A529">
        <v>3</v>
      </c>
      <c r="B529">
        <v>3.02</v>
      </c>
      <c r="C529" t="s">
        <v>209</v>
      </c>
      <c r="D529">
        <v>15</v>
      </c>
      <c r="E529" t="s">
        <v>12</v>
      </c>
      <c r="F529" s="3">
        <v>2.5519364640732918</v>
      </c>
      <c r="G529" s="3">
        <v>87.648957584815022</v>
      </c>
      <c r="H529" s="3">
        <f t="shared" si="16"/>
        <v>87.648957584815022</v>
      </c>
      <c r="I529" s="3">
        <f t="shared" si="17"/>
        <v>2.6294687275444506</v>
      </c>
      <c r="J529" s="8" t="str" cm="1">
        <f t="array" ref="J529">_xlfn.IFS(H529=100,"green",H529&gt;50,"yellow",H529&gt;0,"orange",H529=0,"red")</f>
        <v>yellow</v>
      </c>
      <c r="K529" t="s">
        <v>193</v>
      </c>
    </row>
    <row r="530" spans="1:11" x14ac:dyDescent="0.3">
      <c r="A530">
        <v>3</v>
      </c>
      <c r="B530">
        <v>3.02</v>
      </c>
      <c r="C530" t="s">
        <v>209</v>
      </c>
      <c r="D530">
        <v>13</v>
      </c>
      <c r="E530" t="s">
        <v>11</v>
      </c>
      <c r="F530" s="3">
        <v>0.45488960840069909</v>
      </c>
      <c r="G530" s="3">
        <v>102.27217327243523</v>
      </c>
      <c r="H530" s="3">
        <f t="shared" si="16"/>
        <v>100</v>
      </c>
      <c r="I530" s="3">
        <f t="shared" si="17"/>
        <v>3</v>
      </c>
      <c r="J530" s="8" t="str" cm="1">
        <f t="array" ref="J530">_xlfn.IFS(H530=100,"green",H530&gt;50,"yellow",H530&gt;0,"orange",H530=0,"red")</f>
        <v>green</v>
      </c>
      <c r="K530" t="s">
        <v>193</v>
      </c>
    </row>
    <row r="531" spans="1:11" x14ac:dyDescent="0.3">
      <c r="A531">
        <v>3</v>
      </c>
      <c r="B531">
        <v>3.02</v>
      </c>
      <c r="C531" t="s">
        <v>209</v>
      </c>
      <c r="D531">
        <v>21</v>
      </c>
      <c r="E531" t="s">
        <v>10</v>
      </c>
      <c r="F531" s="3">
        <v>17.455953141141233</v>
      </c>
      <c r="G531" s="3">
        <v>-16.280360871329368</v>
      </c>
      <c r="H531" s="3">
        <f t="shared" si="16"/>
        <v>0</v>
      </c>
      <c r="I531" s="3">
        <f t="shared" si="17"/>
        <v>0</v>
      </c>
      <c r="J531" s="8" t="str" cm="1">
        <f t="array" ref="J531">_xlfn.IFS(H531=100,"green",H531&gt;50,"yellow",H531&gt;0,"orange",H531=0,"red")</f>
        <v>red</v>
      </c>
      <c r="K531" t="s">
        <v>193</v>
      </c>
    </row>
    <row r="532" spans="1:11" x14ac:dyDescent="0.3">
      <c r="A532">
        <v>3</v>
      </c>
      <c r="B532">
        <v>3.02</v>
      </c>
      <c r="C532" t="s">
        <v>209</v>
      </c>
      <c r="D532">
        <v>34</v>
      </c>
      <c r="E532" t="s">
        <v>9</v>
      </c>
      <c r="F532" s="3">
        <v>2.8045928011711982</v>
      </c>
      <c r="G532" s="3">
        <v>85.887123745846367</v>
      </c>
      <c r="H532" s="3">
        <f t="shared" si="16"/>
        <v>85.887123745846367</v>
      </c>
      <c r="I532" s="3">
        <f t="shared" si="17"/>
        <v>2.5766137123753912</v>
      </c>
      <c r="J532" s="8" t="str" cm="1">
        <f t="array" ref="J532">_xlfn.IFS(H532=100,"green",H532&gt;50,"yellow",H532&gt;0,"orange",H532=0,"red")</f>
        <v>yellow</v>
      </c>
      <c r="K532" t="s">
        <v>193</v>
      </c>
    </row>
    <row r="533" spans="1:11" x14ac:dyDescent="0.3">
      <c r="A533">
        <v>3</v>
      </c>
      <c r="B533">
        <v>3.02</v>
      </c>
      <c r="C533" t="s">
        <v>209</v>
      </c>
      <c r="D533">
        <v>3</v>
      </c>
      <c r="E533" t="s">
        <v>8</v>
      </c>
      <c r="F533" s="3">
        <v>2.4005763113292278</v>
      </c>
      <c r="G533" s="3">
        <v>88.704428593533933</v>
      </c>
      <c r="H533" s="3">
        <f t="shared" si="16"/>
        <v>88.704428593533933</v>
      </c>
      <c r="I533" s="3">
        <f t="shared" si="17"/>
        <v>2.661132857806018</v>
      </c>
      <c r="J533" s="8" t="str" cm="1">
        <f t="array" ref="J533">_xlfn.IFS(H533=100,"green",H533&gt;50,"yellow",H533&gt;0,"orange",H533=0,"red")</f>
        <v>yellow</v>
      </c>
      <c r="K533" t="s">
        <v>193</v>
      </c>
    </row>
    <row r="534" spans="1:11" x14ac:dyDescent="0.3">
      <c r="A534">
        <v>3</v>
      </c>
      <c r="B534">
        <v>3.02</v>
      </c>
      <c r="C534" t="s">
        <v>209</v>
      </c>
      <c r="D534">
        <v>8</v>
      </c>
      <c r="E534" t="s">
        <v>7</v>
      </c>
      <c r="F534" s="3">
        <v>12.411661552545684</v>
      </c>
      <c r="G534" s="3">
        <v>18.894706243526585</v>
      </c>
      <c r="H534" s="3">
        <f t="shared" si="16"/>
        <v>18.894706243526585</v>
      </c>
      <c r="I534" s="3">
        <f t="shared" si="17"/>
        <v>0.56684118730579758</v>
      </c>
      <c r="J534" s="8" t="str" cm="1">
        <f t="array" ref="J534">_xlfn.IFS(H534=100,"green",H534&gt;50,"yellow",H534&gt;0,"orange",H534=0,"red")</f>
        <v>orange</v>
      </c>
      <c r="K534" t="s">
        <v>193</v>
      </c>
    </row>
    <row r="535" spans="1:11" x14ac:dyDescent="0.3">
      <c r="A535">
        <v>3</v>
      </c>
      <c r="B535">
        <v>3.02</v>
      </c>
      <c r="C535" t="s">
        <v>209</v>
      </c>
      <c r="D535">
        <v>11</v>
      </c>
      <c r="E535" t="s">
        <v>6</v>
      </c>
      <c r="F535" s="3">
        <v>3.7669286592845785</v>
      </c>
      <c r="G535" s="3">
        <v>79.176522702738282</v>
      </c>
      <c r="H535" s="3">
        <f t="shared" si="16"/>
        <v>79.176522702738282</v>
      </c>
      <c r="I535" s="3">
        <f t="shared" si="17"/>
        <v>2.3752956810821484</v>
      </c>
      <c r="J535" s="8" t="str" cm="1">
        <f t="array" ref="J535">_xlfn.IFS(H535=100,"green",H535&gt;50,"yellow",H535&gt;0,"orange",H535=0,"red")</f>
        <v>yellow</v>
      </c>
      <c r="K535" t="s">
        <v>193</v>
      </c>
    </row>
    <row r="536" spans="1:11" x14ac:dyDescent="0.3">
      <c r="A536">
        <v>3</v>
      </c>
      <c r="B536">
        <v>3.02</v>
      </c>
      <c r="C536" t="s">
        <v>209</v>
      </c>
      <c r="D536">
        <v>33</v>
      </c>
      <c r="E536" t="s">
        <v>5</v>
      </c>
      <c r="F536" s="3">
        <v>1.9598866370521419</v>
      </c>
      <c r="G536" s="3">
        <v>91.777464439551807</v>
      </c>
      <c r="H536" s="3">
        <f t="shared" si="16"/>
        <v>91.777464439551807</v>
      </c>
      <c r="I536" s="3">
        <f t="shared" si="17"/>
        <v>2.7533239331865542</v>
      </c>
      <c r="J536" s="8" t="str" cm="1">
        <f t="array" ref="J536">_xlfn.IFS(H536=100,"green",H536&gt;50,"yellow",H536&gt;0,"orange",H536=0,"red")</f>
        <v>yellow</v>
      </c>
      <c r="K536" t="s">
        <v>193</v>
      </c>
    </row>
    <row r="537" spans="1:11" x14ac:dyDescent="0.3">
      <c r="A537">
        <v>3</v>
      </c>
      <c r="B537">
        <v>3.02</v>
      </c>
      <c r="C537" t="s">
        <v>209</v>
      </c>
      <c r="D537">
        <v>36</v>
      </c>
      <c r="E537" t="s">
        <v>4</v>
      </c>
      <c r="F537" s="3">
        <v>13.290033497626565</v>
      </c>
      <c r="G537" s="3">
        <v>12.769605904386804</v>
      </c>
      <c r="H537" s="3">
        <f t="shared" si="16"/>
        <v>12.769605904386804</v>
      </c>
      <c r="I537" s="3">
        <f t="shared" si="17"/>
        <v>0.38308817713160415</v>
      </c>
      <c r="J537" s="8" t="str" cm="1">
        <f t="array" ref="J537">_xlfn.IFS(H537=100,"green",H537&gt;50,"yellow",H537&gt;0,"orange",H537=0,"red")</f>
        <v>orange</v>
      </c>
      <c r="K537" t="s">
        <v>193</v>
      </c>
    </row>
    <row r="538" spans="1:11" x14ac:dyDescent="0.3">
      <c r="A538">
        <v>3</v>
      </c>
      <c r="B538">
        <v>3.02</v>
      </c>
      <c r="C538" t="s">
        <v>209</v>
      </c>
      <c r="D538">
        <v>16</v>
      </c>
      <c r="E538" t="s">
        <v>3</v>
      </c>
      <c r="F538" s="3">
        <v>2.3680447870760282</v>
      </c>
      <c r="G538" s="3">
        <v>88.931278792190554</v>
      </c>
      <c r="H538" s="3">
        <f t="shared" si="16"/>
        <v>88.931278792190554</v>
      </c>
      <c r="I538" s="3">
        <f t="shared" si="17"/>
        <v>2.6679383637657166</v>
      </c>
      <c r="J538" s="8" t="str" cm="1">
        <f t="array" ref="J538">_xlfn.IFS(H538=100,"green",H538&gt;50,"yellow",H538&gt;0,"orange",H538=0,"red")</f>
        <v>yellow</v>
      </c>
      <c r="K538" t="s">
        <v>193</v>
      </c>
    </row>
    <row r="539" spans="1:11" x14ac:dyDescent="0.3">
      <c r="A539">
        <v>3</v>
      </c>
      <c r="B539">
        <v>3.02</v>
      </c>
      <c r="C539" t="s">
        <v>209</v>
      </c>
      <c r="D539">
        <v>9</v>
      </c>
      <c r="E539" t="s">
        <v>2</v>
      </c>
      <c r="F539" s="3">
        <v>5.2789532154072498</v>
      </c>
      <c r="G539" s="3">
        <v>68.63280921853557</v>
      </c>
      <c r="H539" s="3">
        <f t="shared" si="16"/>
        <v>68.63280921853557</v>
      </c>
      <c r="I539" s="3">
        <f t="shared" si="17"/>
        <v>2.0589842765560671</v>
      </c>
      <c r="J539" s="8" t="str" cm="1">
        <f t="array" ref="J539">_xlfn.IFS(H539=100,"green",H539&gt;50,"yellow",H539&gt;0,"orange",H539=0,"red")</f>
        <v>yellow</v>
      </c>
      <c r="K539" t="s">
        <v>193</v>
      </c>
    </row>
    <row r="540" spans="1:11" x14ac:dyDescent="0.3">
      <c r="A540">
        <v>3</v>
      </c>
      <c r="B540">
        <v>3.02</v>
      </c>
      <c r="C540" t="s">
        <v>209</v>
      </c>
      <c r="D540">
        <v>5</v>
      </c>
      <c r="E540" t="s">
        <v>1</v>
      </c>
      <c r="F540" s="3">
        <v>6.9301979359709192</v>
      </c>
      <c r="G540" s="3">
        <v>57.118279804693685</v>
      </c>
      <c r="H540" s="3">
        <f t="shared" si="16"/>
        <v>57.118279804693685</v>
      </c>
      <c r="I540" s="3">
        <f t="shared" si="17"/>
        <v>1.7135483941408105</v>
      </c>
      <c r="J540" s="8" t="str" cm="1">
        <f t="array" ref="J540">_xlfn.IFS(H540=100,"green",H540&gt;50,"yellow",H540&gt;0,"orange",H540=0,"red")</f>
        <v>yellow</v>
      </c>
      <c r="K540" t="s">
        <v>193</v>
      </c>
    </row>
    <row r="541" spans="1:11" x14ac:dyDescent="0.3">
      <c r="A541">
        <v>3</v>
      </c>
      <c r="B541">
        <v>3.02</v>
      </c>
      <c r="C541" t="s">
        <v>209</v>
      </c>
      <c r="D541">
        <v>19</v>
      </c>
      <c r="E541" t="s">
        <v>0</v>
      </c>
      <c r="F541" s="3">
        <v>2.7137438967467009</v>
      </c>
      <c r="G541" s="3">
        <v>86.520635162527299</v>
      </c>
      <c r="H541" s="3">
        <f t="shared" si="16"/>
        <v>86.520635162527299</v>
      </c>
      <c r="I541" s="3">
        <f t="shared" si="17"/>
        <v>2.5956190548758191</v>
      </c>
      <c r="J541" s="8" t="str" cm="1">
        <f t="array" ref="J541">_xlfn.IFS(H541=100,"green",H541&gt;50,"yellow",H541&gt;0,"orange",H541=0,"red")</f>
        <v>yellow</v>
      </c>
      <c r="K541" t="s">
        <v>193</v>
      </c>
    </row>
    <row r="542" spans="1:11" x14ac:dyDescent="0.3">
      <c r="A542">
        <v>3</v>
      </c>
      <c r="B542">
        <v>3.03</v>
      </c>
      <c r="C542" t="s">
        <v>249</v>
      </c>
      <c r="D542">
        <v>35</v>
      </c>
      <c r="E542" t="s">
        <v>34</v>
      </c>
      <c r="F542" s="3">
        <v>0</v>
      </c>
      <c r="G542" s="3">
        <v>100</v>
      </c>
      <c r="H542" s="3">
        <f t="shared" si="16"/>
        <v>100</v>
      </c>
      <c r="I542" s="3">
        <f t="shared" si="17"/>
        <v>3</v>
      </c>
      <c r="J542" s="8" t="str" cm="1">
        <f t="array" ref="J542">_xlfn.IFS(H542=100,"green",H542&gt;50,"yellow",H542&gt;0,"orange",H542=0,"red")</f>
        <v>green</v>
      </c>
      <c r="K542" t="s">
        <v>250</v>
      </c>
    </row>
    <row r="543" spans="1:11" x14ac:dyDescent="0.3">
      <c r="A543">
        <v>3</v>
      </c>
      <c r="B543">
        <v>3.03</v>
      </c>
      <c r="C543" t="s">
        <v>249</v>
      </c>
      <c r="D543">
        <v>37</v>
      </c>
      <c r="E543" t="s">
        <v>33</v>
      </c>
      <c r="F543" s="3">
        <v>0.60108393183038555</v>
      </c>
      <c r="G543" s="3">
        <v>84.450981911078856</v>
      </c>
      <c r="H543" s="3">
        <f t="shared" si="16"/>
        <v>84.450981911078856</v>
      </c>
      <c r="I543" s="3">
        <f t="shared" si="17"/>
        <v>2.5335294573323659</v>
      </c>
      <c r="J543" s="8" t="str" cm="1">
        <f t="array" ref="J543">_xlfn.IFS(H543=100,"green",H543&gt;50,"yellow",H543&gt;0,"orange",H543=0,"red")</f>
        <v>yellow</v>
      </c>
      <c r="K543" t="s">
        <v>250</v>
      </c>
    </row>
    <row r="544" spans="1:11" x14ac:dyDescent="0.3">
      <c r="A544">
        <v>3</v>
      </c>
      <c r="B544">
        <v>3.03</v>
      </c>
      <c r="C544" t="s">
        <v>249</v>
      </c>
      <c r="D544">
        <v>12</v>
      </c>
      <c r="E544" t="s">
        <v>32</v>
      </c>
      <c r="F544" s="3">
        <v>0</v>
      </c>
      <c r="G544" s="3">
        <v>100</v>
      </c>
      <c r="H544" s="3">
        <f t="shared" si="16"/>
        <v>100</v>
      </c>
      <c r="I544" s="3">
        <f t="shared" si="17"/>
        <v>3</v>
      </c>
      <c r="J544" s="8" t="str" cm="1">
        <f t="array" ref="J544">_xlfn.IFS(H544=100,"green",H544&gt;50,"yellow",H544&gt;0,"orange",H544=0,"red")</f>
        <v>green</v>
      </c>
      <c r="K544" t="s">
        <v>250</v>
      </c>
    </row>
    <row r="545" spans="1:11" x14ac:dyDescent="0.3">
      <c r="A545">
        <v>3</v>
      </c>
      <c r="B545">
        <v>3.03</v>
      </c>
      <c r="C545" t="s">
        <v>249</v>
      </c>
      <c r="D545">
        <v>18</v>
      </c>
      <c r="E545" t="s">
        <v>31</v>
      </c>
      <c r="F545" s="3">
        <v>0.87163909424392616</v>
      </c>
      <c r="G545" s="3">
        <v>77.452180426553014</v>
      </c>
      <c r="H545" s="3">
        <f t="shared" si="16"/>
        <v>77.452180426553014</v>
      </c>
      <c r="I545" s="3">
        <f t="shared" si="17"/>
        <v>2.3235654127965906</v>
      </c>
      <c r="J545" s="8" t="str" cm="1">
        <f t="array" ref="J545">_xlfn.IFS(H545=100,"green",H545&gt;50,"yellow",H545&gt;0,"orange",H545=0,"red")</f>
        <v>yellow</v>
      </c>
      <c r="K545" t="s">
        <v>250</v>
      </c>
    </row>
    <row r="546" spans="1:11" x14ac:dyDescent="0.3">
      <c r="A546">
        <v>3</v>
      </c>
      <c r="B546">
        <v>3.03</v>
      </c>
      <c r="C546" t="s">
        <v>249</v>
      </c>
      <c r="D546">
        <v>10</v>
      </c>
      <c r="E546" t="s">
        <v>30</v>
      </c>
      <c r="F546" s="3">
        <v>3.4390190641925762</v>
      </c>
      <c r="G546" s="3">
        <v>11.038431064957893</v>
      </c>
      <c r="H546" s="3">
        <f t="shared" si="16"/>
        <v>11.038431064957893</v>
      </c>
      <c r="I546" s="3">
        <f t="shared" si="17"/>
        <v>0.3311529319487368</v>
      </c>
      <c r="J546" s="8" t="str" cm="1">
        <f t="array" ref="J546">_xlfn.IFS(H546=100,"green",H546&gt;50,"yellow",H546&gt;0,"orange",H546=0,"red")</f>
        <v>orange</v>
      </c>
      <c r="K546" t="s">
        <v>250</v>
      </c>
    </row>
    <row r="547" spans="1:11" x14ac:dyDescent="0.3">
      <c r="A547">
        <v>3</v>
      </c>
      <c r="B547">
        <v>3.03</v>
      </c>
      <c r="C547" t="s">
        <v>249</v>
      </c>
      <c r="D547">
        <v>4</v>
      </c>
      <c r="E547" t="s">
        <v>29</v>
      </c>
      <c r="F547" s="3">
        <v>0</v>
      </c>
      <c r="G547" s="3">
        <v>100</v>
      </c>
      <c r="H547" s="3">
        <f t="shared" si="16"/>
        <v>100</v>
      </c>
      <c r="I547" s="3">
        <f t="shared" si="17"/>
        <v>3</v>
      </c>
      <c r="J547" s="8" t="str" cm="1">
        <f t="array" ref="J547">_xlfn.IFS(H547=100,"green",H547&gt;50,"yellow",H547&gt;0,"orange",H547=0,"red")</f>
        <v>green</v>
      </c>
      <c r="K547" t="s">
        <v>250</v>
      </c>
    </row>
    <row r="548" spans="1:11" x14ac:dyDescent="0.3">
      <c r="A548">
        <v>3</v>
      </c>
      <c r="B548">
        <v>3.03</v>
      </c>
      <c r="C548" t="s">
        <v>249</v>
      </c>
      <c r="D548">
        <v>22</v>
      </c>
      <c r="E548" t="s">
        <v>28</v>
      </c>
      <c r="F548" s="3">
        <v>3.5231670547239441E-2</v>
      </c>
      <c r="G548" s="3">
        <v>99.088616657953651</v>
      </c>
      <c r="H548" s="3">
        <f t="shared" si="16"/>
        <v>99.088616657953651</v>
      </c>
      <c r="I548" s="3">
        <f t="shared" si="17"/>
        <v>2.9726584997386096</v>
      </c>
      <c r="J548" s="8" t="str" cm="1">
        <f t="array" ref="J548">_xlfn.IFS(H548=100,"green",H548&gt;50,"yellow",H548&gt;0,"orange",H548=0,"red")</f>
        <v>yellow</v>
      </c>
      <c r="K548" t="s">
        <v>250</v>
      </c>
    </row>
    <row r="549" spans="1:11" x14ac:dyDescent="0.3">
      <c r="A549">
        <v>3</v>
      </c>
      <c r="B549">
        <v>3.03</v>
      </c>
      <c r="C549" t="s">
        <v>249</v>
      </c>
      <c r="D549">
        <v>25</v>
      </c>
      <c r="E549" t="s">
        <v>244</v>
      </c>
      <c r="F549" s="3">
        <v>0</v>
      </c>
      <c r="G549" s="3">
        <v>100</v>
      </c>
      <c r="H549" s="3">
        <f t="shared" si="16"/>
        <v>100</v>
      </c>
      <c r="I549" s="3">
        <f t="shared" si="17"/>
        <v>3</v>
      </c>
      <c r="J549" s="8" t="str" cm="1">
        <f t="array" ref="J549">_xlfn.IFS(H549=100,"green",H549&gt;50,"yellow",H549&gt;0,"orange",H549=0,"red")</f>
        <v>green</v>
      </c>
      <c r="K549" t="s">
        <v>250</v>
      </c>
    </row>
    <row r="550" spans="1:11" x14ac:dyDescent="0.3">
      <c r="A550">
        <v>3</v>
      </c>
      <c r="B550">
        <v>3.03</v>
      </c>
      <c r="C550" t="s">
        <v>249</v>
      </c>
      <c r="D550">
        <v>7</v>
      </c>
      <c r="E550" t="s">
        <v>27</v>
      </c>
      <c r="F550" s="3">
        <v>0.10721981927384663</v>
      </c>
      <c r="G550" s="3">
        <v>97.226405796103805</v>
      </c>
      <c r="H550" s="3">
        <f t="shared" si="16"/>
        <v>97.226405796103805</v>
      </c>
      <c r="I550" s="3">
        <f t="shared" si="17"/>
        <v>2.9167921738831142</v>
      </c>
      <c r="J550" s="8" t="str" cm="1">
        <f t="array" ref="J550">_xlfn.IFS(H550=100,"green",H550&gt;50,"yellow",H550&gt;0,"orange",H550=0,"red")</f>
        <v>yellow</v>
      </c>
      <c r="K550" t="s">
        <v>250</v>
      </c>
    </row>
    <row r="551" spans="1:11" x14ac:dyDescent="0.3">
      <c r="A551">
        <v>3</v>
      </c>
      <c r="B551">
        <v>3.03</v>
      </c>
      <c r="C551" t="s">
        <v>249</v>
      </c>
      <c r="D551">
        <v>30</v>
      </c>
      <c r="E551" t="s">
        <v>26</v>
      </c>
      <c r="F551" s="3">
        <v>0</v>
      </c>
      <c r="G551" s="3">
        <v>100</v>
      </c>
      <c r="H551" s="3">
        <f t="shared" si="16"/>
        <v>100</v>
      </c>
      <c r="I551" s="3">
        <f t="shared" si="17"/>
        <v>3</v>
      </c>
      <c r="J551" s="8" t="str" cm="1">
        <f t="array" ref="J551">_xlfn.IFS(H551=100,"green",H551&gt;50,"yellow",H551&gt;0,"orange",H551=0,"red")</f>
        <v>green</v>
      </c>
      <c r="K551" t="s">
        <v>250</v>
      </c>
    </row>
    <row r="552" spans="1:11" x14ac:dyDescent="0.3">
      <c r="A552">
        <v>3</v>
      </c>
      <c r="B552">
        <v>3.03</v>
      </c>
      <c r="C552" t="s">
        <v>249</v>
      </c>
      <c r="D552">
        <v>24</v>
      </c>
      <c r="E552" t="s">
        <v>25</v>
      </c>
      <c r="F552" s="3">
        <v>1.6545418530590789E-3</v>
      </c>
      <c r="G552" s="3">
        <v>99.957199818794436</v>
      </c>
      <c r="H552" s="3">
        <f t="shared" si="16"/>
        <v>99.957199818794436</v>
      </c>
      <c r="I552" s="3">
        <f t="shared" si="17"/>
        <v>2.9987159945638333</v>
      </c>
      <c r="J552" s="8" t="str" cm="1">
        <f t="array" ref="J552">_xlfn.IFS(H552=100,"green",H552&gt;50,"yellow",H552&gt;0,"orange",H552=0,"red")</f>
        <v>yellow</v>
      </c>
      <c r="K552" t="s">
        <v>250</v>
      </c>
    </row>
    <row r="553" spans="1:11" x14ac:dyDescent="0.3">
      <c r="A553">
        <v>3</v>
      </c>
      <c r="B553">
        <v>3.03</v>
      </c>
      <c r="C553" t="s">
        <v>249</v>
      </c>
      <c r="D553">
        <v>6</v>
      </c>
      <c r="E553" t="s">
        <v>24</v>
      </c>
      <c r="F553" s="3">
        <v>6.7057276617813993E-2</v>
      </c>
      <c r="G553" s="3">
        <v>98.265342405761729</v>
      </c>
      <c r="H553" s="3">
        <f t="shared" si="16"/>
        <v>98.265342405761729</v>
      </c>
      <c r="I553" s="3">
        <f t="shared" si="17"/>
        <v>2.9479602721728515</v>
      </c>
      <c r="J553" s="8" t="str" cm="1">
        <f t="array" ref="J553">_xlfn.IFS(H553=100,"green",H553&gt;50,"yellow",H553&gt;0,"orange",H553=0,"red")</f>
        <v>yellow</v>
      </c>
      <c r="K553" t="s">
        <v>250</v>
      </c>
    </row>
    <row r="554" spans="1:11" x14ac:dyDescent="0.3">
      <c r="A554">
        <v>3</v>
      </c>
      <c r="B554">
        <v>3.03</v>
      </c>
      <c r="C554" t="s">
        <v>249</v>
      </c>
      <c r="D554">
        <v>2</v>
      </c>
      <c r="E554" t="s">
        <v>23</v>
      </c>
      <c r="F554" s="3">
        <v>1.4567486942433081E-2</v>
      </c>
      <c r="G554" s="3">
        <v>99.623163911089335</v>
      </c>
      <c r="H554" s="3">
        <f t="shared" si="16"/>
        <v>99.623163911089335</v>
      </c>
      <c r="I554" s="3">
        <f t="shared" si="17"/>
        <v>2.9886949173326802</v>
      </c>
      <c r="J554" s="8" t="str" cm="1">
        <f t="array" ref="J554">_xlfn.IFS(H554=100,"green",H554&gt;50,"yellow",H554&gt;0,"orange",H554=0,"red")</f>
        <v>yellow</v>
      </c>
      <c r="K554" t="s">
        <v>250</v>
      </c>
    </row>
    <row r="555" spans="1:11" x14ac:dyDescent="0.3">
      <c r="A555">
        <v>3</v>
      </c>
      <c r="B555">
        <v>3.03</v>
      </c>
      <c r="C555" t="s">
        <v>249</v>
      </c>
      <c r="D555">
        <v>1</v>
      </c>
      <c r="E555" t="s">
        <v>22</v>
      </c>
      <c r="F555" s="3">
        <v>0.13858282916356621</v>
      </c>
      <c r="G555" s="3">
        <v>96.41509811963131</v>
      </c>
      <c r="H555" s="3">
        <f t="shared" si="16"/>
        <v>96.41509811963131</v>
      </c>
      <c r="I555" s="3">
        <f t="shared" si="17"/>
        <v>2.8924529435889395</v>
      </c>
      <c r="J555" s="8" t="str" cm="1">
        <f t="array" ref="J555">_xlfn.IFS(H555=100,"green",H555&gt;50,"yellow",H555&gt;0,"orange",H555=0,"red")</f>
        <v>yellow</v>
      </c>
      <c r="K555" t="s">
        <v>250</v>
      </c>
    </row>
    <row r="556" spans="1:11" x14ac:dyDescent="0.3">
      <c r="A556">
        <v>3</v>
      </c>
      <c r="B556">
        <v>3.03</v>
      </c>
      <c r="C556" t="s">
        <v>249</v>
      </c>
      <c r="D556">
        <v>20</v>
      </c>
      <c r="E556" t="s">
        <v>21</v>
      </c>
      <c r="F556" s="3">
        <v>5.4443819101741244</v>
      </c>
      <c r="G556" s="3">
        <v>-40.836892023559237</v>
      </c>
      <c r="H556" s="3">
        <f t="shared" si="16"/>
        <v>0</v>
      </c>
      <c r="I556" s="3">
        <f t="shared" si="17"/>
        <v>0</v>
      </c>
      <c r="J556" s="8" t="str" cm="1">
        <f t="array" ref="J556">_xlfn.IFS(H556=100,"green",H556&gt;50,"yellow",H556&gt;0,"orange",H556=0,"red")</f>
        <v>red</v>
      </c>
      <c r="K556" t="s">
        <v>250</v>
      </c>
    </row>
    <row r="557" spans="1:11" x14ac:dyDescent="0.3">
      <c r="A557">
        <v>3</v>
      </c>
      <c r="B557">
        <v>3.03</v>
      </c>
      <c r="C557" t="s">
        <v>249</v>
      </c>
      <c r="D557">
        <v>29</v>
      </c>
      <c r="E557" t="s">
        <v>20</v>
      </c>
      <c r="F557" s="3">
        <v>3.6402147288031022</v>
      </c>
      <c r="G557" s="3">
        <v>5.8338417176513149</v>
      </c>
      <c r="H557" s="3">
        <f t="shared" si="16"/>
        <v>5.8338417176513149</v>
      </c>
      <c r="I557" s="3">
        <f t="shared" si="17"/>
        <v>0.17501525152953945</v>
      </c>
      <c r="J557" s="8" t="str" cm="1">
        <f t="array" ref="J557">_xlfn.IFS(H557=100,"green",H557&gt;50,"yellow",H557&gt;0,"orange",H557=0,"red")</f>
        <v>orange</v>
      </c>
      <c r="K557" t="s">
        <v>250</v>
      </c>
    </row>
    <row r="558" spans="1:11" x14ac:dyDescent="0.3">
      <c r="A558">
        <v>3</v>
      </c>
      <c r="B558">
        <v>3.03</v>
      </c>
      <c r="C558" t="s">
        <v>249</v>
      </c>
      <c r="D558">
        <v>32</v>
      </c>
      <c r="E558" t="s">
        <v>19</v>
      </c>
      <c r="F558" s="3">
        <v>8.3817125281546959E-2</v>
      </c>
      <c r="G558" s="3">
        <v>97.831793651186956</v>
      </c>
      <c r="H558" s="3">
        <f t="shared" si="16"/>
        <v>97.831793651186956</v>
      </c>
      <c r="I558" s="3">
        <f t="shared" si="17"/>
        <v>2.9349538095356089</v>
      </c>
      <c r="J558" s="8" t="str" cm="1">
        <f t="array" ref="J558">_xlfn.IFS(H558=100,"green",H558&gt;50,"yellow",H558&gt;0,"orange",H558=0,"red")</f>
        <v>yellow</v>
      </c>
      <c r="K558" t="s">
        <v>250</v>
      </c>
    </row>
    <row r="559" spans="1:11" x14ac:dyDescent="0.3">
      <c r="A559">
        <v>3</v>
      </c>
      <c r="B559">
        <v>3.03</v>
      </c>
      <c r="C559" t="s">
        <v>249</v>
      </c>
      <c r="D559">
        <v>35</v>
      </c>
      <c r="E559" t="s">
        <v>18</v>
      </c>
      <c r="F559" s="3">
        <v>0</v>
      </c>
      <c r="G559" s="3">
        <v>100</v>
      </c>
      <c r="H559" s="3">
        <f t="shared" si="16"/>
        <v>100</v>
      </c>
      <c r="I559" s="3">
        <f t="shared" si="17"/>
        <v>3</v>
      </c>
      <c r="J559" s="8" t="str" cm="1">
        <f t="array" ref="J559">_xlfn.IFS(H559=100,"green",H559&gt;50,"yellow",H559&gt;0,"orange",H559=0,"red")</f>
        <v>green</v>
      </c>
      <c r="K559" t="s">
        <v>250</v>
      </c>
    </row>
    <row r="560" spans="1:11" x14ac:dyDescent="0.3">
      <c r="A560">
        <v>3</v>
      </c>
      <c r="B560">
        <v>3.03</v>
      </c>
      <c r="C560" t="s">
        <v>249</v>
      </c>
      <c r="D560">
        <v>31</v>
      </c>
      <c r="E560" t="s">
        <v>17</v>
      </c>
      <c r="F560" s="3">
        <v>0</v>
      </c>
      <c r="G560" s="3">
        <v>100</v>
      </c>
      <c r="H560" s="3">
        <f t="shared" si="16"/>
        <v>100</v>
      </c>
      <c r="I560" s="3">
        <f t="shared" si="17"/>
        <v>3</v>
      </c>
      <c r="J560" s="8" t="str" cm="1">
        <f t="array" ref="J560">_xlfn.IFS(H560=100,"green",H560&gt;50,"yellow",H560&gt;0,"orange",H560=0,"red")</f>
        <v>green</v>
      </c>
      <c r="K560" t="s">
        <v>250</v>
      </c>
    </row>
    <row r="561" spans="1:11" x14ac:dyDescent="0.3">
      <c r="A561">
        <v>3</v>
      </c>
      <c r="B561">
        <v>3.03</v>
      </c>
      <c r="C561" t="s">
        <v>249</v>
      </c>
      <c r="D561">
        <v>23</v>
      </c>
      <c r="E561" t="s">
        <v>16</v>
      </c>
      <c r="F561" s="3">
        <v>8.6744827244165448E-2</v>
      </c>
      <c r="G561" s="3">
        <v>97.756058985252537</v>
      </c>
      <c r="H561" s="3">
        <f t="shared" si="16"/>
        <v>97.756058985252537</v>
      </c>
      <c r="I561" s="3">
        <f t="shared" si="17"/>
        <v>2.932681769557576</v>
      </c>
      <c r="J561" s="8" t="str" cm="1">
        <f t="array" ref="J561">_xlfn.IFS(H561=100,"green",H561&gt;50,"yellow",H561&gt;0,"orange",H561=0,"red")</f>
        <v>yellow</v>
      </c>
      <c r="K561" t="s">
        <v>250</v>
      </c>
    </row>
    <row r="562" spans="1:11" x14ac:dyDescent="0.3">
      <c r="A562">
        <v>3</v>
      </c>
      <c r="B562">
        <v>3.03</v>
      </c>
      <c r="C562" t="s">
        <v>249</v>
      </c>
      <c r="D562">
        <v>27</v>
      </c>
      <c r="E562" t="s">
        <v>15</v>
      </c>
      <c r="F562" s="3">
        <v>2.4916721863879717E-2</v>
      </c>
      <c r="G562" s="3">
        <v>99.355446821214628</v>
      </c>
      <c r="H562" s="3">
        <f t="shared" si="16"/>
        <v>99.355446821214628</v>
      </c>
      <c r="I562" s="3">
        <f t="shared" si="17"/>
        <v>2.9806634046364389</v>
      </c>
      <c r="J562" s="8" t="str" cm="1">
        <f t="array" ref="J562">_xlfn.IFS(H562=100,"green",H562&gt;50,"yellow",H562&gt;0,"orange",H562=0,"red")</f>
        <v>yellow</v>
      </c>
      <c r="K562" t="s">
        <v>250</v>
      </c>
    </row>
    <row r="563" spans="1:11" x14ac:dyDescent="0.3">
      <c r="A563">
        <v>3</v>
      </c>
      <c r="B563">
        <v>3.03</v>
      </c>
      <c r="C563" t="s">
        <v>249</v>
      </c>
      <c r="D563">
        <v>14</v>
      </c>
      <c r="E563" t="s">
        <v>14</v>
      </c>
      <c r="F563" s="3">
        <v>0</v>
      </c>
      <c r="G563" s="3">
        <v>100</v>
      </c>
      <c r="H563" s="3">
        <f t="shared" si="16"/>
        <v>100</v>
      </c>
      <c r="I563" s="3">
        <f t="shared" si="17"/>
        <v>3</v>
      </c>
      <c r="J563" s="8" t="str" cm="1">
        <f t="array" ref="J563">_xlfn.IFS(H563=100,"green",H563&gt;50,"yellow",H563&gt;0,"orange",H563=0,"red")</f>
        <v>green</v>
      </c>
      <c r="K563" t="s">
        <v>250</v>
      </c>
    </row>
    <row r="564" spans="1:11" x14ac:dyDescent="0.3">
      <c r="A564">
        <v>3</v>
      </c>
      <c r="B564">
        <v>3.03</v>
      </c>
      <c r="C564" t="s">
        <v>249</v>
      </c>
      <c r="D564">
        <v>17</v>
      </c>
      <c r="E564" t="s">
        <v>13</v>
      </c>
      <c r="F564" s="3">
        <v>0.10111601748498175</v>
      </c>
      <c r="G564" s="3">
        <v>97.384300757856039</v>
      </c>
      <c r="H564" s="3">
        <f t="shared" si="16"/>
        <v>97.384300757856039</v>
      </c>
      <c r="I564" s="3">
        <f t="shared" si="17"/>
        <v>2.9215290227356809</v>
      </c>
      <c r="J564" s="8" t="str" cm="1">
        <f t="array" ref="J564">_xlfn.IFS(H564=100,"green",H564&gt;50,"yellow",H564&gt;0,"orange",H564=0,"red")</f>
        <v>yellow</v>
      </c>
      <c r="K564" t="s">
        <v>250</v>
      </c>
    </row>
    <row r="565" spans="1:11" x14ac:dyDescent="0.3">
      <c r="A565">
        <v>3</v>
      </c>
      <c r="B565">
        <v>3.03</v>
      </c>
      <c r="C565" t="s">
        <v>249</v>
      </c>
      <c r="D565">
        <v>15</v>
      </c>
      <c r="E565" t="s">
        <v>12</v>
      </c>
      <c r="F565" s="3">
        <v>0</v>
      </c>
      <c r="G565" s="3">
        <v>100</v>
      </c>
      <c r="H565" s="3">
        <f t="shared" si="16"/>
        <v>100</v>
      </c>
      <c r="I565" s="3">
        <f t="shared" si="17"/>
        <v>3</v>
      </c>
      <c r="J565" s="8" t="str" cm="1">
        <f t="array" ref="J565">_xlfn.IFS(H565=100,"green",H565&gt;50,"yellow",H565&gt;0,"orange",H565=0,"red")</f>
        <v>green</v>
      </c>
      <c r="K565" t="s">
        <v>250</v>
      </c>
    </row>
    <row r="566" spans="1:11" x14ac:dyDescent="0.3">
      <c r="A566">
        <v>3</v>
      </c>
      <c r="B566">
        <v>3.03</v>
      </c>
      <c r="C566" t="s">
        <v>249</v>
      </c>
      <c r="D566">
        <v>13</v>
      </c>
      <c r="E566" t="s">
        <v>11</v>
      </c>
      <c r="F566" s="3">
        <v>0</v>
      </c>
      <c r="G566" s="3">
        <v>100</v>
      </c>
      <c r="H566" s="3">
        <f t="shared" si="16"/>
        <v>100</v>
      </c>
      <c r="I566" s="3">
        <f t="shared" si="17"/>
        <v>3</v>
      </c>
      <c r="J566" s="8" t="str" cm="1">
        <f t="array" ref="J566">_xlfn.IFS(H566=100,"green",H566&gt;50,"yellow",H566&gt;0,"orange",H566=0,"red")</f>
        <v>green</v>
      </c>
      <c r="K566" t="s">
        <v>250</v>
      </c>
    </row>
    <row r="567" spans="1:11" x14ac:dyDescent="0.3">
      <c r="A567">
        <v>3</v>
      </c>
      <c r="B567">
        <v>3.03</v>
      </c>
      <c r="C567" t="s">
        <v>249</v>
      </c>
      <c r="D567">
        <v>21</v>
      </c>
      <c r="E567" t="s">
        <v>10</v>
      </c>
      <c r="F567" s="3">
        <v>8.1002102743114771E-2</v>
      </c>
      <c r="G567" s="3">
        <v>97.904613492232315</v>
      </c>
      <c r="H567" s="3">
        <f t="shared" si="16"/>
        <v>97.904613492232315</v>
      </c>
      <c r="I567" s="3">
        <f t="shared" si="17"/>
        <v>2.9371384047669693</v>
      </c>
      <c r="J567" s="8" t="str" cm="1">
        <f t="array" ref="J567">_xlfn.IFS(H567=100,"green",H567&gt;50,"yellow",H567&gt;0,"orange",H567=0,"red")</f>
        <v>yellow</v>
      </c>
      <c r="K567" t="s">
        <v>250</v>
      </c>
    </row>
    <row r="568" spans="1:11" x14ac:dyDescent="0.3">
      <c r="A568">
        <v>3</v>
      </c>
      <c r="B568">
        <v>3.03</v>
      </c>
      <c r="C568" t="s">
        <v>249</v>
      </c>
      <c r="D568">
        <v>34</v>
      </c>
      <c r="E568" t="s">
        <v>9</v>
      </c>
      <c r="F568" s="3">
        <v>0.56091856023423958</v>
      </c>
      <c r="G568" s="3">
        <v>85.48999170060182</v>
      </c>
      <c r="H568" s="3">
        <f t="shared" si="16"/>
        <v>85.48999170060182</v>
      </c>
      <c r="I568" s="3">
        <f t="shared" si="17"/>
        <v>2.5646997510180545</v>
      </c>
      <c r="J568" s="8" t="str" cm="1">
        <f t="array" ref="J568">_xlfn.IFS(H568=100,"green",H568&gt;50,"yellow",H568&gt;0,"orange",H568=0,"red")</f>
        <v>yellow</v>
      </c>
      <c r="K568" t="s">
        <v>250</v>
      </c>
    </row>
    <row r="569" spans="1:11" x14ac:dyDescent="0.3">
      <c r="A569">
        <v>3</v>
      </c>
      <c r="B569">
        <v>3.03</v>
      </c>
      <c r="C569" t="s">
        <v>249</v>
      </c>
      <c r="D569">
        <v>3</v>
      </c>
      <c r="E569" t="s">
        <v>8</v>
      </c>
      <c r="F569" s="3">
        <v>1.4417875743719086E-2</v>
      </c>
      <c r="G569" s="3">
        <v>99.627034098116312</v>
      </c>
      <c r="H569" s="3">
        <f t="shared" si="16"/>
        <v>99.627034098116312</v>
      </c>
      <c r="I569" s="3">
        <f t="shared" si="17"/>
        <v>2.988811022943489</v>
      </c>
      <c r="J569" s="8" t="str" cm="1">
        <f t="array" ref="J569">_xlfn.IFS(H569=100,"green",H569&gt;50,"yellow",H569&gt;0,"orange",H569=0,"red")</f>
        <v>yellow</v>
      </c>
      <c r="K569" t="s">
        <v>250</v>
      </c>
    </row>
    <row r="570" spans="1:11" x14ac:dyDescent="0.3">
      <c r="A570">
        <v>3</v>
      </c>
      <c r="B570">
        <v>3.03</v>
      </c>
      <c r="C570" t="s">
        <v>249</v>
      </c>
      <c r="D570">
        <v>8</v>
      </c>
      <c r="E570" t="s">
        <v>7</v>
      </c>
      <c r="F570" s="3">
        <v>1.1670579739112067E-2</v>
      </c>
      <c r="G570" s="3">
        <v>99.698101969022773</v>
      </c>
      <c r="H570" s="3">
        <f t="shared" si="16"/>
        <v>99.698101969022773</v>
      </c>
      <c r="I570" s="3">
        <f t="shared" si="17"/>
        <v>2.9909430590706831</v>
      </c>
      <c r="J570" s="8" t="str" cm="1">
        <f t="array" ref="J570">_xlfn.IFS(H570=100,"green",H570&gt;50,"yellow",H570&gt;0,"orange",H570=0,"red")</f>
        <v>yellow</v>
      </c>
      <c r="K570" t="s">
        <v>250</v>
      </c>
    </row>
    <row r="571" spans="1:11" x14ac:dyDescent="0.3">
      <c r="A571">
        <v>3</v>
      </c>
      <c r="B571">
        <v>3.03</v>
      </c>
      <c r="C571" t="s">
        <v>249</v>
      </c>
      <c r="D571">
        <v>11</v>
      </c>
      <c r="E571" t="s">
        <v>6</v>
      </c>
      <c r="F571" s="3">
        <v>0</v>
      </c>
      <c r="G571" s="3">
        <v>100</v>
      </c>
      <c r="H571" s="3">
        <f t="shared" si="16"/>
        <v>100</v>
      </c>
      <c r="I571" s="3">
        <f t="shared" si="17"/>
        <v>3</v>
      </c>
      <c r="J571" s="8" t="str" cm="1">
        <f t="array" ref="J571">_xlfn.IFS(H571=100,"green",H571&gt;50,"yellow",H571&gt;0,"orange",H571=0,"red")</f>
        <v>green</v>
      </c>
      <c r="K571" t="s">
        <v>250</v>
      </c>
    </row>
    <row r="572" spans="1:11" x14ac:dyDescent="0.3">
      <c r="A572">
        <v>3</v>
      </c>
      <c r="B572">
        <v>3.03</v>
      </c>
      <c r="C572" t="s">
        <v>249</v>
      </c>
      <c r="D572">
        <v>33</v>
      </c>
      <c r="E572" t="s">
        <v>5</v>
      </c>
      <c r="F572" s="3">
        <v>0.30493285724997965</v>
      </c>
      <c r="G572" s="3">
        <v>92.111906071340002</v>
      </c>
      <c r="H572" s="3">
        <f t="shared" si="16"/>
        <v>92.111906071340002</v>
      </c>
      <c r="I572" s="3">
        <f t="shared" si="17"/>
        <v>2.7633571821401999</v>
      </c>
      <c r="J572" s="8" t="str" cm="1">
        <f t="array" ref="J572">_xlfn.IFS(H572=100,"green",H572&gt;50,"yellow",H572&gt;0,"orange",H572=0,"red")</f>
        <v>yellow</v>
      </c>
      <c r="K572" t="s">
        <v>250</v>
      </c>
    </row>
    <row r="573" spans="1:11" x14ac:dyDescent="0.3">
      <c r="A573">
        <v>3</v>
      </c>
      <c r="B573">
        <v>3.03</v>
      </c>
      <c r="C573" t="s">
        <v>249</v>
      </c>
      <c r="D573">
        <v>36</v>
      </c>
      <c r="E573" t="s">
        <v>4</v>
      </c>
      <c r="F573" s="3">
        <v>1.7141057821530394E-2</v>
      </c>
      <c r="G573" s="3">
        <v>99.556590013446865</v>
      </c>
      <c r="H573" s="3">
        <f t="shared" si="16"/>
        <v>99.556590013446865</v>
      </c>
      <c r="I573" s="3">
        <f t="shared" si="17"/>
        <v>2.9866977004034059</v>
      </c>
      <c r="J573" s="8" t="str" cm="1">
        <f t="array" ref="J573">_xlfn.IFS(H573=100,"green",H573&gt;50,"yellow",H573&gt;0,"orange",H573=0,"red")</f>
        <v>yellow</v>
      </c>
      <c r="K573" t="s">
        <v>250</v>
      </c>
    </row>
    <row r="574" spans="1:11" x14ac:dyDescent="0.3">
      <c r="A574">
        <v>3</v>
      </c>
      <c r="B574">
        <v>3.03</v>
      </c>
      <c r="C574" t="s">
        <v>249</v>
      </c>
      <c r="D574">
        <v>16</v>
      </c>
      <c r="E574" t="s">
        <v>3</v>
      </c>
      <c r="F574" s="3">
        <v>0</v>
      </c>
      <c r="G574" s="3">
        <v>100</v>
      </c>
      <c r="H574" s="3">
        <f t="shared" si="16"/>
        <v>100</v>
      </c>
      <c r="I574" s="3">
        <f t="shared" si="17"/>
        <v>3</v>
      </c>
      <c r="J574" s="8" t="str" cm="1">
        <f t="array" ref="J574">_xlfn.IFS(H574=100,"green",H574&gt;50,"yellow",H574&gt;0,"orange",H574=0,"red")</f>
        <v>green</v>
      </c>
      <c r="K574" t="s">
        <v>250</v>
      </c>
    </row>
    <row r="575" spans="1:11" x14ac:dyDescent="0.3">
      <c r="A575">
        <v>3</v>
      </c>
      <c r="B575">
        <v>3.03</v>
      </c>
      <c r="C575" t="s">
        <v>249</v>
      </c>
      <c r="D575">
        <v>9</v>
      </c>
      <c r="E575" t="s">
        <v>2</v>
      </c>
      <c r="F575" s="3">
        <v>2.4057573100552383</v>
      </c>
      <c r="G575" s="3">
        <v>37.767153718960607</v>
      </c>
      <c r="H575" s="3">
        <f t="shared" si="16"/>
        <v>37.767153718960607</v>
      </c>
      <c r="I575" s="3">
        <f t="shared" si="17"/>
        <v>1.1330146115688182</v>
      </c>
      <c r="J575" s="8" t="str" cm="1">
        <f t="array" ref="J575">_xlfn.IFS(H575=100,"green",H575&gt;50,"yellow",H575&gt;0,"orange",H575=0,"red")</f>
        <v>orange</v>
      </c>
      <c r="K575" t="s">
        <v>250</v>
      </c>
    </row>
    <row r="576" spans="1:11" x14ac:dyDescent="0.3">
      <c r="A576">
        <v>3</v>
      </c>
      <c r="B576">
        <v>3.03</v>
      </c>
      <c r="C576" t="s">
        <v>249</v>
      </c>
      <c r="D576">
        <v>5</v>
      </c>
      <c r="E576" t="s">
        <v>1</v>
      </c>
      <c r="F576" s="3">
        <v>0.37674895789255358</v>
      </c>
      <c r="G576" s="3">
        <v>90.254145800545984</v>
      </c>
      <c r="H576" s="3">
        <f t="shared" si="16"/>
        <v>90.254145800545984</v>
      </c>
      <c r="I576" s="3">
        <f t="shared" si="17"/>
        <v>2.7076243740163797</v>
      </c>
      <c r="J576" s="8" t="str" cm="1">
        <f t="array" ref="J576">_xlfn.IFS(H576=100,"green",H576&gt;50,"yellow",H576&gt;0,"orange",H576=0,"red")</f>
        <v>yellow</v>
      </c>
      <c r="K576" t="s">
        <v>250</v>
      </c>
    </row>
    <row r="577" spans="1:11" x14ac:dyDescent="0.3">
      <c r="A577">
        <v>3</v>
      </c>
      <c r="B577">
        <v>3.03</v>
      </c>
      <c r="C577" t="s">
        <v>249</v>
      </c>
      <c r="D577">
        <v>19</v>
      </c>
      <c r="E577" t="s">
        <v>0</v>
      </c>
      <c r="F577" s="3">
        <v>0</v>
      </c>
      <c r="G577" s="3">
        <v>100</v>
      </c>
      <c r="H577" s="3">
        <f t="shared" si="16"/>
        <v>100</v>
      </c>
      <c r="I577" s="3">
        <f t="shared" si="17"/>
        <v>3</v>
      </c>
      <c r="J577" s="8" t="str" cm="1">
        <f t="array" ref="J577">_xlfn.IFS(H577=100,"green",H577&gt;50,"yellow",H577&gt;0,"orange",H577=0,"red")</f>
        <v>green</v>
      </c>
      <c r="K577" t="s">
        <v>250</v>
      </c>
    </row>
    <row r="578" spans="1:11" x14ac:dyDescent="0.3">
      <c r="A578">
        <v>3</v>
      </c>
      <c r="B578">
        <v>3.04</v>
      </c>
      <c r="C578" t="s">
        <v>251</v>
      </c>
      <c r="D578">
        <v>35</v>
      </c>
      <c r="E578" t="s">
        <v>34</v>
      </c>
      <c r="F578" s="3">
        <v>0</v>
      </c>
      <c r="G578" s="3">
        <v>100</v>
      </c>
      <c r="H578" s="3">
        <f t="shared" ref="H578:H641" si="18">IF(G578&gt;100,100,IF(G578&lt;0,0,G578))</f>
        <v>100</v>
      </c>
      <c r="I578" s="3">
        <f t="shared" ref="I578:I641" si="19">H578/100*3</f>
        <v>3</v>
      </c>
      <c r="J578" s="8" t="str" cm="1">
        <f t="array" ref="J578">_xlfn.IFS(H578=100,"green",H578&gt;50,"yellow",H578&gt;0,"orange",H578=0,"red")</f>
        <v>green</v>
      </c>
      <c r="K578" t="s">
        <v>250</v>
      </c>
    </row>
    <row r="579" spans="1:11" x14ac:dyDescent="0.3">
      <c r="A579">
        <v>3</v>
      </c>
      <c r="B579">
        <v>3.04</v>
      </c>
      <c r="C579" t="s">
        <v>251</v>
      </c>
      <c r="D579">
        <v>37</v>
      </c>
      <c r="E579" t="s">
        <v>33</v>
      </c>
      <c r="F579" s="3">
        <v>0</v>
      </c>
      <c r="G579" s="3">
        <v>100</v>
      </c>
      <c r="H579" s="3">
        <f t="shared" si="18"/>
        <v>100</v>
      </c>
      <c r="I579" s="3">
        <f t="shared" si="19"/>
        <v>3</v>
      </c>
      <c r="J579" s="8" t="str" cm="1">
        <f t="array" ref="J579">_xlfn.IFS(H579=100,"green",H579&gt;50,"yellow",H579&gt;0,"orange",H579=0,"red")</f>
        <v>green</v>
      </c>
      <c r="K579" t="s">
        <v>250</v>
      </c>
    </row>
    <row r="580" spans="1:11" x14ac:dyDescent="0.3">
      <c r="A580">
        <v>3</v>
      </c>
      <c r="B580">
        <v>3.04</v>
      </c>
      <c r="C580" t="s">
        <v>251</v>
      </c>
      <c r="D580">
        <v>12</v>
      </c>
      <c r="E580" t="s">
        <v>32</v>
      </c>
      <c r="F580" s="3">
        <v>7.2268590552905312E-2</v>
      </c>
      <c r="G580" s="3">
        <v>77.169029431655702</v>
      </c>
      <c r="H580" s="3">
        <f t="shared" si="18"/>
        <v>77.169029431655702</v>
      </c>
      <c r="I580" s="3">
        <f t="shared" si="19"/>
        <v>2.3150708829496711</v>
      </c>
      <c r="J580" s="8" t="str" cm="1">
        <f t="array" ref="J580">_xlfn.IFS(H580=100,"green",H580&gt;50,"yellow",H580&gt;0,"orange",H580=0,"red")</f>
        <v>yellow</v>
      </c>
      <c r="K580" t="s">
        <v>250</v>
      </c>
    </row>
    <row r="581" spans="1:11" x14ac:dyDescent="0.3">
      <c r="A581">
        <v>3</v>
      </c>
      <c r="B581">
        <v>3.04</v>
      </c>
      <c r="C581" t="s">
        <v>251</v>
      </c>
      <c r="D581">
        <v>18</v>
      </c>
      <c r="E581" t="s">
        <v>31</v>
      </c>
      <c r="F581" s="3">
        <v>0</v>
      </c>
      <c r="G581" s="3">
        <v>100</v>
      </c>
      <c r="H581" s="3">
        <f t="shared" si="18"/>
        <v>100</v>
      </c>
      <c r="I581" s="3">
        <f t="shared" si="19"/>
        <v>3</v>
      </c>
      <c r="J581" s="8" t="str" cm="1">
        <f t="array" ref="J581">_xlfn.IFS(H581=100,"green",H581&gt;50,"yellow",H581&gt;0,"orange",H581=0,"red")</f>
        <v>green</v>
      </c>
      <c r="K581" t="s">
        <v>250</v>
      </c>
    </row>
    <row r="582" spans="1:11" x14ac:dyDescent="0.3">
      <c r="A582">
        <v>3</v>
      </c>
      <c r="B582">
        <v>3.04</v>
      </c>
      <c r="C582" t="s">
        <v>251</v>
      </c>
      <c r="D582">
        <v>10</v>
      </c>
      <c r="E582" t="s">
        <v>30</v>
      </c>
      <c r="F582" s="3">
        <v>0</v>
      </c>
      <c r="G582" s="3">
        <v>100</v>
      </c>
      <c r="H582" s="3">
        <f t="shared" si="18"/>
        <v>100</v>
      </c>
      <c r="I582" s="3">
        <f t="shared" si="19"/>
        <v>3</v>
      </c>
      <c r="J582" s="8" t="str" cm="1">
        <f t="array" ref="J582">_xlfn.IFS(H582=100,"green",H582&gt;50,"yellow",H582&gt;0,"orange",H582=0,"red")</f>
        <v>green</v>
      </c>
      <c r="K582" t="s">
        <v>250</v>
      </c>
    </row>
    <row r="583" spans="1:11" x14ac:dyDescent="0.3">
      <c r="A583">
        <v>3</v>
      </c>
      <c r="B583">
        <v>3.04</v>
      </c>
      <c r="C583" t="s">
        <v>251</v>
      </c>
      <c r="D583">
        <v>4</v>
      </c>
      <c r="E583" t="s">
        <v>29</v>
      </c>
      <c r="F583" s="3">
        <v>0</v>
      </c>
      <c r="G583" s="3">
        <v>100</v>
      </c>
      <c r="H583" s="3">
        <f t="shared" si="18"/>
        <v>100</v>
      </c>
      <c r="I583" s="3">
        <f t="shared" si="19"/>
        <v>3</v>
      </c>
      <c r="J583" s="8" t="str" cm="1">
        <f t="array" ref="J583">_xlfn.IFS(H583=100,"green",H583&gt;50,"yellow",H583&gt;0,"orange",H583=0,"red")</f>
        <v>green</v>
      </c>
      <c r="K583" t="s">
        <v>250</v>
      </c>
    </row>
    <row r="584" spans="1:11" x14ac:dyDescent="0.3">
      <c r="A584">
        <v>3</v>
      </c>
      <c r="B584">
        <v>3.04</v>
      </c>
      <c r="C584" t="s">
        <v>251</v>
      </c>
      <c r="D584">
        <v>22</v>
      </c>
      <c r="E584" t="s">
        <v>28</v>
      </c>
      <c r="F584" s="3">
        <v>0</v>
      </c>
      <c r="G584" s="3">
        <v>100</v>
      </c>
      <c r="H584" s="3">
        <f t="shared" si="18"/>
        <v>100</v>
      </c>
      <c r="I584" s="3">
        <f t="shared" si="19"/>
        <v>3</v>
      </c>
      <c r="J584" s="8" t="str" cm="1">
        <f t="array" ref="J584">_xlfn.IFS(H584=100,"green",H584&gt;50,"yellow",H584&gt;0,"orange",H584=0,"red")</f>
        <v>green</v>
      </c>
      <c r="K584" t="s">
        <v>250</v>
      </c>
    </row>
    <row r="585" spans="1:11" x14ac:dyDescent="0.3">
      <c r="A585">
        <v>3</v>
      </c>
      <c r="B585">
        <v>3.04</v>
      </c>
      <c r="C585" t="s">
        <v>251</v>
      </c>
      <c r="D585">
        <v>25</v>
      </c>
      <c r="E585" t="s">
        <v>244</v>
      </c>
      <c r="F585" s="3">
        <v>0</v>
      </c>
      <c r="G585" s="3">
        <v>100</v>
      </c>
      <c r="H585" s="3">
        <f t="shared" si="18"/>
        <v>100</v>
      </c>
      <c r="I585" s="3">
        <f t="shared" si="19"/>
        <v>3</v>
      </c>
      <c r="J585" s="8" t="str" cm="1">
        <f t="array" ref="J585">_xlfn.IFS(H585=100,"green",H585&gt;50,"yellow",H585&gt;0,"orange",H585=0,"red")</f>
        <v>green</v>
      </c>
      <c r="K585" t="s">
        <v>250</v>
      </c>
    </row>
    <row r="586" spans="1:11" x14ac:dyDescent="0.3">
      <c r="A586">
        <v>3</v>
      </c>
      <c r="B586">
        <v>3.04</v>
      </c>
      <c r="C586" t="s">
        <v>251</v>
      </c>
      <c r="D586">
        <v>7</v>
      </c>
      <c r="E586" t="s">
        <v>27</v>
      </c>
      <c r="F586" s="3">
        <v>1.7869969878974438E-2</v>
      </c>
      <c r="G586" s="3">
        <v>94.354549421226224</v>
      </c>
      <c r="H586" s="3">
        <f t="shared" si="18"/>
        <v>94.354549421226224</v>
      </c>
      <c r="I586" s="3">
        <f t="shared" si="19"/>
        <v>2.8306364826367867</v>
      </c>
      <c r="J586" s="8" t="str" cm="1">
        <f t="array" ref="J586">_xlfn.IFS(H586=100,"green",H586&gt;50,"yellow",H586&gt;0,"orange",H586=0,"red")</f>
        <v>yellow</v>
      </c>
      <c r="K586" t="s">
        <v>250</v>
      </c>
    </row>
    <row r="587" spans="1:11" x14ac:dyDescent="0.3">
      <c r="A587">
        <v>3</v>
      </c>
      <c r="B587">
        <v>3.04</v>
      </c>
      <c r="C587" t="s">
        <v>251</v>
      </c>
      <c r="D587">
        <v>30</v>
      </c>
      <c r="E587" t="s">
        <v>26</v>
      </c>
      <c r="F587" s="3">
        <v>0</v>
      </c>
      <c r="G587" s="3">
        <v>100</v>
      </c>
      <c r="H587" s="3">
        <f t="shared" si="18"/>
        <v>100</v>
      </c>
      <c r="I587" s="3">
        <f t="shared" si="19"/>
        <v>3</v>
      </c>
      <c r="J587" s="8" t="str" cm="1">
        <f t="array" ref="J587">_xlfn.IFS(H587=100,"green",H587&gt;50,"yellow",H587&gt;0,"orange",H587=0,"red")</f>
        <v>green</v>
      </c>
      <c r="K587" t="s">
        <v>250</v>
      </c>
    </row>
    <row r="588" spans="1:11" x14ac:dyDescent="0.3">
      <c r="A588">
        <v>3</v>
      </c>
      <c r="B588">
        <v>3.04</v>
      </c>
      <c r="C588" t="s">
        <v>251</v>
      </c>
      <c r="D588">
        <v>24</v>
      </c>
      <c r="E588" t="s">
        <v>25</v>
      </c>
      <c r="F588" s="3">
        <v>1.6545418530590789E-3</v>
      </c>
      <c r="G588" s="3">
        <v>99.477299943692245</v>
      </c>
      <c r="H588" s="3">
        <f t="shared" si="18"/>
        <v>99.477299943692245</v>
      </c>
      <c r="I588" s="3">
        <f t="shared" si="19"/>
        <v>2.9843189983107674</v>
      </c>
      <c r="J588" s="8" t="str" cm="1">
        <f t="array" ref="J588">_xlfn.IFS(H588=100,"green",H588&gt;50,"yellow",H588&gt;0,"orange",H588=0,"red")</f>
        <v>yellow</v>
      </c>
      <c r="K588" t="s">
        <v>250</v>
      </c>
    </row>
    <row r="589" spans="1:11" x14ac:dyDescent="0.3">
      <c r="A589">
        <v>3</v>
      </c>
      <c r="B589">
        <v>3.04</v>
      </c>
      <c r="C589" t="s">
        <v>251</v>
      </c>
      <c r="D589">
        <v>6</v>
      </c>
      <c r="E589" t="s">
        <v>24</v>
      </c>
      <c r="F589" s="3">
        <v>3.9445456834008236E-3</v>
      </c>
      <c r="G589" s="3">
        <v>98.753845817191007</v>
      </c>
      <c r="H589" s="3">
        <f t="shared" si="18"/>
        <v>98.753845817191007</v>
      </c>
      <c r="I589" s="3">
        <f t="shared" si="19"/>
        <v>2.9626153745157304</v>
      </c>
      <c r="J589" s="8" t="str" cm="1">
        <f t="array" ref="J589">_xlfn.IFS(H589=100,"green",H589&gt;50,"yellow",H589&gt;0,"orange",H589=0,"red")</f>
        <v>yellow</v>
      </c>
      <c r="K589" t="s">
        <v>250</v>
      </c>
    </row>
    <row r="590" spans="1:11" x14ac:dyDescent="0.3">
      <c r="A590">
        <v>3</v>
      </c>
      <c r="B590">
        <v>3.04</v>
      </c>
      <c r="C590" t="s">
        <v>251</v>
      </c>
      <c r="D590">
        <v>2</v>
      </c>
      <c r="E590" t="s">
        <v>23</v>
      </c>
      <c r="F590" s="3">
        <v>2.9134973884866161E-2</v>
      </c>
      <c r="G590" s="3">
        <v>90.795728459822328</v>
      </c>
      <c r="H590" s="3">
        <f t="shared" si="18"/>
        <v>90.795728459822328</v>
      </c>
      <c r="I590" s="3">
        <f t="shared" si="19"/>
        <v>2.72387185379467</v>
      </c>
      <c r="J590" s="8" t="str" cm="1">
        <f t="array" ref="J590">_xlfn.IFS(H590=100,"green",H590&gt;50,"yellow",H590&gt;0,"orange",H590=0,"red")</f>
        <v>yellow</v>
      </c>
      <c r="K590" t="s">
        <v>250</v>
      </c>
    </row>
    <row r="591" spans="1:11" x14ac:dyDescent="0.3">
      <c r="A591">
        <v>3</v>
      </c>
      <c r="B591">
        <v>3.04</v>
      </c>
      <c r="C591" t="s">
        <v>251</v>
      </c>
      <c r="D591">
        <v>1</v>
      </c>
      <c r="E591" t="s">
        <v>22</v>
      </c>
      <c r="F591" s="3">
        <v>0</v>
      </c>
      <c r="G591" s="3">
        <v>100</v>
      </c>
      <c r="H591" s="3">
        <f t="shared" si="18"/>
        <v>100</v>
      </c>
      <c r="I591" s="3">
        <f t="shared" si="19"/>
        <v>3</v>
      </c>
      <c r="J591" s="8" t="str" cm="1">
        <f t="array" ref="J591">_xlfn.IFS(H591=100,"green",H591&gt;50,"yellow",H591&gt;0,"orange",H591=0,"red")</f>
        <v>green</v>
      </c>
      <c r="K591" t="s">
        <v>250</v>
      </c>
    </row>
    <row r="592" spans="1:11" x14ac:dyDescent="0.3">
      <c r="A592">
        <v>3</v>
      </c>
      <c r="B592">
        <v>3.04</v>
      </c>
      <c r="C592" t="s">
        <v>251</v>
      </c>
      <c r="D592">
        <v>20</v>
      </c>
      <c r="E592" t="s">
        <v>21</v>
      </c>
      <c r="F592" s="3">
        <v>0.20310333406551578</v>
      </c>
      <c r="G592" s="3">
        <v>35.835939141669392</v>
      </c>
      <c r="H592" s="3">
        <f t="shared" si="18"/>
        <v>35.835939141669392</v>
      </c>
      <c r="I592" s="3">
        <f t="shared" si="19"/>
        <v>1.0750781742500819</v>
      </c>
      <c r="J592" s="8" t="str" cm="1">
        <f t="array" ref="J592">_xlfn.IFS(H592=100,"green",H592&gt;50,"yellow",H592&gt;0,"orange",H592=0,"red")</f>
        <v>orange</v>
      </c>
      <c r="K592" t="s">
        <v>250</v>
      </c>
    </row>
    <row r="593" spans="1:11" x14ac:dyDescent="0.3">
      <c r="A593">
        <v>3</v>
      </c>
      <c r="B593">
        <v>3.04</v>
      </c>
      <c r="C593" t="s">
        <v>251</v>
      </c>
      <c r="D593">
        <v>29</v>
      </c>
      <c r="E593" t="s">
        <v>20</v>
      </c>
      <c r="F593" s="3">
        <v>0</v>
      </c>
      <c r="G593" s="3">
        <v>100</v>
      </c>
      <c r="H593" s="3">
        <f t="shared" si="18"/>
        <v>100</v>
      </c>
      <c r="I593" s="3">
        <f t="shared" si="19"/>
        <v>3</v>
      </c>
      <c r="J593" s="8" t="str" cm="1">
        <f t="array" ref="J593">_xlfn.IFS(H593=100,"green",H593&gt;50,"yellow",H593&gt;0,"orange",H593=0,"red")</f>
        <v>green</v>
      </c>
      <c r="K593" t="s">
        <v>250</v>
      </c>
    </row>
    <row r="594" spans="1:11" x14ac:dyDescent="0.3">
      <c r="A594">
        <v>3</v>
      </c>
      <c r="B594">
        <v>3.04</v>
      </c>
      <c r="C594" t="s">
        <v>251</v>
      </c>
      <c r="D594">
        <v>32</v>
      </c>
      <c r="E594" t="s">
        <v>19</v>
      </c>
      <c r="F594" s="3">
        <v>1.1105769099804972</v>
      </c>
      <c r="G594" s="3">
        <v>-250.85157399168571</v>
      </c>
      <c r="H594" s="3">
        <f t="shared" si="18"/>
        <v>0</v>
      </c>
      <c r="I594" s="3">
        <f t="shared" si="19"/>
        <v>0</v>
      </c>
      <c r="J594" s="8" t="str" cm="1">
        <f t="array" ref="J594">_xlfn.IFS(H594=100,"green",H594&gt;50,"yellow",H594&gt;0,"orange",H594=0,"red")</f>
        <v>red</v>
      </c>
      <c r="K594" t="s">
        <v>250</v>
      </c>
    </row>
    <row r="595" spans="1:11" x14ac:dyDescent="0.3">
      <c r="A595">
        <v>3</v>
      </c>
      <c r="B595">
        <v>3.04</v>
      </c>
      <c r="C595" t="s">
        <v>251</v>
      </c>
      <c r="D595">
        <v>35</v>
      </c>
      <c r="E595" t="s">
        <v>18</v>
      </c>
      <c r="F595" s="3">
        <v>0</v>
      </c>
      <c r="G595" s="3">
        <v>100</v>
      </c>
      <c r="H595" s="3">
        <f t="shared" si="18"/>
        <v>100</v>
      </c>
      <c r="I595" s="3">
        <f t="shared" si="19"/>
        <v>3</v>
      </c>
      <c r="J595" s="8" t="str" cm="1">
        <f t="array" ref="J595">_xlfn.IFS(H595=100,"green",H595&gt;50,"yellow",H595&gt;0,"orange",H595=0,"red")</f>
        <v>green</v>
      </c>
      <c r="K595" t="s">
        <v>250</v>
      </c>
    </row>
    <row r="596" spans="1:11" x14ac:dyDescent="0.3">
      <c r="A596">
        <v>3</v>
      </c>
      <c r="B596">
        <v>3.04</v>
      </c>
      <c r="C596" t="s">
        <v>251</v>
      </c>
      <c r="D596">
        <v>31</v>
      </c>
      <c r="E596" t="s">
        <v>17</v>
      </c>
      <c r="F596" s="3">
        <v>0</v>
      </c>
      <c r="G596" s="3">
        <v>100</v>
      </c>
      <c r="H596" s="3">
        <f t="shared" si="18"/>
        <v>100</v>
      </c>
      <c r="I596" s="3">
        <f t="shared" si="19"/>
        <v>3</v>
      </c>
      <c r="J596" s="8" t="str" cm="1">
        <f t="array" ref="J596">_xlfn.IFS(H596=100,"green",H596&gt;50,"yellow",H596&gt;0,"orange",H596=0,"red")</f>
        <v>green</v>
      </c>
      <c r="K596" t="s">
        <v>250</v>
      </c>
    </row>
    <row r="597" spans="1:11" x14ac:dyDescent="0.3">
      <c r="A597">
        <v>3</v>
      </c>
      <c r="B597">
        <v>3.04</v>
      </c>
      <c r="C597" t="s">
        <v>251</v>
      </c>
      <c r="D597">
        <v>23</v>
      </c>
      <c r="E597" t="s">
        <v>16</v>
      </c>
      <c r="F597" s="3">
        <v>1.3769020197486579E-2</v>
      </c>
      <c r="G597" s="3">
        <v>95.65011448986786</v>
      </c>
      <c r="H597" s="3">
        <f t="shared" si="18"/>
        <v>95.65011448986786</v>
      </c>
      <c r="I597" s="3">
        <f t="shared" si="19"/>
        <v>2.869503434696036</v>
      </c>
      <c r="J597" s="8" t="str" cm="1">
        <f t="array" ref="J597">_xlfn.IFS(H597=100,"green",H597&gt;50,"yellow",H597&gt;0,"orange",H597=0,"red")</f>
        <v>yellow</v>
      </c>
      <c r="K597" t="s">
        <v>250</v>
      </c>
    </row>
    <row r="598" spans="1:11" x14ac:dyDescent="0.3">
      <c r="A598">
        <v>3</v>
      </c>
      <c r="B598">
        <v>3.04</v>
      </c>
      <c r="C598" t="s">
        <v>251</v>
      </c>
      <c r="D598">
        <v>27</v>
      </c>
      <c r="E598" t="s">
        <v>15</v>
      </c>
      <c r="F598" s="3">
        <v>8.8988292370998983E-4</v>
      </c>
      <c r="G598" s="3">
        <v>99.718869695879548</v>
      </c>
      <c r="H598" s="3">
        <f t="shared" si="18"/>
        <v>99.718869695879548</v>
      </c>
      <c r="I598" s="3">
        <f t="shared" si="19"/>
        <v>2.9915660908763866</v>
      </c>
      <c r="J598" s="8" t="str" cm="1">
        <f t="array" ref="J598">_xlfn.IFS(H598=100,"green",H598&gt;50,"yellow",H598&gt;0,"orange",H598=0,"red")</f>
        <v>yellow</v>
      </c>
      <c r="K598" t="s">
        <v>250</v>
      </c>
    </row>
    <row r="599" spans="1:11" x14ac:dyDescent="0.3">
      <c r="A599">
        <v>3</v>
      </c>
      <c r="B599">
        <v>3.04</v>
      </c>
      <c r="C599" t="s">
        <v>251</v>
      </c>
      <c r="D599">
        <v>14</v>
      </c>
      <c r="E599" t="s">
        <v>14</v>
      </c>
      <c r="F599" s="3">
        <v>0</v>
      </c>
      <c r="G599" s="3">
        <v>100</v>
      </c>
      <c r="H599" s="3">
        <f t="shared" si="18"/>
        <v>100</v>
      </c>
      <c r="I599" s="3">
        <f t="shared" si="19"/>
        <v>3</v>
      </c>
      <c r="J599" s="8" t="str" cm="1">
        <f t="array" ref="J599">_xlfn.IFS(H599=100,"green",H599&gt;50,"yellow",H599&gt;0,"orange",H599=0,"red")</f>
        <v>green</v>
      </c>
      <c r="K599" t="s">
        <v>250</v>
      </c>
    </row>
    <row r="600" spans="1:11" x14ac:dyDescent="0.3">
      <c r="A600">
        <v>3</v>
      </c>
      <c r="B600">
        <v>3.04</v>
      </c>
      <c r="C600" t="s">
        <v>251</v>
      </c>
      <c r="D600">
        <v>17</v>
      </c>
      <c r="E600" t="s">
        <v>13</v>
      </c>
      <c r="F600" s="3">
        <v>0</v>
      </c>
      <c r="G600" s="3">
        <v>100</v>
      </c>
      <c r="H600" s="3">
        <f t="shared" si="18"/>
        <v>100</v>
      </c>
      <c r="I600" s="3">
        <f t="shared" si="19"/>
        <v>3</v>
      </c>
      <c r="J600" s="8" t="str" cm="1">
        <f t="array" ref="J600">_xlfn.IFS(H600=100,"green",H600&gt;50,"yellow",H600&gt;0,"orange",H600=0,"red")</f>
        <v>green</v>
      </c>
      <c r="K600" t="s">
        <v>250</v>
      </c>
    </row>
    <row r="601" spans="1:11" x14ac:dyDescent="0.3">
      <c r="A601">
        <v>3</v>
      </c>
      <c r="B601">
        <v>3.04</v>
      </c>
      <c r="C601" t="s">
        <v>251</v>
      </c>
      <c r="D601">
        <v>15</v>
      </c>
      <c r="E601" t="s">
        <v>12</v>
      </c>
      <c r="F601" s="3">
        <v>0</v>
      </c>
      <c r="G601" s="3">
        <v>100</v>
      </c>
      <c r="H601" s="3">
        <f t="shared" si="18"/>
        <v>100</v>
      </c>
      <c r="I601" s="3">
        <f t="shared" si="19"/>
        <v>3</v>
      </c>
      <c r="J601" s="8" t="str" cm="1">
        <f t="array" ref="J601">_xlfn.IFS(H601=100,"green",H601&gt;50,"yellow",H601&gt;0,"orange",H601=0,"red")</f>
        <v>green</v>
      </c>
      <c r="K601" t="s">
        <v>250</v>
      </c>
    </row>
    <row r="602" spans="1:11" x14ac:dyDescent="0.3">
      <c r="A602">
        <v>3</v>
      </c>
      <c r="B602">
        <v>3.04</v>
      </c>
      <c r="C602" t="s">
        <v>251</v>
      </c>
      <c r="D602">
        <v>13</v>
      </c>
      <c r="E602" t="s">
        <v>11</v>
      </c>
      <c r="F602" s="3">
        <v>0</v>
      </c>
      <c r="G602" s="3">
        <v>100</v>
      </c>
      <c r="H602" s="3">
        <f t="shared" si="18"/>
        <v>100</v>
      </c>
      <c r="I602" s="3">
        <f t="shared" si="19"/>
        <v>3</v>
      </c>
      <c r="J602" s="8" t="str" cm="1">
        <f t="array" ref="J602">_xlfn.IFS(H602=100,"green",H602&gt;50,"yellow",H602&gt;0,"orange",H602=0,"red")</f>
        <v>green</v>
      </c>
      <c r="K602" t="s">
        <v>250</v>
      </c>
    </row>
    <row r="603" spans="1:11" x14ac:dyDescent="0.3">
      <c r="A603">
        <v>3</v>
      </c>
      <c r="B603">
        <v>3.04</v>
      </c>
      <c r="C603" t="s">
        <v>251</v>
      </c>
      <c r="D603">
        <v>21</v>
      </c>
      <c r="E603" t="s">
        <v>10</v>
      </c>
      <c r="F603" s="3">
        <v>0</v>
      </c>
      <c r="G603" s="3">
        <v>100</v>
      </c>
      <c r="H603" s="3">
        <f t="shared" si="18"/>
        <v>100</v>
      </c>
      <c r="I603" s="3">
        <f t="shared" si="19"/>
        <v>3</v>
      </c>
      <c r="J603" s="8" t="str" cm="1">
        <f t="array" ref="J603">_xlfn.IFS(H603=100,"green",H603&gt;50,"yellow",H603&gt;0,"orange",H603=0,"red")</f>
        <v>green</v>
      </c>
      <c r="K603" t="s">
        <v>250</v>
      </c>
    </row>
    <row r="604" spans="1:11" x14ac:dyDescent="0.3">
      <c r="A604">
        <v>3</v>
      </c>
      <c r="B604">
        <v>3.04</v>
      </c>
      <c r="C604" t="s">
        <v>251</v>
      </c>
      <c r="D604">
        <v>34</v>
      </c>
      <c r="E604" t="s">
        <v>9</v>
      </c>
      <c r="F604" s="3">
        <v>0</v>
      </c>
      <c r="G604" s="3">
        <v>100</v>
      </c>
      <c r="H604" s="3">
        <f t="shared" si="18"/>
        <v>100</v>
      </c>
      <c r="I604" s="3">
        <f t="shared" si="19"/>
        <v>3</v>
      </c>
      <c r="J604" s="8" t="str" cm="1">
        <f t="array" ref="J604">_xlfn.IFS(H604=100,"green",H604&gt;50,"yellow",H604&gt;0,"orange",H604=0,"red")</f>
        <v>green</v>
      </c>
      <c r="K604" t="s">
        <v>250</v>
      </c>
    </row>
    <row r="605" spans="1:11" x14ac:dyDescent="0.3">
      <c r="A605">
        <v>3</v>
      </c>
      <c r="B605">
        <v>3.04</v>
      </c>
      <c r="C605" t="s">
        <v>251</v>
      </c>
      <c r="D605">
        <v>3</v>
      </c>
      <c r="E605" t="s">
        <v>8</v>
      </c>
      <c r="F605" s="3">
        <v>0</v>
      </c>
      <c r="G605" s="3">
        <v>100</v>
      </c>
      <c r="H605" s="3">
        <f t="shared" si="18"/>
        <v>100</v>
      </c>
      <c r="I605" s="3">
        <f t="shared" si="19"/>
        <v>3</v>
      </c>
      <c r="J605" s="8" t="str" cm="1">
        <f t="array" ref="J605">_xlfn.IFS(H605=100,"green",H605&gt;50,"yellow",H605&gt;0,"orange",H605=0,"red")</f>
        <v>green</v>
      </c>
      <c r="K605" t="s">
        <v>250</v>
      </c>
    </row>
    <row r="606" spans="1:11" x14ac:dyDescent="0.3">
      <c r="A606">
        <v>3</v>
      </c>
      <c r="B606">
        <v>3.04</v>
      </c>
      <c r="C606" t="s">
        <v>251</v>
      </c>
      <c r="D606">
        <v>8</v>
      </c>
      <c r="E606" t="s">
        <v>7</v>
      </c>
      <c r="F606" s="3">
        <v>4.3764674021670256E-3</v>
      </c>
      <c r="G606" s="3">
        <v>98.61739384028742</v>
      </c>
      <c r="H606" s="3">
        <f t="shared" si="18"/>
        <v>98.61739384028742</v>
      </c>
      <c r="I606" s="3">
        <f t="shared" si="19"/>
        <v>2.9585218152086226</v>
      </c>
      <c r="J606" s="8" t="str" cm="1">
        <f t="array" ref="J606">_xlfn.IFS(H606=100,"green",H606&gt;50,"yellow",H606&gt;0,"orange",H606=0,"red")</f>
        <v>yellow</v>
      </c>
      <c r="K606" t="s">
        <v>250</v>
      </c>
    </row>
    <row r="607" spans="1:11" x14ac:dyDescent="0.3">
      <c r="A607">
        <v>3</v>
      </c>
      <c r="B607">
        <v>3.04</v>
      </c>
      <c r="C607" t="s">
        <v>251</v>
      </c>
      <c r="D607">
        <v>11</v>
      </c>
      <c r="E607" t="s">
        <v>6</v>
      </c>
      <c r="F607" s="3">
        <v>0</v>
      </c>
      <c r="G607" s="3">
        <v>100</v>
      </c>
      <c r="H607" s="3">
        <f t="shared" si="18"/>
        <v>100</v>
      </c>
      <c r="I607" s="3">
        <f t="shared" si="19"/>
        <v>3</v>
      </c>
      <c r="J607" s="8" t="str" cm="1">
        <f t="array" ref="J607">_xlfn.IFS(H607=100,"green",H607&gt;50,"yellow",H607&gt;0,"orange",H607=0,"red")</f>
        <v>green</v>
      </c>
      <c r="K607" t="s">
        <v>250</v>
      </c>
    </row>
    <row r="608" spans="1:11" x14ac:dyDescent="0.3">
      <c r="A608">
        <v>3</v>
      </c>
      <c r="B608">
        <v>3.04</v>
      </c>
      <c r="C608" t="s">
        <v>251</v>
      </c>
      <c r="D608">
        <v>33</v>
      </c>
      <c r="E608" t="s">
        <v>5</v>
      </c>
      <c r="F608" s="3">
        <v>6.9302922102268101E-3</v>
      </c>
      <c r="G608" s="3">
        <v>97.810593837915206</v>
      </c>
      <c r="H608" s="3">
        <f t="shared" si="18"/>
        <v>97.810593837915206</v>
      </c>
      <c r="I608" s="3">
        <f t="shared" si="19"/>
        <v>2.9343178151374563</v>
      </c>
      <c r="J608" s="8" t="str" cm="1">
        <f t="array" ref="J608">_xlfn.IFS(H608=100,"green",H608&gt;50,"yellow",H608&gt;0,"orange",H608=0,"red")</f>
        <v>yellow</v>
      </c>
      <c r="K608" t="s">
        <v>250</v>
      </c>
    </row>
    <row r="609" spans="1:11" x14ac:dyDescent="0.3">
      <c r="A609">
        <v>3</v>
      </c>
      <c r="B609">
        <v>3.04</v>
      </c>
      <c r="C609" t="s">
        <v>251</v>
      </c>
      <c r="D609">
        <v>36</v>
      </c>
      <c r="E609" t="s">
        <v>4</v>
      </c>
      <c r="F609" s="3">
        <v>0</v>
      </c>
      <c r="G609" s="3">
        <v>100</v>
      </c>
      <c r="H609" s="3">
        <f t="shared" si="18"/>
        <v>100</v>
      </c>
      <c r="I609" s="3">
        <f t="shared" si="19"/>
        <v>3</v>
      </c>
      <c r="J609" s="8" t="str" cm="1">
        <f t="array" ref="J609">_xlfn.IFS(H609=100,"green",H609&gt;50,"yellow",H609&gt;0,"orange",H609=0,"red")</f>
        <v>green</v>
      </c>
      <c r="K609" t="s">
        <v>250</v>
      </c>
    </row>
    <row r="610" spans="1:11" x14ac:dyDescent="0.3">
      <c r="A610">
        <v>3</v>
      </c>
      <c r="B610">
        <v>3.04</v>
      </c>
      <c r="C610" t="s">
        <v>251</v>
      </c>
      <c r="D610">
        <v>16</v>
      </c>
      <c r="E610" t="s">
        <v>3</v>
      </c>
      <c r="F610" s="3">
        <v>0</v>
      </c>
      <c r="G610" s="3">
        <v>100</v>
      </c>
      <c r="H610" s="3">
        <f t="shared" si="18"/>
        <v>100</v>
      </c>
      <c r="I610" s="3">
        <f t="shared" si="19"/>
        <v>3</v>
      </c>
      <c r="J610" s="8" t="str" cm="1">
        <f t="array" ref="J610">_xlfn.IFS(H610=100,"green",H610&gt;50,"yellow",H610&gt;0,"orange",H610=0,"red")</f>
        <v>green</v>
      </c>
      <c r="K610" t="s">
        <v>250</v>
      </c>
    </row>
    <row r="611" spans="1:11" x14ac:dyDescent="0.3">
      <c r="A611">
        <v>3</v>
      </c>
      <c r="B611">
        <v>3.04</v>
      </c>
      <c r="C611" t="s">
        <v>251</v>
      </c>
      <c r="D611">
        <v>9</v>
      </c>
      <c r="E611" t="s">
        <v>2</v>
      </c>
      <c r="F611" s="3">
        <v>1.501408764336533E-3</v>
      </c>
      <c r="G611" s="3">
        <v>99.525677489385558</v>
      </c>
      <c r="H611" s="3">
        <f t="shared" si="18"/>
        <v>99.525677489385558</v>
      </c>
      <c r="I611" s="3">
        <f t="shared" si="19"/>
        <v>2.9857703246815666</v>
      </c>
      <c r="J611" s="8" t="str" cm="1">
        <f t="array" ref="J611">_xlfn.IFS(H611=100,"green",H611&gt;50,"yellow",H611&gt;0,"orange",H611=0,"red")</f>
        <v>yellow</v>
      </c>
      <c r="K611" t="s">
        <v>250</v>
      </c>
    </row>
    <row r="612" spans="1:11" x14ac:dyDescent="0.3">
      <c r="A612">
        <v>3</v>
      </c>
      <c r="B612">
        <v>3.04</v>
      </c>
      <c r="C612" t="s">
        <v>251</v>
      </c>
      <c r="D612">
        <v>5</v>
      </c>
      <c r="E612" t="s">
        <v>1</v>
      </c>
      <c r="F612" s="3">
        <v>0</v>
      </c>
      <c r="G612" s="3">
        <v>100</v>
      </c>
      <c r="H612" s="3">
        <f t="shared" si="18"/>
        <v>100</v>
      </c>
      <c r="I612" s="3">
        <f t="shared" si="19"/>
        <v>3</v>
      </c>
      <c r="J612" s="8" t="str" cm="1">
        <f t="array" ref="J612">_xlfn.IFS(H612=100,"green",H612&gt;50,"yellow",H612&gt;0,"orange",H612=0,"red")</f>
        <v>green</v>
      </c>
      <c r="K612" t="s">
        <v>250</v>
      </c>
    </row>
    <row r="613" spans="1:11" x14ac:dyDescent="0.3">
      <c r="A613">
        <v>3</v>
      </c>
      <c r="B613">
        <v>3.04</v>
      </c>
      <c r="C613" t="s">
        <v>251</v>
      </c>
      <c r="D613">
        <v>19</v>
      </c>
      <c r="E613" t="s">
        <v>0</v>
      </c>
      <c r="F613" s="3">
        <v>0</v>
      </c>
      <c r="G613" s="3">
        <v>100</v>
      </c>
      <c r="H613" s="3">
        <f t="shared" si="18"/>
        <v>100</v>
      </c>
      <c r="I613" s="3">
        <f t="shared" si="19"/>
        <v>3</v>
      </c>
      <c r="J613" s="8" t="str" cm="1">
        <f t="array" ref="J613">_xlfn.IFS(H613=100,"green",H613&gt;50,"yellow",H613&gt;0,"orange",H613=0,"red")</f>
        <v>green</v>
      </c>
      <c r="K613" t="s">
        <v>250</v>
      </c>
    </row>
    <row r="614" spans="1:11" x14ac:dyDescent="0.3">
      <c r="A614">
        <v>3</v>
      </c>
      <c r="B614">
        <v>3.05</v>
      </c>
      <c r="C614" t="s">
        <v>252</v>
      </c>
      <c r="D614">
        <v>35</v>
      </c>
      <c r="E614" t="s">
        <v>34</v>
      </c>
      <c r="F614" s="3">
        <v>28.640420830256897</v>
      </c>
      <c r="G614" s="3">
        <v>-56.287029843223358</v>
      </c>
      <c r="H614" s="3">
        <f t="shared" si="18"/>
        <v>0</v>
      </c>
      <c r="I614" s="3">
        <f t="shared" si="19"/>
        <v>0</v>
      </c>
      <c r="J614" s="8" t="str" cm="1">
        <f t="array" ref="J614">_xlfn.IFS(H614=100,"green",H614&gt;50,"yellow",H614&gt;0,"orange",H614=0,"red")</f>
        <v>red</v>
      </c>
      <c r="K614" t="s">
        <v>250</v>
      </c>
    </row>
    <row r="615" spans="1:11" x14ac:dyDescent="0.3">
      <c r="A615">
        <v>3</v>
      </c>
      <c r="B615">
        <v>3.05</v>
      </c>
      <c r="C615" t="s">
        <v>252</v>
      </c>
      <c r="D615">
        <v>37</v>
      </c>
      <c r="E615" t="s">
        <v>33</v>
      </c>
      <c r="F615" s="3">
        <v>4.3084405315090715</v>
      </c>
      <c r="G615" s="3">
        <v>78.890998736947566</v>
      </c>
      <c r="H615" s="3">
        <f t="shared" si="18"/>
        <v>78.890998736947566</v>
      </c>
      <c r="I615" s="3">
        <f t="shared" si="19"/>
        <v>2.366729962108427</v>
      </c>
      <c r="J615" s="8" t="str" cm="1">
        <f t="array" ref="J615">_xlfn.IFS(H615=100,"green",H615&gt;50,"yellow",H615&gt;0,"orange",H615=0,"red")</f>
        <v>yellow</v>
      </c>
      <c r="K615" t="s">
        <v>250</v>
      </c>
    </row>
    <row r="616" spans="1:11" x14ac:dyDescent="0.3">
      <c r="A616">
        <v>3</v>
      </c>
      <c r="B616">
        <v>3.05</v>
      </c>
      <c r="C616" t="s">
        <v>252</v>
      </c>
      <c r="D616">
        <v>12</v>
      </c>
      <c r="E616" t="s">
        <v>32</v>
      </c>
      <c r="F616" s="3">
        <v>3.3966237559865498</v>
      </c>
      <c r="G616" s="3">
        <v>83.9566609900033</v>
      </c>
      <c r="H616" s="3">
        <f t="shared" si="18"/>
        <v>83.9566609900033</v>
      </c>
      <c r="I616" s="3">
        <f t="shared" si="19"/>
        <v>2.5186998297000986</v>
      </c>
      <c r="J616" s="8" t="str" cm="1">
        <f t="array" ref="J616">_xlfn.IFS(H616=100,"green",H616&gt;50,"yellow",H616&gt;0,"orange",H616=0,"red")</f>
        <v>yellow</v>
      </c>
      <c r="K616" t="s">
        <v>250</v>
      </c>
    </row>
    <row r="617" spans="1:11" x14ac:dyDescent="0.3">
      <c r="A617">
        <v>3</v>
      </c>
      <c r="B617">
        <v>3.05</v>
      </c>
      <c r="C617" t="s">
        <v>252</v>
      </c>
      <c r="D617">
        <v>18</v>
      </c>
      <c r="E617" t="s">
        <v>31</v>
      </c>
      <c r="F617" s="3">
        <v>5.4573580055051698</v>
      </c>
      <c r="G617" s="3">
        <v>72.508106870801541</v>
      </c>
      <c r="H617" s="3">
        <f t="shared" si="18"/>
        <v>72.508106870801541</v>
      </c>
      <c r="I617" s="3">
        <f t="shared" si="19"/>
        <v>2.1752432061240459</v>
      </c>
      <c r="J617" s="8" t="str" cm="1">
        <f t="array" ref="J617">_xlfn.IFS(H617=100,"green",H617&gt;50,"yellow",H617&gt;0,"orange",H617=0,"red")</f>
        <v>yellow</v>
      </c>
      <c r="K617" t="s">
        <v>250</v>
      </c>
    </row>
    <row r="618" spans="1:11" x14ac:dyDescent="0.3">
      <c r="A618">
        <v>3</v>
      </c>
      <c r="B618">
        <v>3.05</v>
      </c>
      <c r="C618" t="s">
        <v>252</v>
      </c>
      <c r="D618">
        <v>10</v>
      </c>
      <c r="E618" t="s">
        <v>30</v>
      </c>
      <c r="F618" s="3">
        <v>2.0528446201618813</v>
      </c>
      <c r="G618" s="3">
        <v>91.422120529163465</v>
      </c>
      <c r="H618" s="3">
        <f t="shared" si="18"/>
        <v>91.422120529163465</v>
      </c>
      <c r="I618" s="3">
        <f t="shared" si="19"/>
        <v>2.7426636158749038</v>
      </c>
      <c r="J618" s="8" t="str" cm="1">
        <f t="array" ref="J618">_xlfn.IFS(H618=100,"green",H618&gt;50,"yellow",H618&gt;0,"orange",H618=0,"red")</f>
        <v>yellow</v>
      </c>
      <c r="K618" t="s">
        <v>250</v>
      </c>
    </row>
    <row r="619" spans="1:11" x14ac:dyDescent="0.3">
      <c r="A619">
        <v>3</v>
      </c>
      <c r="B619">
        <v>3.05</v>
      </c>
      <c r="C619" t="s">
        <v>252</v>
      </c>
      <c r="D619">
        <v>4</v>
      </c>
      <c r="E619" t="s">
        <v>29</v>
      </c>
      <c r="F619" s="3">
        <v>9.4746316736936856E-2</v>
      </c>
      <c r="G619" s="3">
        <v>102.3004734282402</v>
      </c>
      <c r="H619" s="3">
        <f t="shared" si="18"/>
        <v>100</v>
      </c>
      <c r="I619" s="3">
        <f t="shared" si="19"/>
        <v>3</v>
      </c>
      <c r="J619" s="8" t="str" cm="1">
        <f t="array" ref="J619">_xlfn.IFS(H619=100,"green",H619&gt;50,"yellow",H619&gt;0,"orange",H619=0,"red")</f>
        <v>green</v>
      </c>
      <c r="K619" t="s">
        <v>250</v>
      </c>
    </row>
    <row r="620" spans="1:11" x14ac:dyDescent="0.3">
      <c r="A620">
        <v>3</v>
      </c>
      <c r="B620">
        <v>3.05</v>
      </c>
      <c r="C620" t="s">
        <v>252</v>
      </c>
      <c r="D620">
        <v>22</v>
      </c>
      <c r="E620" t="s">
        <v>28</v>
      </c>
      <c r="F620" s="3">
        <v>9.2620147238631709</v>
      </c>
      <c r="G620" s="3">
        <v>51.371068771259587</v>
      </c>
      <c r="H620" s="3">
        <f t="shared" si="18"/>
        <v>51.371068771259587</v>
      </c>
      <c r="I620" s="3">
        <f t="shared" si="19"/>
        <v>1.5411320631377876</v>
      </c>
      <c r="J620" s="8" t="str" cm="1">
        <f t="array" ref="J620">_xlfn.IFS(H620=100,"green",H620&gt;50,"yellow",H620&gt;0,"orange",H620=0,"red")</f>
        <v>yellow</v>
      </c>
      <c r="K620" t="s">
        <v>250</v>
      </c>
    </row>
    <row r="621" spans="1:11" x14ac:dyDescent="0.3">
      <c r="A621">
        <v>3</v>
      </c>
      <c r="B621">
        <v>3.05</v>
      </c>
      <c r="C621" t="s">
        <v>252</v>
      </c>
      <c r="D621">
        <v>25</v>
      </c>
      <c r="E621" t="s">
        <v>244</v>
      </c>
      <c r="F621" s="3">
        <v>9.3894469445032467</v>
      </c>
      <c r="G621" s="3">
        <v>50.663110103193212</v>
      </c>
      <c r="H621" s="3">
        <f t="shared" si="18"/>
        <v>50.663110103193212</v>
      </c>
      <c r="I621" s="3">
        <f t="shared" si="19"/>
        <v>1.5198933030957962</v>
      </c>
      <c r="J621" s="8" t="str" cm="1">
        <f t="array" ref="J621">_xlfn.IFS(H621=100,"green",H621&gt;50,"yellow",H621&gt;0,"orange",H621=0,"red")</f>
        <v>yellow</v>
      </c>
      <c r="K621" t="s">
        <v>250</v>
      </c>
    </row>
    <row r="622" spans="1:11" x14ac:dyDescent="0.3">
      <c r="A622">
        <v>3</v>
      </c>
      <c r="B622">
        <v>3.05</v>
      </c>
      <c r="C622" t="s">
        <v>252</v>
      </c>
      <c r="D622">
        <v>7</v>
      </c>
      <c r="E622" t="s">
        <v>27</v>
      </c>
      <c r="F622" s="3">
        <v>9.0064648190031154</v>
      </c>
      <c r="G622" s="3">
        <v>52.790794248540628</v>
      </c>
      <c r="H622" s="3">
        <f t="shared" si="18"/>
        <v>52.790794248540628</v>
      </c>
      <c r="I622" s="3">
        <f t="shared" si="19"/>
        <v>1.5837238274562189</v>
      </c>
      <c r="J622" s="8" t="str" cm="1">
        <f t="array" ref="J622">_xlfn.IFS(H622=100,"green",H622&gt;50,"yellow",H622&gt;0,"orange",H622=0,"red")</f>
        <v>yellow</v>
      </c>
      <c r="K622" t="s">
        <v>250</v>
      </c>
    </row>
    <row r="623" spans="1:11" x14ac:dyDescent="0.3">
      <c r="A623">
        <v>3</v>
      </c>
      <c r="B623">
        <v>3.05</v>
      </c>
      <c r="C623" t="s">
        <v>252</v>
      </c>
      <c r="D623">
        <v>30</v>
      </c>
      <c r="E623" t="s">
        <v>26</v>
      </c>
      <c r="F623" s="3">
        <v>0.27424590945085686</v>
      </c>
      <c r="G623" s="3">
        <v>101.30325081108806</v>
      </c>
      <c r="H623" s="3">
        <f t="shared" si="18"/>
        <v>100</v>
      </c>
      <c r="I623" s="3">
        <f t="shared" si="19"/>
        <v>3</v>
      </c>
      <c r="J623" s="8" t="str" cm="1">
        <f t="array" ref="J623">_xlfn.IFS(H623=100,"green",H623&gt;50,"yellow",H623&gt;0,"orange",H623=0,"red")</f>
        <v>green</v>
      </c>
      <c r="K623" t="s">
        <v>250</v>
      </c>
    </row>
    <row r="624" spans="1:11" x14ac:dyDescent="0.3">
      <c r="A624">
        <v>3</v>
      </c>
      <c r="B624">
        <v>3.05</v>
      </c>
      <c r="C624" t="s">
        <v>252</v>
      </c>
      <c r="D624">
        <v>24</v>
      </c>
      <c r="E624" t="s">
        <v>25</v>
      </c>
      <c r="F624" s="3">
        <v>4.134700090794639</v>
      </c>
      <c r="G624" s="3">
        <v>79.856225979944938</v>
      </c>
      <c r="H624" s="3">
        <f t="shared" si="18"/>
        <v>79.856225979944938</v>
      </c>
      <c r="I624" s="3">
        <f t="shared" si="19"/>
        <v>2.3956867793983481</v>
      </c>
      <c r="J624" s="8" t="str" cm="1">
        <f t="array" ref="J624">_xlfn.IFS(H624=100,"green",H624&gt;50,"yellow",H624&gt;0,"orange",H624=0,"red")</f>
        <v>yellow</v>
      </c>
      <c r="K624" t="s">
        <v>250</v>
      </c>
    </row>
    <row r="625" spans="1:11" x14ac:dyDescent="0.3">
      <c r="A625">
        <v>3</v>
      </c>
      <c r="B625">
        <v>3.05</v>
      </c>
      <c r="C625" t="s">
        <v>252</v>
      </c>
      <c r="D625">
        <v>6</v>
      </c>
      <c r="E625" t="s">
        <v>24</v>
      </c>
      <c r="F625" s="3">
        <v>8.7135014146324181</v>
      </c>
      <c r="G625" s="3">
        <v>54.418373054816591</v>
      </c>
      <c r="H625" s="3">
        <f t="shared" si="18"/>
        <v>54.418373054816591</v>
      </c>
      <c r="I625" s="3">
        <f t="shared" si="19"/>
        <v>1.6325511916444979</v>
      </c>
      <c r="J625" s="8" t="str" cm="1">
        <f t="array" ref="J625">_xlfn.IFS(H625=100,"green",H625&gt;50,"yellow",H625&gt;0,"orange",H625=0,"red")</f>
        <v>yellow</v>
      </c>
      <c r="K625" t="s">
        <v>250</v>
      </c>
    </row>
    <row r="626" spans="1:11" x14ac:dyDescent="0.3">
      <c r="A626">
        <v>3</v>
      </c>
      <c r="B626">
        <v>3.05</v>
      </c>
      <c r="C626" t="s">
        <v>252</v>
      </c>
      <c r="D626">
        <v>2</v>
      </c>
      <c r="E626" t="s">
        <v>23</v>
      </c>
      <c r="F626" s="3">
        <v>0.13110738248189771</v>
      </c>
      <c r="G626" s="3">
        <v>102.09846696908116</v>
      </c>
      <c r="H626" s="3">
        <f t="shared" si="18"/>
        <v>100</v>
      </c>
      <c r="I626" s="3">
        <f t="shared" si="19"/>
        <v>3</v>
      </c>
      <c r="J626" s="8" t="str" cm="1">
        <f t="array" ref="J626">_xlfn.IFS(H626=100,"green",H626&gt;50,"yellow",H626&gt;0,"orange",H626=0,"red")</f>
        <v>green</v>
      </c>
      <c r="K626" t="s">
        <v>250</v>
      </c>
    </row>
    <row r="627" spans="1:11" x14ac:dyDescent="0.3">
      <c r="A627">
        <v>3</v>
      </c>
      <c r="B627">
        <v>3.05</v>
      </c>
      <c r="C627" t="s">
        <v>252</v>
      </c>
      <c r="D627">
        <v>1</v>
      </c>
      <c r="E627" t="s">
        <v>22</v>
      </c>
      <c r="F627" s="3">
        <v>2.5760102362168777</v>
      </c>
      <c r="G627" s="3">
        <v>88.515637138541763</v>
      </c>
      <c r="H627" s="3">
        <f t="shared" si="18"/>
        <v>88.515637138541763</v>
      </c>
      <c r="I627" s="3">
        <f t="shared" si="19"/>
        <v>2.6554691141562525</v>
      </c>
      <c r="J627" s="8" t="str" cm="1">
        <f t="array" ref="J627">_xlfn.IFS(H627=100,"green",H627&gt;50,"yellow",H627&gt;0,"orange",H627=0,"red")</f>
        <v>yellow</v>
      </c>
      <c r="K627" t="s">
        <v>250</v>
      </c>
    </row>
    <row r="628" spans="1:11" x14ac:dyDescent="0.3">
      <c r="A628">
        <v>3</v>
      </c>
      <c r="B628">
        <v>3.05</v>
      </c>
      <c r="C628" t="s">
        <v>252</v>
      </c>
      <c r="D628">
        <v>20</v>
      </c>
      <c r="E628" t="s">
        <v>21</v>
      </c>
      <c r="F628" s="3">
        <v>2.6797514524465069</v>
      </c>
      <c r="G628" s="3">
        <v>87.939295512408194</v>
      </c>
      <c r="H628" s="3">
        <f t="shared" si="18"/>
        <v>87.939295512408194</v>
      </c>
      <c r="I628" s="3">
        <f t="shared" si="19"/>
        <v>2.6381788653722458</v>
      </c>
      <c r="J628" s="8" t="str" cm="1">
        <f t="array" ref="J628">_xlfn.IFS(H628=100,"green",H628&gt;50,"yellow",H628&gt;0,"orange",H628=0,"red")</f>
        <v>yellow</v>
      </c>
      <c r="K628" t="s">
        <v>250</v>
      </c>
    </row>
    <row r="629" spans="1:11" x14ac:dyDescent="0.3">
      <c r="A629">
        <v>3</v>
      </c>
      <c r="B629">
        <v>3.05</v>
      </c>
      <c r="C629" t="s">
        <v>252</v>
      </c>
      <c r="D629">
        <v>29</v>
      </c>
      <c r="E629" t="s">
        <v>20</v>
      </c>
      <c r="F629" s="3">
        <v>5.1640636103299409</v>
      </c>
      <c r="G629" s="3">
        <v>74.137524519781053</v>
      </c>
      <c r="H629" s="3">
        <f t="shared" si="18"/>
        <v>74.137524519781053</v>
      </c>
      <c r="I629" s="3">
        <f t="shared" si="19"/>
        <v>2.2241257355934314</v>
      </c>
      <c r="J629" s="8" t="str" cm="1">
        <f t="array" ref="J629">_xlfn.IFS(H629=100,"green",H629&gt;50,"yellow",H629&gt;0,"orange",H629=0,"red")</f>
        <v>yellow</v>
      </c>
      <c r="K629" t="s">
        <v>250</v>
      </c>
    </row>
    <row r="630" spans="1:11" x14ac:dyDescent="0.3">
      <c r="A630">
        <v>3</v>
      </c>
      <c r="B630">
        <v>3.05</v>
      </c>
      <c r="C630" t="s">
        <v>252</v>
      </c>
      <c r="D630">
        <v>32</v>
      </c>
      <c r="E630" t="s">
        <v>19</v>
      </c>
      <c r="F630" s="3">
        <v>9.9802248460241998</v>
      </c>
      <c r="G630" s="3">
        <v>47.381001903375108</v>
      </c>
      <c r="H630" s="3">
        <f t="shared" si="18"/>
        <v>47.381001903375108</v>
      </c>
      <c r="I630" s="3">
        <f t="shared" si="19"/>
        <v>1.4214300571012533</v>
      </c>
      <c r="J630" s="8" t="str" cm="1">
        <f t="array" ref="J630">_xlfn.IFS(H630=100,"green",H630&gt;50,"yellow",H630&gt;0,"orange",H630=0,"red")</f>
        <v>orange</v>
      </c>
      <c r="K630" t="s">
        <v>250</v>
      </c>
    </row>
    <row r="631" spans="1:11" x14ac:dyDescent="0.3">
      <c r="A631">
        <v>3</v>
      </c>
      <c r="B631">
        <v>3.05</v>
      </c>
      <c r="C631" t="s">
        <v>252</v>
      </c>
      <c r="D631">
        <v>35</v>
      </c>
      <c r="E631" t="s">
        <v>18</v>
      </c>
      <c r="F631" s="3">
        <v>0.72992700729927007</v>
      </c>
      <c r="G631" s="3">
        <v>98.771682409663441</v>
      </c>
      <c r="H631" s="3">
        <f t="shared" si="18"/>
        <v>98.771682409663441</v>
      </c>
      <c r="I631" s="3">
        <f t="shared" si="19"/>
        <v>2.9631504722899034</v>
      </c>
      <c r="J631" s="8" t="str" cm="1">
        <f t="array" ref="J631">_xlfn.IFS(H631=100,"green",H631&gt;50,"yellow",H631&gt;0,"orange",H631=0,"red")</f>
        <v>yellow</v>
      </c>
      <c r="K631" t="s">
        <v>250</v>
      </c>
    </row>
    <row r="632" spans="1:11" x14ac:dyDescent="0.3">
      <c r="A632">
        <v>3</v>
      </c>
      <c r="B632">
        <v>3.05</v>
      </c>
      <c r="C632" t="s">
        <v>252</v>
      </c>
      <c r="D632">
        <v>31</v>
      </c>
      <c r="E632" t="s">
        <v>17</v>
      </c>
      <c r="F632" s="3">
        <v>17.061405549609916</v>
      </c>
      <c r="G632" s="3">
        <v>8.0410042633176246</v>
      </c>
      <c r="H632" s="3">
        <f t="shared" si="18"/>
        <v>8.0410042633176246</v>
      </c>
      <c r="I632" s="3">
        <f t="shared" si="19"/>
        <v>0.24123012789952875</v>
      </c>
      <c r="J632" s="8" t="str" cm="1">
        <f t="array" ref="J632">_xlfn.IFS(H632=100,"green",H632&gt;50,"yellow",H632&gt;0,"orange",H632=0,"red")</f>
        <v>orange</v>
      </c>
      <c r="K632" t="s">
        <v>250</v>
      </c>
    </row>
    <row r="633" spans="1:11" x14ac:dyDescent="0.3">
      <c r="A633">
        <v>3</v>
      </c>
      <c r="B633">
        <v>3.05</v>
      </c>
      <c r="C633" t="s">
        <v>252</v>
      </c>
      <c r="D633">
        <v>23</v>
      </c>
      <c r="E633" t="s">
        <v>16</v>
      </c>
      <c r="F633" s="3">
        <v>8.255904510412952</v>
      </c>
      <c r="G633" s="3">
        <v>56.960584853334282</v>
      </c>
      <c r="H633" s="3">
        <f t="shared" si="18"/>
        <v>56.960584853334282</v>
      </c>
      <c r="I633" s="3">
        <f t="shared" si="19"/>
        <v>1.7088175456000285</v>
      </c>
      <c r="J633" s="8" t="str" cm="1">
        <f t="array" ref="J633">_xlfn.IFS(H633=100,"green",H633&gt;50,"yellow",H633&gt;0,"orange",H633=0,"red")</f>
        <v>yellow</v>
      </c>
      <c r="K633" t="s">
        <v>250</v>
      </c>
    </row>
    <row r="634" spans="1:11" x14ac:dyDescent="0.3">
      <c r="A634">
        <v>3</v>
      </c>
      <c r="B634">
        <v>3.05</v>
      </c>
      <c r="C634" t="s">
        <v>252</v>
      </c>
      <c r="D634">
        <v>27</v>
      </c>
      <c r="E634" t="s">
        <v>15</v>
      </c>
      <c r="F634" s="3">
        <v>6.7381934983320431</v>
      </c>
      <c r="G634" s="3">
        <v>65.39233516911402</v>
      </c>
      <c r="H634" s="3">
        <f t="shared" si="18"/>
        <v>65.39233516911402</v>
      </c>
      <c r="I634" s="3">
        <f t="shared" si="19"/>
        <v>1.9617700550734207</v>
      </c>
      <c r="J634" s="8" t="str" cm="1">
        <f t="array" ref="J634">_xlfn.IFS(H634=100,"green",H634&gt;50,"yellow",H634&gt;0,"orange",H634=0,"red")</f>
        <v>yellow</v>
      </c>
      <c r="K634" t="s">
        <v>250</v>
      </c>
    </row>
    <row r="635" spans="1:11" x14ac:dyDescent="0.3">
      <c r="A635">
        <v>3</v>
      </c>
      <c r="B635">
        <v>3.05</v>
      </c>
      <c r="C635" t="s">
        <v>252</v>
      </c>
      <c r="D635">
        <v>14</v>
      </c>
      <c r="E635" t="s">
        <v>14</v>
      </c>
      <c r="F635" s="3">
        <v>2.1397531113955472</v>
      </c>
      <c r="G635" s="3">
        <v>90.939294291117875</v>
      </c>
      <c r="H635" s="3">
        <f t="shared" si="18"/>
        <v>90.939294291117875</v>
      </c>
      <c r="I635" s="3">
        <f t="shared" si="19"/>
        <v>2.7281788287335362</v>
      </c>
      <c r="J635" s="8" t="str" cm="1">
        <f t="array" ref="J635">_xlfn.IFS(H635=100,"green",H635&gt;50,"yellow",H635&gt;0,"orange",H635=0,"red")</f>
        <v>yellow</v>
      </c>
      <c r="K635" t="s">
        <v>250</v>
      </c>
    </row>
    <row r="636" spans="1:11" x14ac:dyDescent="0.3">
      <c r="A636">
        <v>3</v>
      </c>
      <c r="B636">
        <v>3.05</v>
      </c>
      <c r="C636" t="s">
        <v>252</v>
      </c>
      <c r="D636">
        <v>17</v>
      </c>
      <c r="E636" t="s">
        <v>13</v>
      </c>
      <c r="F636" s="3">
        <v>12.504680828976074</v>
      </c>
      <c r="G636" s="3">
        <v>33.356209066007352</v>
      </c>
      <c r="H636" s="3">
        <f t="shared" si="18"/>
        <v>33.356209066007352</v>
      </c>
      <c r="I636" s="3">
        <f t="shared" si="19"/>
        <v>1.0006862719802205</v>
      </c>
      <c r="J636" s="8" t="str" cm="1">
        <f t="array" ref="J636">_xlfn.IFS(H636=100,"green",H636&gt;50,"yellow",H636&gt;0,"orange",H636=0,"red")</f>
        <v>orange</v>
      </c>
      <c r="K636" t="s">
        <v>250</v>
      </c>
    </row>
    <row r="637" spans="1:11" x14ac:dyDescent="0.3">
      <c r="A637">
        <v>3</v>
      </c>
      <c r="B637">
        <v>3.05</v>
      </c>
      <c r="C637" t="s">
        <v>252</v>
      </c>
      <c r="D637">
        <v>15</v>
      </c>
      <c r="E637" t="s">
        <v>12</v>
      </c>
      <c r="F637" s="3">
        <v>8.9317776242565206</v>
      </c>
      <c r="G637" s="3">
        <v>53.205724214045638</v>
      </c>
      <c r="H637" s="3">
        <f t="shared" si="18"/>
        <v>53.205724214045638</v>
      </c>
      <c r="I637" s="3">
        <f t="shared" si="19"/>
        <v>1.5961717264213691</v>
      </c>
      <c r="J637" s="8" t="str" cm="1">
        <f t="array" ref="J637">_xlfn.IFS(H637=100,"green",H637&gt;50,"yellow",H637&gt;0,"orange",H637=0,"red")</f>
        <v>yellow</v>
      </c>
      <c r="K637" t="s">
        <v>250</v>
      </c>
    </row>
    <row r="638" spans="1:11" x14ac:dyDescent="0.3">
      <c r="A638">
        <v>3</v>
      </c>
      <c r="B638">
        <v>3.05</v>
      </c>
      <c r="C638" t="s">
        <v>252</v>
      </c>
      <c r="D638">
        <v>13</v>
      </c>
      <c r="E638" t="s">
        <v>11</v>
      </c>
      <c r="F638" s="3">
        <v>1.3141255353797974</v>
      </c>
      <c r="G638" s="3">
        <v>95.526126381927085</v>
      </c>
      <c r="H638" s="3">
        <f t="shared" si="18"/>
        <v>95.526126381927085</v>
      </c>
      <c r="I638" s="3">
        <f t="shared" si="19"/>
        <v>2.8657837914578126</v>
      </c>
      <c r="J638" s="8" t="str" cm="1">
        <f t="array" ref="J638">_xlfn.IFS(H638=100,"green",H638&gt;50,"yellow",H638&gt;0,"orange",H638=0,"red")</f>
        <v>yellow</v>
      </c>
      <c r="K638" t="s">
        <v>250</v>
      </c>
    </row>
    <row r="639" spans="1:11" x14ac:dyDescent="0.3">
      <c r="A639">
        <v>3</v>
      </c>
      <c r="B639">
        <v>3.05</v>
      </c>
      <c r="C639" t="s">
        <v>252</v>
      </c>
      <c r="D639">
        <v>21</v>
      </c>
      <c r="E639" t="s">
        <v>10</v>
      </c>
      <c r="F639" s="3">
        <v>5.7725910278402077</v>
      </c>
      <c r="G639" s="3">
        <v>70.756807635004776</v>
      </c>
      <c r="H639" s="3">
        <f t="shared" si="18"/>
        <v>70.756807635004776</v>
      </c>
      <c r="I639" s="3">
        <f t="shared" si="19"/>
        <v>2.1227042290501434</v>
      </c>
      <c r="J639" s="8" t="str" cm="1">
        <f t="array" ref="J639">_xlfn.IFS(H639=100,"green",H639&gt;50,"yellow",H639&gt;0,"orange",H639=0,"red")</f>
        <v>yellow</v>
      </c>
      <c r="K639" t="s">
        <v>250</v>
      </c>
    </row>
    <row r="640" spans="1:11" x14ac:dyDescent="0.3">
      <c r="A640">
        <v>3</v>
      </c>
      <c r="B640">
        <v>3.05</v>
      </c>
      <c r="C640" t="s">
        <v>252</v>
      </c>
      <c r="D640">
        <v>34</v>
      </c>
      <c r="E640" t="s">
        <v>9</v>
      </c>
      <c r="F640" s="3">
        <v>8.4137784035135947</v>
      </c>
      <c r="G640" s="3">
        <v>56.083505331996683</v>
      </c>
      <c r="H640" s="3">
        <f t="shared" si="18"/>
        <v>56.083505331996683</v>
      </c>
      <c r="I640" s="3">
        <f t="shared" si="19"/>
        <v>1.6825051599599006</v>
      </c>
      <c r="J640" s="8" t="str" cm="1">
        <f t="array" ref="J640">_xlfn.IFS(H640=100,"green",H640&gt;50,"yellow",H640&gt;0,"orange",H640=0,"red")</f>
        <v>yellow</v>
      </c>
      <c r="K640" t="s">
        <v>250</v>
      </c>
    </row>
    <row r="641" spans="1:11" x14ac:dyDescent="0.3">
      <c r="A641">
        <v>3</v>
      </c>
      <c r="B641">
        <v>3.05</v>
      </c>
      <c r="C641" t="s">
        <v>252</v>
      </c>
      <c r="D641">
        <v>3</v>
      </c>
      <c r="E641" t="s">
        <v>8</v>
      </c>
      <c r="F641" s="3">
        <v>3.1827460704259884</v>
      </c>
      <c r="G641" s="3">
        <v>85.144873520853253</v>
      </c>
      <c r="H641" s="3">
        <f t="shared" si="18"/>
        <v>85.144873520853253</v>
      </c>
      <c r="I641" s="3">
        <f t="shared" si="19"/>
        <v>2.5543462056255972</v>
      </c>
      <c r="J641" s="8" t="str" cm="1">
        <f t="array" ref="J641">_xlfn.IFS(H641=100,"green",H641&gt;50,"yellow",H641&gt;0,"orange",H641=0,"red")</f>
        <v>yellow</v>
      </c>
      <c r="K641" t="s">
        <v>250</v>
      </c>
    </row>
    <row r="642" spans="1:11" x14ac:dyDescent="0.3">
      <c r="A642">
        <v>3</v>
      </c>
      <c r="B642">
        <v>3.05</v>
      </c>
      <c r="C642" t="s">
        <v>252</v>
      </c>
      <c r="D642">
        <v>8</v>
      </c>
      <c r="E642" t="s">
        <v>7</v>
      </c>
      <c r="F642" s="3">
        <v>5.4428666258283904</v>
      </c>
      <c r="G642" s="3">
        <v>72.588614750228629</v>
      </c>
      <c r="H642" s="3">
        <f t="shared" ref="H642:H705" si="20">IF(G642&gt;100,100,IF(G642&lt;0,0,G642))</f>
        <v>72.588614750228629</v>
      </c>
      <c r="I642" s="3">
        <f t="shared" ref="I642:I705" si="21">H642/100*3</f>
        <v>2.1776584425068588</v>
      </c>
      <c r="J642" s="8" t="str" cm="1">
        <f t="array" ref="J642">_xlfn.IFS(H642=100,"green",H642&gt;50,"yellow",H642&gt;0,"orange",H642=0,"red")</f>
        <v>yellow</v>
      </c>
      <c r="K642" t="s">
        <v>250</v>
      </c>
    </row>
    <row r="643" spans="1:11" x14ac:dyDescent="0.3">
      <c r="A643">
        <v>3</v>
      </c>
      <c r="B643">
        <v>3.05</v>
      </c>
      <c r="C643" t="s">
        <v>252</v>
      </c>
      <c r="D643">
        <v>11</v>
      </c>
      <c r="E643" t="s">
        <v>6</v>
      </c>
      <c r="F643" s="3">
        <v>16.869289213317895</v>
      </c>
      <c r="G643" s="3">
        <v>9.1083200871487389</v>
      </c>
      <c r="H643" s="3">
        <f t="shared" si="20"/>
        <v>9.1083200871487389</v>
      </c>
      <c r="I643" s="3">
        <f t="shared" si="21"/>
        <v>0.27324960261446218</v>
      </c>
      <c r="J643" s="8" t="str" cm="1">
        <f t="array" ref="J643">_xlfn.IFS(H643=100,"green",H643&gt;50,"yellow",H643&gt;0,"orange",H643=0,"red")</f>
        <v>orange</v>
      </c>
      <c r="K643" t="s">
        <v>250</v>
      </c>
    </row>
    <row r="644" spans="1:11" x14ac:dyDescent="0.3">
      <c r="A644">
        <v>3</v>
      </c>
      <c r="B644">
        <v>3.05</v>
      </c>
      <c r="C644" t="s">
        <v>252</v>
      </c>
      <c r="D644">
        <v>33</v>
      </c>
      <c r="E644" t="s">
        <v>5</v>
      </c>
      <c r="F644" s="3">
        <v>6.885938340081359</v>
      </c>
      <c r="G644" s="3">
        <v>64.57152830525223</v>
      </c>
      <c r="H644" s="3">
        <f t="shared" si="20"/>
        <v>64.57152830525223</v>
      </c>
      <c r="I644" s="3">
        <f t="shared" si="21"/>
        <v>1.937145849157567</v>
      </c>
      <c r="J644" s="8" t="str" cm="1">
        <f t="array" ref="J644">_xlfn.IFS(H644=100,"green",H644&gt;50,"yellow",H644&gt;0,"orange",H644=0,"red")</f>
        <v>yellow</v>
      </c>
      <c r="K644" t="s">
        <v>250</v>
      </c>
    </row>
    <row r="645" spans="1:11" x14ac:dyDescent="0.3">
      <c r="A645">
        <v>3</v>
      </c>
      <c r="B645">
        <v>3.05</v>
      </c>
      <c r="C645" t="s">
        <v>252</v>
      </c>
      <c r="D645">
        <v>36</v>
      </c>
      <c r="E645" t="s">
        <v>4</v>
      </c>
      <c r="F645" s="3">
        <v>7.7877539369153075</v>
      </c>
      <c r="G645" s="3">
        <v>59.561428304097085</v>
      </c>
      <c r="H645" s="3">
        <f t="shared" si="20"/>
        <v>59.561428304097085</v>
      </c>
      <c r="I645" s="3">
        <f t="shared" si="21"/>
        <v>1.7868428491229125</v>
      </c>
      <c r="J645" s="8" t="str" cm="1">
        <f t="array" ref="J645">_xlfn.IFS(H645=100,"green",H645&gt;50,"yellow",H645&gt;0,"orange",H645=0,"red")</f>
        <v>yellow</v>
      </c>
      <c r="K645" t="s">
        <v>250</v>
      </c>
    </row>
    <row r="646" spans="1:11" x14ac:dyDescent="0.3">
      <c r="A646">
        <v>3</v>
      </c>
      <c r="B646">
        <v>3.05</v>
      </c>
      <c r="C646" t="s">
        <v>252</v>
      </c>
      <c r="D646">
        <v>16</v>
      </c>
      <c r="E646" t="s">
        <v>3</v>
      </c>
      <c r="F646" s="3">
        <v>3.2662686718290042</v>
      </c>
      <c r="G646" s="3">
        <v>84.680857831997542</v>
      </c>
      <c r="H646" s="3">
        <f t="shared" si="20"/>
        <v>84.680857831997542</v>
      </c>
      <c r="I646" s="3">
        <f t="shared" si="21"/>
        <v>2.5404257349599266</v>
      </c>
      <c r="J646" s="8" t="str" cm="1">
        <f t="array" ref="J646">_xlfn.IFS(H646=100,"green",H646&gt;50,"yellow",H646&gt;0,"orange",H646=0,"red")</f>
        <v>yellow</v>
      </c>
      <c r="K646" t="s">
        <v>250</v>
      </c>
    </row>
    <row r="647" spans="1:11" x14ac:dyDescent="0.3">
      <c r="A647">
        <v>3</v>
      </c>
      <c r="B647">
        <v>3.05</v>
      </c>
      <c r="C647" t="s">
        <v>252</v>
      </c>
      <c r="D647">
        <v>9</v>
      </c>
      <c r="E647" t="s">
        <v>2</v>
      </c>
      <c r="F647" s="3">
        <v>4.0718205688806774</v>
      </c>
      <c r="G647" s="3">
        <v>80.205557588224693</v>
      </c>
      <c r="H647" s="3">
        <f t="shared" si="20"/>
        <v>80.205557588224693</v>
      </c>
      <c r="I647" s="3">
        <f t="shared" si="21"/>
        <v>2.4061667276467409</v>
      </c>
      <c r="J647" s="8" t="str" cm="1">
        <f t="array" ref="J647">_xlfn.IFS(H647=100,"green",H647&gt;50,"yellow",H647&gt;0,"orange",H647=0,"red")</f>
        <v>yellow</v>
      </c>
      <c r="K647" t="s">
        <v>250</v>
      </c>
    </row>
    <row r="648" spans="1:11" x14ac:dyDescent="0.3">
      <c r="A648">
        <v>3</v>
      </c>
      <c r="B648">
        <v>3.05</v>
      </c>
      <c r="C648" t="s">
        <v>252</v>
      </c>
      <c r="D648">
        <v>5</v>
      </c>
      <c r="E648" t="s">
        <v>1</v>
      </c>
      <c r="F648" s="3">
        <v>8.4371937675411335</v>
      </c>
      <c r="G648" s="3">
        <v>55.953419629605563</v>
      </c>
      <c r="H648" s="3">
        <f t="shared" si="20"/>
        <v>55.953419629605563</v>
      </c>
      <c r="I648" s="3">
        <f t="shared" si="21"/>
        <v>1.6786025888881668</v>
      </c>
      <c r="J648" s="8" t="str" cm="1">
        <f t="array" ref="J648">_xlfn.IFS(H648=100,"green",H648&gt;50,"yellow",H648&gt;0,"orange",H648=0,"red")</f>
        <v>yellow</v>
      </c>
      <c r="K648" t="s">
        <v>250</v>
      </c>
    </row>
    <row r="649" spans="1:11" x14ac:dyDescent="0.3">
      <c r="A649">
        <v>3</v>
      </c>
      <c r="B649">
        <v>3.05</v>
      </c>
      <c r="C649" t="s">
        <v>252</v>
      </c>
      <c r="D649">
        <v>19</v>
      </c>
      <c r="E649" t="s">
        <v>0</v>
      </c>
      <c r="F649" s="3">
        <v>3.0248877266522576</v>
      </c>
      <c r="G649" s="3">
        <v>86.021866656811113</v>
      </c>
      <c r="H649" s="3">
        <f t="shared" si="20"/>
        <v>86.021866656811113</v>
      </c>
      <c r="I649" s="3">
        <f t="shared" si="21"/>
        <v>2.5806559997043332</v>
      </c>
      <c r="J649" s="8" t="str" cm="1">
        <f t="array" ref="J649">_xlfn.IFS(H649=100,"green",H649&gt;50,"yellow",H649&gt;0,"orange",H649=0,"red")</f>
        <v>yellow</v>
      </c>
      <c r="K649" t="s">
        <v>250</v>
      </c>
    </row>
    <row r="650" spans="1:11" x14ac:dyDescent="0.3">
      <c r="A650">
        <v>3</v>
      </c>
      <c r="B650">
        <v>3.06</v>
      </c>
      <c r="C650" t="s">
        <v>253</v>
      </c>
      <c r="D650">
        <v>35</v>
      </c>
      <c r="E650" t="s">
        <v>34</v>
      </c>
      <c r="F650" s="3">
        <v>0</v>
      </c>
      <c r="G650" s="3">
        <v>100</v>
      </c>
      <c r="H650" s="3">
        <f t="shared" si="20"/>
        <v>100</v>
      </c>
      <c r="I650" s="3">
        <f t="shared" si="21"/>
        <v>3</v>
      </c>
      <c r="J650" s="8" t="str" cm="1">
        <f t="array" ref="J650">_xlfn.IFS(H650=100,"green",H650&gt;50,"yellow",H650&gt;0,"orange",H650=0,"red")</f>
        <v>green</v>
      </c>
      <c r="K650" t="s">
        <v>250</v>
      </c>
    </row>
    <row r="651" spans="1:11" x14ac:dyDescent="0.3">
      <c r="A651">
        <v>3</v>
      </c>
      <c r="B651">
        <v>3.06</v>
      </c>
      <c r="C651" t="s">
        <v>253</v>
      </c>
      <c r="D651">
        <v>37</v>
      </c>
      <c r="E651" t="s">
        <v>33</v>
      </c>
      <c r="F651" s="3">
        <v>3.0255902608912019E-2</v>
      </c>
      <c r="G651" s="3">
        <v>94.001326967953176</v>
      </c>
      <c r="H651" s="3">
        <f t="shared" si="20"/>
        <v>94.001326967953176</v>
      </c>
      <c r="I651" s="3">
        <f t="shared" si="21"/>
        <v>2.8200398090385956</v>
      </c>
      <c r="J651" s="8" t="str" cm="1">
        <f t="array" ref="J651">_xlfn.IFS(H651=100,"green",H651&gt;50,"yellow",H651&gt;0,"orange",H651=0,"red")</f>
        <v>yellow</v>
      </c>
      <c r="K651" t="s">
        <v>250</v>
      </c>
    </row>
    <row r="652" spans="1:11" x14ac:dyDescent="0.3">
      <c r="A652">
        <v>3</v>
      </c>
      <c r="B652">
        <v>3.06</v>
      </c>
      <c r="C652" t="s">
        <v>253</v>
      </c>
      <c r="D652">
        <v>12</v>
      </c>
      <c r="E652" t="s">
        <v>32</v>
      </c>
      <c r="F652" s="3">
        <v>0.2168057716587159</v>
      </c>
      <c r="G652" s="3">
        <v>57.015100410253226</v>
      </c>
      <c r="H652" s="3">
        <f t="shared" si="20"/>
        <v>57.015100410253226</v>
      </c>
      <c r="I652" s="3">
        <f t="shared" si="21"/>
        <v>1.7104530123075969</v>
      </c>
      <c r="J652" s="8" t="str" cm="1">
        <f t="array" ref="J652">_xlfn.IFS(H652=100,"green",H652&gt;50,"yellow",H652&gt;0,"orange",H652=0,"red")</f>
        <v>yellow</v>
      </c>
      <c r="K652" t="s">
        <v>250</v>
      </c>
    </row>
    <row r="653" spans="1:11" x14ac:dyDescent="0.3">
      <c r="A653">
        <v>3</v>
      </c>
      <c r="B653">
        <v>3.06</v>
      </c>
      <c r="C653" t="s">
        <v>253</v>
      </c>
      <c r="D653">
        <v>18</v>
      </c>
      <c r="E653" t="s">
        <v>31</v>
      </c>
      <c r="F653" s="3">
        <v>0.27559177244477079</v>
      </c>
      <c r="G653" s="3">
        <v>45.359920191854464</v>
      </c>
      <c r="H653" s="3">
        <f t="shared" si="20"/>
        <v>45.359920191854464</v>
      </c>
      <c r="I653" s="3">
        <f t="shared" si="21"/>
        <v>1.3607976057556339</v>
      </c>
      <c r="J653" s="8" t="str" cm="1">
        <f t="array" ref="J653">_xlfn.IFS(H653=100,"green",H653&gt;50,"yellow",H653&gt;0,"orange",H653=0,"red")</f>
        <v>orange</v>
      </c>
      <c r="K653" t="s">
        <v>250</v>
      </c>
    </row>
    <row r="654" spans="1:11" x14ac:dyDescent="0.3">
      <c r="A654">
        <v>3</v>
      </c>
      <c r="B654">
        <v>3.06</v>
      </c>
      <c r="C654" t="s">
        <v>253</v>
      </c>
      <c r="D654">
        <v>10</v>
      </c>
      <c r="E654" t="s">
        <v>30</v>
      </c>
      <c r="F654" s="3">
        <v>9.4140745332645936E-2</v>
      </c>
      <c r="G654" s="3">
        <v>81.33522712763525</v>
      </c>
      <c r="H654" s="3">
        <f t="shared" si="20"/>
        <v>81.33522712763525</v>
      </c>
      <c r="I654" s="3">
        <f t="shared" si="21"/>
        <v>2.4400568138290573</v>
      </c>
      <c r="J654" s="8" t="str" cm="1">
        <f t="array" ref="J654">_xlfn.IFS(H654=100,"green",H654&gt;50,"yellow",H654&gt;0,"orange",H654=0,"red")</f>
        <v>yellow</v>
      </c>
      <c r="K654" t="s">
        <v>250</v>
      </c>
    </row>
    <row r="655" spans="1:11" x14ac:dyDescent="0.3">
      <c r="A655">
        <v>3</v>
      </c>
      <c r="B655">
        <v>3.06</v>
      </c>
      <c r="C655" t="s">
        <v>253</v>
      </c>
      <c r="D655">
        <v>4</v>
      </c>
      <c r="E655" t="s">
        <v>29</v>
      </c>
      <c r="F655" s="3">
        <v>0.18949263347387371</v>
      </c>
      <c r="G655" s="3">
        <v>62.430327566679914</v>
      </c>
      <c r="H655" s="3">
        <f t="shared" si="20"/>
        <v>62.430327566679914</v>
      </c>
      <c r="I655" s="3">
        <f t="shared" si="21"/>
        <v>1.8729098270003974</v>
      </c>
      <c r="J655" s="8" t="str" cm="1">
        <f t="array" ref="J655">_xlfn.IFS(H655=100,"green",H655&gt;50,"yellow",H655&gt;0,"orange",H655=0,"red")</f>
        <v>yellow</v>
      </c>
      <c r="K655" t="s">
        <v>250</v>
      </c>
    </row>
    <row r="656" spans="1:11" x14ac:dyDescent="0.3">
      <c r="A656">
        <v>3</v>
      </c>
      <c r="B656">
        <v>3.06</v>
      </c>
      <c r="C656" t="s">
        <v>253</v>
      </c>
      <c r="D656">
        <v>22</v>
      </c>
      <c r="E656" t="s">
        <v>28</v>
      </c>
      <c r="F656" s="3">
        <v>0</v>
      </c>
      <c r="G656" s="3">
        <v>100</v>
      </c>
      <c r="H656" s="3">
        <f t="shared" si="20"/>
        <v>100</v>
      </c>
      <c r="I656" s="3">
        <f t="shared" si="21"/>
        <v>3</v>
      </c>
      <c r="J656" s="8" t="str" cm="1">
        <f t="array" ref="J656">_xlfn.IFS(H656=100,"green",H656&gt;50,"yellow",H656&gt;0,"orange",H656=0,"red")</f>
        <v>green</v>
      </c>
      <c r="K656" t="s">
        <v>250</v>
      </c>
    </row>
    <row r="657" spans="1:11" x14ac:dyDescent="0.3">
      <c r="A657">
        <v>3</v>
      </c>
      <c r="B657">
        <v>3.06</v>
      </c>
      <c r="C657" t="s">
        <v>253</v>
      </c>
      <c r="D657">
        <v>25</v>
      </c>
      <c r="E657" t="s">
        <v>244</v>
      </c>
      <c r="F657" s="3">
        <v>0</v>
      </c>
      <c r="G657" s="3">
        <v>100</v>
      </c>
      <c r="H657" s="3">
        <f t="shared" si="20"/>
        <v>100</v>
      </c>
      <c r="I657" s="3">
        <f t="shared" si="21"/>
        <v>3</v>
      </c>
      <c r="J657" s="8" t="str" cm="1">
        <f t="array" ref="J657">_xlfn.IFS(H657=100,"green",H657&gt;50,"yellow",H657&gt;0,"orange",H657=0,"red")</f>
        <v>green</v>
      </c>
      <c r="K657" t="s">
        <v>250</v>
      </c>
    </row>
    <row r="658" spans="1:11" x14ac:dyDescent="0.3">
      <c r="A658">
        <v>3</v>
      </c>
      <c r="B658">
        <v>3.06</v>
      </c>
      <c r="C658" t="s">
        <v>253</v>
      </c>
      <c r="D658">
        <v>7</v>
      </c>
      <c r="E658" t="s">
        <v>27</v>
      </c>
      <c r="F658" s="3">
        <v>0.21443963854769327</v>
      </c>
      <c r="G658" s="3">
        <v>57.484220735856852</v>
      </c>
      <c r="H658" s="3">
        <f t="shared" si="20"/>
        <v>57.484220735856852</v>
      </c>
      <c r="I658" s="3">
        <f t="shared" si="21"/>
        <v>1.7245266220757056</v>
      </c>
      <c r="J658" s="8" t="str" cm="1">
        <f t="array" ref="J658">_xlfn.IFS(H658=100,"green",H658&gt;50,"yellow",H658&gt;0,"orange",H658=0,"red")</f>
        <v>yellow</v>
      </c>
      <c r="K658" t="s">
        <v>250</v>
      </c>
    </row>
    <row r="659" spans="1:11" x14ac:dyDescent="0.3">
      <c r="A659">
        <v>3</v>
      </c>
      <c r="B659">
        <v>3.06</v>
      </c>
      <c r="C659" t="s">
        <v>253</v>
      </c>
      <c r="D659">
        <v>30</v>
      </c>
      <c r="E659" t="s">
        <v>26</v>
      </c>
      <c r="F659" s="3">
        <v>0</v>
      </c>
      <c r="G659" s="3">
        <v>100</v>
      </c>
      <c r="H659" s="3">
        <f t="shared" si="20"/>
        <v>100</v>
      </c>
      <c r="I659" s="3">
        <f t="shared" si="21"/>
        <v>3</v>
      </c>
      <c r="J659" s="8" t="str" cm="1">
        <f t="array" ref="J659">_xlfn.IFS(H659=100,"green",H659&gt;50,"yellow",H659&gt;0,"orange",H659=0,"red")</f>
        <v>green</v>
      </c>
      <c r="K659" t="s">
        <v>250</v>
      </c>
    </row>
    <row r="660" spans="1:11" x14ac:dyDescent="0.3">
      <c r="A660">
        <v>3</v>
      </c>
      <c r="B660">
        <v>3.06</v>
      </c>
      <c r="C660" t="s">
        <v>253</v>
      </c>
      <c r="D660">
        <v>24</v>
      </c>
      <c r="E660" t="s">
        <v>25</v>
      </c>
      <c r="F660" s="3">
        <v>6.9490757828481325E-2</v>
      </c>
      <c r="G660" s="3">
        <v>86.222445902525408</v>
      </c>
      <c r="H660" s="3">
        <f t="shared" si="20"/>
        <v>86.222445902525408</v>
      </c>
      <c r="I660" s="3">
        <f t="shared" si="21"/>
        <v>2.5866733770757624</v>
      </c>
      <c r="J660" s="8" t="str" cm="1">
        <f t="array" ref="J660">_xlfn.IFS(H660=100,"green",H660&gt;50,"yellow",H660&gt;0,"orange",H660=0,"red")</f>
        <v>yellow</v>
      </c>
      <c r="K660" t="s">
        <v>250</v>
      </c>
    </row>
    <row r="661" spans="1:11" x14ac:dyDescent="0.3">
      <c r="A661">
        <v>3</v>
      </c>
      <c r="B661">
        <v>3.06</v>
      </c>
      <c r="C661" t="s">
        <v>253</v>
      </c>
      <c r="D661">
        <v>6</v>
      </c>
      <c r="E661" t="s">
        <v>24</v>
      </c>
      <c r="F661" s="3">
        <v>1.5778182733603294E-2</v>
      </c>
      <c r="G661" s="3">
        <v>96.871745639778268</v>
      </c>
      <c r="H661" s="3">
        <f t="shared" si="20"/>
        <v>96.871745639778268</v>
      </c>
      <c r="I661" s="3">
        <f t="shared" si="21"/>
        <v>2.9061523691933484</v>
      </c>
      <c r="J661" s="8" t="str" cm="1">
        <f t="array" ref="J661">_xlfn.IFS(H661=100,"green",H661&gt;50,"yellow",H661&gt;0,"orange",H661=0,"red")</f>
        <v>yellow</v>
      </c>
      <c r="K661" t="s">
        <v>250</v>
      </c>
    </row>
    <row r="662" spans="1:11" x14ac:dyDescent="0.3">
      <c r="A662">
        <v>3</v>
      </c>
      <c r="B662">
        <v>3.06</v>
      </c>
      <c r="C662" t="s">
        <v>253</v>
      </c>
      <c r="D662">
        <v>2</v>
      </c>
      <c r="E662" t="s">
        <v>23</v>
      </c>
      <c r="F662" s="3">
        <v>0</v>
      </c>
      <c r="G662" s="3">
        <v>100</v>
      </c>
      <c r="H662" s="3">
        <f t="shared" si="20"/>
        <v>100</v>
      </c>
      <c r="I662" s="3">
        <f t="shared" si="21"/>
        <v>3</v>
      </c>
      <c r="J662" s="8" t="str" cm="1">
        <f t="array" ref="J662">_xlfn.IFS(H662=100,"green",H662&gt;50,"yellow",H662&gt;0,"orange",H662=0,"red")</f>
        <v>green</v>
      </c>
      <c r="K662" t="s">
        <v>250</v>
      </c>
    </row>
    <row r="663" spans="1:11" x14ac:dyDescent="0.3">
      <c r="A663">
        <v>3</v>
      </c>
      <c r="B663">
        <v>3.06</v>
      </c>
      <c r="C663" t="s">
        <v>253</v>
      </c>
      <c r="D663">
        <v>1</v>
      </c>
      <c r="E663" t="s">
        <v>22</v>
      </c>
      <c r="F663" s="3">
        <v>0</v>
      </c>
      <c r="G663" s="3">
        <v>100</v>
      </c>
      <c r="H663" s="3">
        <f t="shared" si="20"/>
        <v>100</v>
      </c>
      <c r="I663" s="3">
        <f t="shared" si="21"/>
        <v>3</v>
      </c>
      <c r="J663" s="8" t="str" cm="1">
        <f t="array" ref="J663">_xlfn.IFS(H663=100,"green",H663&gt;50,"yellow",H663&gt;0,"orange",H663=0,"red")</f>
        <v>green</v>
      </c>
      <c r="K663" t="s">
        <v>250</v>
      </c>
    </row>
    <row r="664" spans="1:11" x14ac:dyDescent="0.3">
      <c r="A664">
        <v>3</v>
      </c>
      <c r="B664">
        <v>3.06</v>
      </c>
      <c r="C664" t="s">
        <v>253</v>
      </c>
      <c r="D664">
        <v>20</v>
      </c>
      <c r="E664" t="s">
        <v>21</v>
      </c>
      <c r="F664" s="3">
        <v>1.8188358274523801E-2</v>
      </c>
      <c r="G664" s="3">
        <v>96.393893261460533</v>
      </c>
      <c r="H664" s="3">
        <f t="shared" si="20"/>
        <v>96.393893261460533</v>
      </c>
      <c r="I664" s="3">
        <f t="shared" si="21"/>
        <v>2.8918167978438158</v>
      </c>
      <c r="J664" s="8" t="str" cm="1">
        <f t="array" ref="J664">_xlfn.IFS(H664=100,"green",H664&gt;50,"yellow",H664&gt;0,"orange",H664=0,"red")</f>
        <v>yellow</v>
      </c>
      <c r="K664" t="s">
        <v>250</v>
      </c>
    </row>
    <row r="665" spans="1:11" x14ac:dyDescent="0.3">
      <c r="A665">
        <v>3</v>
      </c>
      <c r="B665">
        <v>3.06</v>
      </c>
      <c r="C665" t="s">
        <v>253</v>
      </c>
      <c r="D665">
        <v>29</v>
      </c>
      <c r="E665" t="s">
        <v>20</v>
      </c>
      <c r="F665" s="3">
        <v>0.1014808062885757</v>
      </c>
      <c r="G665" s="3">
        <v>79.879953216985285</v>
      </c>
      <c r="H665" s="3">
        <f t="shared" si="20"/>
        <v>79.879953216985285</v>
      </c>
      <c r="I665" s="3">
        <f t="shared" si="21"/>
        <v>2.3963985965095587</v>
      </c>
      <c r="J665" s="8" t="str" cm="1">
        <f t="array" ref="J665">_xlfn.IFS(H665=100,"green",H665&gt;50,"yellow",H665&gt;0,"orange",H665=0,"red")</f>
        <v>yellow</v>
      </c>
      <c r="K665" t="s">
        <v>250</v>
      </c>
    </row>
    <row r="666" spans="1:11" x14ac:dyDescent="0.3">
      <c r="A666">
        <v>3</v>
      </c>
      <c r="B666">
        <v>3.06</v>
      </c>
      <c r="C666" t="s">
        <v>253</v>
      </c>
      <c r="D666">
        <v>32</v>
      </c>
      <c r="E666" t="s">
        <v>19</v>
      </c>
      <c r="F666" s="3">
        <v>0</v>
      </c>
      <c r="G666" s="3">
        <v>100</v>
      </c>
      <c r="H666" s="3">
        <f t="shared" si="20"/>
        <v>100</v>
      </c>
      <c r="I666" s="3">
        <f t="shared" si="21"/>
        <v>3</v>
      </c>
      <c r="J666" s="8" t="str" cm="1">
        <f t="array" ref="J666">_xlfn.IFS(H666=100,"green",H666&gt;50,"yellow",H666&gt;0,"orange",H666=0,"red")</f>
        <v>green</v>
      </c>
      <c r="K666" t="s">
        <v>250</v>
      </c>
    </row>
    <row r="667" spans="1:11" x14ac:dyDescent="0.3">
      <c r="A667">
        <v>3</v>
      </c>
      <c r="B667">
        <v>3.06</v>
      </c>
      <c r="C667" t="s">
        <v>253</v>
      </c>
      <c r="D667">
        <v>35</v>
      </c>
      <c r="E667" t="s">
        <v>18</v>
      </c>
      <c r="F667" s="3">
        <v>0</v>
      </c>
      <c r="G667" s="3">
        <v>100</v>
      </c>
      <c r="H667" s="3">
        <f t="shared" si="20"/>
        <v>100</v>
      </c>
      <c r="I667" s="3">
        <f t="shared" si="21"/>
        <v>3</v>
      </c>
      <c r="J667" s="8" t="str" cm="1">
        <f t="array" ref="J667">_xlfn.IFS(H667=100,"green",H667&gt;50,"yellow",H667&gt;0,"orange",H667=0,"red")</f>
        <v>green</v>
      </c>
      <c r="K667" t="s">
        <v>250</v>
      </c>
    </row>
    <row r="668" spans="1:11" x14ac:dyDescent="0.3">
      <c r="A668">
        <v>3</v>
      </c>
      <c r="B668">
        <v>3.06</v>
      </c>
      <c r="C668" t="s">
        <v>253</v>
      </c>
      <c r="D668">
        <v>31</v>
      </c>
      <c r="E668" t="s">
        <v>17</v>
      </c>
      <c r="F668" s="3">
        <v>0</v>
      </c>
      <c r="G668" s="3">
        <v>100</v>
      </c>
      <c r="H668" s="3">
        <f t="shared" si="20"/>
        <v>100</v>
      </c>
      <c r="I668" s="3">
        <f t="shared" si="21"/>
        <v>3</v>
      </c>
      <c r="J668" s="8" t="str" cm="1">
        <f t="array" ref="J668">_xlfn.IFS(H668=100,"green",H668&gt;50,"yellow",H668&gt;0,"orange",H668=0,"red")</f>
        <v>green</v>
      </c>
      <c r="K668" t="s">
        <v>250</v>
      </c>
    </row>
    <row r="669" spans="1:11" x14ac:dyDescent="0.3">
      <c r="A669">
        <v>3</v>
      </c>
      <c r="B669">
        <v>3.06</v>
      </c>
      <c r="C669" t="s">
        <v>253</v>
      </c>
      <c r="D669">
        <v>23</v>
      </c>
      <c r="E669" t="s">
        <v>16</v>
      </c>
      <c r="F669" s="3">
        <v>0</v>
      </c>
      <c r="G669" s="3">
        <v>100</v>
      </c>
      <c r="H669" s="3">
        <f t="shared" si="20"/>
        <v>100</v>
      </c>
      <c r="I669" s="3">
        <f t="shared" si="21"/>
        <v>3</v>
      </c>
      <c r="J669" s="8" t="str" cm="1">
        <f t="array" ref="J669">_xlfn.IFS(H669=100,"green",H669&gt;50,"yellow",H669&gt;0,"orange",H669=0,"red")</f>
        <v>green</v>
      </c>
      <c r="K669" t="s">
        <v>250</v>
      </c>
    </row>
    <row r="670" spans="1:11" x14ac:dyDescent="0.3">
      <c r="A670">
        <v>3</v>
      </c>
      <c r="B670">
        <v>3.06</v>
      </c>
      <c r="C670" t="s">
        <v>253</v>
      </c>
      <c r="D670">
        <v>27</v>
      </c>
      <c r="E670" t="s">
        <v>15</v>
      </c>
      <c r="F670" s="3">
        <v>7.7419814362769124E-2</v>
      </c>
      <c r="G670" s="3">
        <v>84.65039504631342</v>
      </c>
      <c r="H670" s="3">
        <f t="shared" si="20"/>
        <v>84.65039504631342</v>
      </c>
      <c r="I670" s="3">
        <f t="shared" si="21"/>
        <v>2.5395118513894026</v>
      </c>
      <c r="J670" s="8" t="str" cm="1">
        <f t="array" ref="J670">_xlfn.IFS(H670=100,"green",H670&gt;50,"yellow",H670&gt;0,"orange",H670=0,"red")</f>
        <v>yellow</v>
      </c>
      <c r="K670" t="s">
        <v>250</v>
      </c>
    </row>
    <row r="671" spans="1:11" x14ac:dyDescent="0.3">
      <c r="A671">
        <v>3</v>
      </c>
      <c r="B671">
        <v>3.06</v>
      </c>
      <c r="C671" t="s">
        <v>253</v>
      </c>
      <c r="D671">
        <v>14</v>
      </c>
      <c r="E671" t="s">
        <v>14</v>
      </c>
      <c r="F671" s="3">
        <v>0</v>
      </c>
      <c r="G671" s="3">
        <v>100</v>
      </c>
      <c r="H671" s="3">
        <f t="shared" si="20"/>
        <v>100</v>
      </c>
      <c r="I671" s="3">
        <f t="shared" si="21"/>
        <v>3</v>
      </c>
      <c r="J671" s="8" t="str" cm="1">
        <f t="array" ref="J671">_xlfn.IFS(H671=100,"green",H671&gt;50,"yellow",H671&gt;0,"orange",H671=0,"red")</f>
        <v>green</v>
      </c>
      <c r="K671" t="s">
        <v>250</v>
      </c>
    </row>
    <row r="672" spans="1:11" x14ac:dyDescent="0.3">
      <c r="A672">
        <v>3</v>
      </c>
      <c r="B672">
        <v>3.06</v>
      </c>
      <c r="C672" t="s">
        <v>253</v>
      </c>
      <c r="D672">
        <v>17</v>
      </c>
      <c r="E672" t="s">
        <v>13</v>
      </c>
      <c r="F672" s="3">
        <v>0</v>
      </c>
      <c r="G672" s="3">
        <v>100</v>
      </c>
      <c r="H672" s="3">
        <f t="shared" si="20"/>
        <v>100</v>
      </c>
      <c r="I672" s="3">
        <f t="shared" si="21"/>
        <v>3</v>
      </c>
      <c r="J672" s="8" t="str" cm="1">
        <f t="array" ref="J672">_xlfn.IFS(H672=100,"green",H672&gt;50,"yellow",H672&gt;0,"orange",H672=0,"red")</f>
        <v>green</v>
      </c>
      <c r="K672" t="s">
        <v>250</v>
      </c>
    </row>
    <row r="673" spans="1:11" x14ac:dyDescent="0.3">
      <c r="A673">
        <v>3</v>
      </c>
      <c r="B673">
        <v>3.06</v>
      </c>
      <c r="C673" t="s">
        <v>253</v>
      </c>
      <c r="D673">
        <v>15</v>
      </c>
      <c r="E673" t="s">
        <v>12</v>
      </c>
      <c r="F673" s="3">
        <v>9.1140588002617554E-2</v>
      </c>
      <c r="G673" s="3">
        <v>81.930051982149337</v>
      </c>
      <c r="H673" s="3">
        <f t="shared" si="20"/>
        <v>81.930051982149337</v>
      </c>
      <c r="I673" s="3">
        <f t="shared" si="21"/>
        <v>2.4579015594644797</v>
      </c>
      <c r="J673" s="8" t="str" cm="1">
        <f t="array" ref="J673">_xlfn.IFS(H673=100,"green",H673&gt;50,"yellow",H673&gt;0,"orange",H673=0,"red")</f>
        <v>yellow</v>
      </c>
      <c r="K673" t="s">
        <v>250</v>
      </c>
    </row>
    <row r="674" spans="1:11" x14ac:dyDescent="0.3">
      <c r="A674">
        <v>3</v>
      </c>
      <c r="B674">
        <v>3.06</v>
      </c>
      <c r="C674" t="s">
        <v>253</v>
      </c>
      <c r="D674">
        <v>13</v>
      </c>
      <c r="E674" t="s">
        <v>11</v>
      </c>
      <c r="F674" s="3">
        <v>0</v>
      </c>
      <c r="G674" s="3">
        <v>100</v>
      </c>
      <c r="H674" s="3">
        <f t="shared" si="20"/>
        <v>100</v>
      </c>
      <c r="I674" s="3">
        <f t="shared" si="21"/>
        <v>3</v>
      </c>
      <c r="J674" s="8" t="str" cm="1">
        <f t="array" ref="J674">_xlfn.IFS(H674=100,"green",H674&gt;50,"yellow",H674&gt;0,"orange",H674=0,"red")</f>
        <v>green</v>
      </c>
      <c r="K674" t="s">
        <v>250</v>
      </c>
    </row>
    <row r="675" spans="1:11" x14ac:dyDescent="0.3">
      <c r="A675">
        <v>3</v>
      </c>
      <c r="B675">
        <v>3.06</v>
      </c>
      <c r="C675" t="s">
        <v>253</v>
      </c>
      <c r="D675">
        <v>21</v>
      </c>
      <c r="E675" t="s">
        <v>10</v>
      </c>
      <c r="F675" s="3">
        <v>0</v>
      </c>
      <c r="G675" s="3">
        <v>100</v>
      </c>
      <c r="H675" s="3">
        <f t="shared" si="20"/>
        <v>100</v>
      </c>
      <c r="I675" s="3">
        <f t="shared" si="21"/>
        <v>3</v>
      </c>
      <c r="J675" s="8" t="str" cm="1">
        <f t="array" ref="J675">_xlfn.IFS(H675=100,"green",H675&gt;50,"yellow",H675&gt;0,"orange",H675=0,"red")</f>
        <v>green</v>
      </c>
      <c r="K675" t="s">
        <v>250</v>
      </c>
    </row>
    <row r="676" spans="1:11" x14ac:dyDescent="0.3">
      <c r="A676">
        <v>3</v>
      </c>
      <c r="B676">
        <v>3.06</v>
      </c>
      <c r="C676" t="s">
        <v>253</v>
      </c>
      <c r="D676">
        <v>34</v>
      </c>
      <c r="E676" t="s">
        <v>9</v>
      </c>
      <c r="F676" s="3">
        <v>0</v>
      </c>
      <c r="G676" s="3">
        <v>100</v>
      </c>
      <c r="H676" s="3">
        <f t="shared" si="20"/>
        <v>100</v>
      </c>
      <c r="I676" s="3">
        <f t="shared" si="21"/>
        <v>3</v>
      </c>
      <c r="J676" s="8" t="str" cm="1">
        <f t="array" ref="J676">_xlfn.IFS(H676=100,"green",H676&gt;50,"yellow",H676&gt;0,"orange",H676=0,"red")</f>
        <v>green</v>
      </c>
      <c r="K676" t="s">
        <v>250</v>
      </c>
    </row>
    <row r="677" spans="1:11" x14ac:dyDescent="0.3">
      <c r="A677">
        <v>3</v>
      </c>
      <c r="B677">
        <v>3.06</v>
      </c>
      <c r="C677" t="s">
        <v>253</v>
      </c>
      <c r="D677">
        <v>3</v>
      </c>
      <c r="E677" t="s">
        <v>8</v>
      </c>
      <c r="F677" s="3">
        <v>4.6858096167087034E-2</v>
      </c>
      <c r="G677" s="3">
        <v>90.709700469231208</v>
      </c>
      <c r="H677" s="3">
        <f t="shared" si="20"/>
        <v>90.709700469231208</v>
      </c>
      <c r="I677" s="3">
        <f t="shared" si="21"/>
        <v>2.7212910140769364</v>
      </c>
      <c r="J677" s="8" t="str" cm="1">
        <f t="array" ref="J677">_xlfn.IFS(H677=100,"green",H677&gt;50,"yellow",H677&gt;0,"orange",H677=0,"red")</f>
        <v>yellow</v>
      </c>
      <c r="K677" t="s">
        <v>250</v>
      </c>
    </row>
    <row r="678" spans="1:11" x14ac:dyDescent="0.3">
      <c r="A678">
        <v>3</v>
      </c>
      <c r="B678">
        <v>3.06</v>
      </c>
      <c r="C678" t="s">
        <v>253</v>
      </c>
      <c r="D678">
        <v>8</v>
      </c>
      <c r="E678" t="s">
        <v>7</v>
      </c>
      <c r="F678" s="3">
        <v>4.0847029086892236E-2</v>
      </c>
      <c r="G678" s="3">
        <v>91.901482002040865</v>
      </c>
      <c r="H678" s="3">
        <f t="shared" si="20"/>
        <v>91.901482002040865</v>
      </c>
      <c r="I678" s="3">
        <f t="shared" si="21"/>
        <v>2.7570444600612261</v>
      </c>
      <c r="J678" s="8" t="str" cm="1">
        <f t="array" ref="J678">_xlfn.IFS(H678=100,"green",H678&gt;50,"yellow",H678&gt;0,"orange",H678=0,"red")</f>
        <v>yellow</v>
      </c>
      <c r="K678" t="s">
        <v>250</v>
      </c>
    </row>
    <row r="679" spans="1:11" x14ac:dyDescent="0.3">
      <c r="A679">
        <v>3</v>
      </c>
      <c r="B679">
        <v>3.06</v>
      </c>
      <c r="C679" t="s">
        <v>253</v>
      </c>
      <c r="D679">
        <v>11</v>
      </c>
      <c r="E679" t="s">
        <v>6</v>
      </c>
      <c r="F679" s="3">
        <v>0</v>
      </c>
      <c r="G679" s="3">
        <v>100</v>
      </c>
      <c r="H679" s="3">
        <f t="shared" si="20"/>
        <v>100</v>
      </c>
      <c r="I679" s="3">
        <f t="shared" si="21"/>
        <v>3</v>
      </c>
      <c r="J679" s="8" t="str" cm="1">
        <f t="array" ref="J679">_xlfn.IFS(H679=100,"green",H679&gt;50,"yellow",H679&gt;0,"orange",H679=0,"red")</f>
        <v>green</v>
      </c>
      <c r="K679" t="s">
        <v>250</v>
      </c>
    </row>
    <row r="680" spans="1:11" x14ac:dyDescent="0.3">
      <c r="A680">
        <v>3</v>
      </c>
      <c r="B680">
        <v>3.06</v>
      </c>
      <c r="C680" t="s">
        <v>253</v>
      </c>
      <c r="D680">
        <v>33</v>
      </c>
      <c r="E680" t="s">
        <v>5</v>
      </c>
      <c r="F680" s="3">
        <v>4.0195694819315501E-2</v>
      </c>
      <c r="G680" s="3">
        <v>92.030618500008359</v>
      </c>
      <c r="H680" s="3">
        <f t="shared" si="20"/>
        <v>92.030618500008359</v>
      </c>
      <c r="I680" s="3">
        <f t="shared" si="21"/>
        <v>2.7609185550002504</v>
      </c>
      <c r="J680" s="8" t="str" cm="1">
        <f t="array" ref="J680">_xlfn.IFS(H680=100,"green",H680&gt;50,"yellow",H680&gt;0,"orange",H680=0,"red")</f>
        <v>yellow</v>
      </c>
      <c r="K680" t="s">
        <v>250</v>
      </c>
    </row>
    <row r="681" spans="1:11" x14ac:dyDescent="0.3">
      <c r="A681">
        <v>3</v>
      </c>
      <c r="B681">
        <v>3.06</v>
      </c>
      <c r="C681" t="s">
        <v>253</v>
      </c>
      <c r="D681">
        <v>36</v>
      </c>
      <c r="E681" t="s">
        <v>4</v>
      </c>
      <c r="F681" s="3">
        <v>0.49994751979463642</v>
      </c>
      <c r="G681" s="3">
        <v>0.87812804013306223</v>
      </c>
      <c r="H681" s="3">
        <f t="shared" si="20"/>
        <v>0.87812804013306223</v>
      </c>
      <c r="I681" s="3">
        <f t="shared" si="21"/>
        <v>2.6343841203991865E-2</v>
      </c>
      <c r="J681" s="8" t="str" cm="1">
        <f t="array" ref="J681">_xlfn.IFS(H681=100,"green",H681&gt;50,"yellow",H681&gt;0,"orange",H681=0,"red")</f>
        <v>orange</v>
      </c>
      <c r="K681" t="s">
        <v>250</v>
      </c>
    </row>
    <row r="682" spans="1:11" x14ac:dyDescent="0.3">
      <c r="A682">
        <v>3</v>
      </c>
      <c r="B682">
        <v>3.06</v>
      </c>
      <c r="C682" t="s">
        <v>253</v>
      </c>
      <c r="D682">
        <v>16</v>
      </c>
      <c r="E682" t="s">
        <v>3</v>
      </c>
      <c r="F682" s="3">
        <v>0</v>
      </c>
      <c r="G682" s="3">
        <v>100</v>
      </c>
      <c r="H682" s="3">
        <f t="shared" si="20"/>
        <v>100</v>
      </c>
      <c r="I682" s="3">
        <f t="shared" si="21"/>
        <v>3</v>
      </c>
      <c r="J682" s="8" t="str" cm="1">
        <f t="array" ref="J682">_xlfn.IFS(H682=100,"green",H682&gt;50,"yellow",H682&gt;0,"orange",H682=0,"red")</f>
        <v>green</v>
      </c>
      <c r="K682" t="s">
        <v>250</v>
      </c>
    </row>
    <row r="683" spans="1:11" x14ac:dyDescent="0.3">
      <c r="A683">
        <v>3</v>
      </c>
      <c r="B683">
        <v>3.06</v>
      </c>
      <c r="C683" t="s">
        <v>253</v>
      </c>
      <c r="D683">
        <v>9</v>
      </c>
      <c r="E683" t="s">
        <v>2</v>
      </c>
      <c r="F683" s="3">
        <v>5.0046958811217771E-3</v>
      </c>
      <c r="G683" s="3">
        <v>99.007746203980773</v>
      </c>
      <c r="H683" s="3">
        <f t="shared" si="20"/>
        <v>99.007746203980773</v>
      </c>
      <c r="I683" s="3">
        <f t="shared" si="21"/>
        <v>2.9702323861194233</v>
      </c>
      <c r="J683" s="8" t="str" cm="1">
        <f t="array" ref="J683">_xlfn.IFS(H683=100,"green",H683&gt;50,"yellow",H683&gt;0,"orange",H683=0,"red")</f>
        <v>yellow</v>
      </c>
      <c r="K683" t="s">
        <v>250</v>
      </c>
    </row>
    <row r="684" spans="1:11" x14ac:dyDescent="0.3">
      <c r="A684">
        <v>3</v>
      </c>
      <c r="B684">
        <v>3.06</v>
      </c>
      <c r="C684" t="s">
        <v>253</v>
      </c>
      <c r="D684">
        <v>5</v>
      </c>
      <c r="E684" t="s">
        <v>1</v>
      </c>
      <c r="F684" s="3">
        <v>0.53538009805783926</v>
      </c>
      <c r="G684" s="3">
        <v>-6.1468962809313581</v>
      </c>
      <c r="H684" s="3">
        <f t="shared" si="20"/>
        <v>0</v>
      </c>
      <c r="I684" s="3">
        <f t="shared" si="21"/>
        <v>0</v>
      </c>
      <c r="J684" s="8" t="str" cm="1">
        <f t="array" ref="J684">_xlfn.IFS(H684=100,"green",H684&gt;50,"yellow",H684&gt;0,"orange",H684=0,"red")</f>
        <v>red</v>
      </c>
      <c r="K684" t="s">
        <v>250</v>
      </c>
    </row>
    <row r="685" spans="1:11" x14ac:dyDescent="0.3">
      <c r="A685">
        <v>3</v>
      </c>
      <c r="B685">
        <v>3.06</v>
      </c>
      <c r="C685" t="s">
        <v>253</v>
      </c>
      <c r="D685">
        <v>19</v>
      </c>
      <c r="E685" t="s">
        <v>0</v>
      </c>
      <c r="F685" s="3">
        <v>0</v>
      </c>
      <c r="G685" s="3">
        <v>100</v>
      </c>
      <c r="H685" s="3">
        <f t="shared" si="20"/>
        <v>100</v>
      </c>
      <c r="I685" s="3">
        <f t="shared" si="21"/>
        <v>3</v>
      </c>
      <c r="J685" s="8" t="str" cm="1">
        <f t="array" ref="J685">_xlfn.IFS(H685=100,"green",H685&gt;50,"yellow",H685&gt;0,"orange",H685=0,"red")</f>
        <v>green</v>
      </c>
      <c r="K685" t="s">
        <v>250</v>
      </c>
    </row>
    <row r="686" spans="1:11" x14ac:dyDescent="0.3">
      <c r="A686">
        <v>3</v>
      </c>
      <c r="B686">
        <v>3.07</v>
      </c>
      <c r="C686" t="s">
        <v>234</v>
      </c>
      <c r="D686">
        <v>35</v>
      </c>
      <c r="E686" t="s">
        <v>34</v>
      </c>
      <c r="F686" s="10">
        <v>1.3137807720301329</v>
      </c>
      <c r="G686" s="3">
        <v>96.520571660401018</v>
      </c>
      <c r="H686" s="3">
        <f t="shared" si="20"/>
        <v>96.520571660401018</v>
      </c>
      <c r="I686" s="3">
        <f t="shared" si="21"/>
        <v>2.8956171498120309</v>
      </c>
      <c r="J686" s="8" t="str" cm="1">
        <f t="array" ref="J686">_xlfn.IFS(H686=100,"green",H686&gt;50,"yellow",H686&gt;0,"orange",H686=0,"red")</f>
        <v>yellow</v>
      </c>
      <c r="K686" t="s">
        <v>193</v>
      </c>
    </row>
    <row r="687" spans="1:11" x14ac:dyDescent="0.3">
      <c r="A687">
        <v>3</v>
      </c>
      <c r="B687">
        <v>3.07</v>
      </c>
      <c r="C687" t="s">
        <v>234</v>
      </c>
      <c r="D687">
        <v>37</v>
      </c>
      <c r="E687" t="s">
        <v>33</v>
      </c>
      <c r="F687" s="10">
        <v>24.132107920868226</v>
      </c>
      <c r="G687" s="3">
        <v>15.91248821596008</v>
      </c>
      <c r="H687" s="3">
        <f t="shared" si="20"/>
        <v>15.91248821596008</v>
      </c>
      <c r="I687" s="3">
        <f t="shared" si="21"/>
        <v>0.4773746464788024</v>
      </c>
      <c r="J687" s="8" t="str" cm="1">
        <f t="array" ref="J687">_xlfn.IFS(H687=100,"green",H687&gt;50,"yellow",H687&gt;0,"orange",H687=0,"red")</f>
        <v>orange</v>
      </c>
      <c r="K687" t="s">
        <v>193</v>
      </c>
    </row>
    <row r="688" spans="1:11" x14ac:dyDescent="0.3">
      <c r="A688">
        <v>3</v>
      </c>
      <c r="B688">
        <v>3.07</v>
      </c>
      <c r="C688" t="s">
        <v>234</v>
      </c>
      <c r="D688">
        <v>12</v>
      </c>
      <c r="E688" t="s">
        <v>32</v>
      </c>
      <c r="F688" s="10">
        <v>5.347875700914992</v>
      </c>
      <c r="G688" s="3">
        <v>82.269717137662496</v>
      </c>
      <c r="H688" s="3">
        <f t="shared" si="20"/>
        <v>82.269717137662496</v>
      </c>
      <c r="I688" s="3">
        <f t="shared" si="21"/>
        <v>2.4680915141298749</v>
      </c>
      <c r="J688" s="8" t="str" cm="1">
        <f t="array" ref="J688">_xlfn.IFS(H688=100,"green",H688&gt;50,"yellow",H688&gt;0,"orange",H688=0,"red")</f>
        <v>yellow</v>
      </c>
      <c r="K688" t="s">
        <v>193</v>
      </c>
    </row>
    <row r="689" spans="1:11" x14ac:dyDescent="0.3">
      <c r="A689">
        <v>3</v>
      </c>
      <c r="B689">
        <v>3.07</v>
      </c>
      <c r="C689" t="s">
        <v>234</v>
      </c>
      <c r="D689">
        <v>18</v>
      </c>
      <c r="E689" t="s">
        <v>31</v>
      </c>
      <c r="F689" s="10">
        <v>15.074229041630252</v>
      </c>
      <c r="G689" s="3">
        <v>47.910375342599522</v>
      </c>
      <c r="H689" s="3">
        <f t="shared" si="20"/>
        <v>47.910375342599522</v>
      </c>
      <c r="I689" s="3">
        <f t="shared" si="21"/>
        <v>1.4373112602779856</v>
      </c>
      <c r="J689" s="8" t="str" cm="1">
        <f t="array" ref="J689">_xlfn.IFS(H689=100,"green",H689&gt;50,"yellow",H689&gt;0,"orange",H689=0,"red")</f>
        <v>orange</v>
      </c>
      <c r="K689" t="s">
        <v>193</v>
      </c>
    </row>
    <row r="690" spans="1:11" x14ac:dyDescent="0.3">
      <c r="A690">
        <v>3</v>
      </c>
      <c r="B690">
        <v>3.07</v>
      </c>
      <c r="C690" t="s">
        <v>234</v>
      </c>
      <c r="D690">
        <v>10</v>
      </c>
      <c r="E690" t="s">
        <v>30</v>
      </c>
      <c r="F690" s="10">
        <v>1.7771467231162752</v>
      </c>
      <c r="G690" s="3">
        <v>94.883683863726304</v>
      </c>
      <c r="H690" s="3">
        <f t="shared" si="20"/>
        <v>94.883683863726304</v>
      </c>
      <c r="I690" s="3">
        <f t="shared" si="21"/>
        <v>2.8465105159117892</v>
      </c>
      <c r="J690" s="8" t="str" cm="1">
        <f t="array" ref="J690">_xlfn.IFS(H690=100,"green",H690&gt;50,"yellow",H690&gt;0,"orange",H690=0,"red")</f>
        <v>yellow</v>
      </c>
      <c r="K690" t="s">
        <v>193</v>
      </c>
    </row>
    <row r="691" spans="1:11" x14ac:dyDescent="0.3">
      <c r="A691">
        <v>3</v>
      </c>
      <c r="B691">
        <v>3.07</v>
      </c>
      <c r="C691" t="s">
        <v>234</v>
      </c>
      <c r="D691">
        <v>4</v>
      </c>
      <c r="E691" t="s">
        <v>29</v>
      </c>
      <c r="F691" s="10">
        <v>7.8639442891657581</v>
      </c>
      <c r="G691" s="3">
        <v>73.381446521208389</v>
      </c>
      <c r="H691" s="3">
        <f t="shared" si="20"/>
        <v>73.381446521208389</v>
      </c>
      <c r="I691" s="3">
        <f t="shared" si="21"/>
        <v>2.201443395636252</v>
      </c>
      <c r="J691" s="8" t="str" cm="1">
        <f t="array" ref="J691">_xlfn.IFS(H691=100,"green",H691&gt;50,"yellow",H691&gt;0,"orange",H691=0,"red")</f>
        <v>yellow</v>
      </c>
      <c r="K691" t="s">
        <v>193</v>
      </c>
    </row>
    <row r="692" spans="1:11" x14ac:dyDescent="0.3">
      <c r="A692">
        <v>3</v>
      </c>
      <c r="B692">
        <v>3.07</v>
      </c>
      <c r="C692" t="s">
        <v>234</v>
      </c>
      <c r="D692">
        <v>22</v>
      </c>
      <c r="E692" t="s">
        <v>28</v>
      </c>
      <c r="F692" s="10">
        <v>3.6875815172777284</v>
      </c>
      <c r="G692" s="3">
        <v>88.134876806204048</v>
      </c>
      <c r="H692" s="3">
        <f t="shared" si="20"/>
        <v>88.134876806204048</v>
      </c>
      <c r="I692" s="3">
        <f t="shared" si="21"/>
        <v>2.6440463041861211</v>
      </c>
      <c r="J692" s="8" t="str" cm="1">
        <f t="array" ref="J692">_xlfn.IFS(H692=100,"green",H692&gt;50,"yellow",H692&gt;0,"orange",H692=0,"red")</f>
        <v>yellow</v>
      </c>
      <c r="K692" t="s">
        <v>193</v>
      </c>
    </row>
    <row r="693" spans="1:11" x14ac:dyDescent="0.3">
      <c r="A693">
        <v>3</v>
      </c>
      <c r="B693">
        <v>3.07</v>
      </c>
      <c r="C693" t="s">
        <v>234</v>
      </c>
      <c r="D693">
        <v>25</v>
      </c>
      <c r="E693" t="s">
        <v>244</v>
      </c>
      <c r="F693" s="10">
        <v>1.7071721717278632</v>
      </c>
      <c r="G693" s="3">
        <v>95.130876150895844</v>
      </c>
      <c r="H693" s="3">
        <f t="shared" si="20"/>
        <v>95.130876150895844</v>
      </c>
      <c r="I693" s="3">
        <f t="shared" si="21"/>
        <v>2.8539262845268754</v>
      </c>
      <c r="J693" s="8" t="str" cm="1">
        <f t="array" ref="J693">_xlfn.IFS(H693=100,"green",H693&gt;50,"yellow",H693&gt;0,"orange",H693=0,"red")</f>
        <v>yellow</v>
      </c>
      <c r="K693" t="s">
        <v>193</v>
      </c>
    </row>
    <row r="694" spans="1:11" x14ac:dyDescent="0.3">
      <c r="A694">
        <v>3</v>
      </c>
      <c r="B694">
        <v>3.07</v>
      </c>
      <c r="C694" t="s">
        <v>234</v>
      </c>
      <c r="D694">
        <v>7</v>
      </c>
      <c r="E694" t="s">
        <v>27</v>
      </c>
      <c r="F694" s="10">
        <v>29.193574125617904</v>
      </c>
      <c r="G694" s="3">
        <v>-1.9676608204891093</v>
      </c>
      <c r="H694" s="3">
        <f t="shared" si="20"/>
        <v>0</v>
      </c>
      <c r="I694" s="3">
        <f t="shared" si="21"/>
        <v>0</v>
      </c>
      <c r="J694" s="8" t="str" cm="1">
        <f t="array" ref="J694">_xlfn.IFS(H694=100,"green",H694&gt;50,"yellow",H694&gt;0,"orange",H694=0,"red")</f>
        <v>red</v>
      </c>
      <c r="K694" t="s">
        <v>193</v>
      </c>
    </row>
    <row r="695" spans="1:11" x14ac:dyDescent="0.3">
      <c r="A695">
        <v>3</v>
      </c>
      <c r="B695">
        <v>3.07</v>
      </c>
      <c r="C695" t="s">
        <v>234</v>
      </c>
      <c r="D695">
        <v>30</v>
      </c>
      <c r="E695" t="s">
        <v>26</v>
      </c>
      <c r="F695" s="10">
        <v>0.41136886417628532</v>
      </c>
      <c r="G695" s="3">
        <v>99.708434376851017</v>
      </c>
      <c r="H695" s="3">
        <f t="shared" si="20"/>
        <v>99.708434376851017</v>
      </c>
      <c r="I695" s="3">
        <f t="shared" si="21"/>
        <v>2.9912530313055306</v>
      </c>
      <c r="J695" s="8" t="str" cm="1">
        <f t="array" ref="J695">_xlfn.IFS(H695=100,"green",H695&gt;50,"yellow",H695&gt;0,"orange",H695=0,"red")</f>
        <v>yellow</v>
      </c>
      <c r="K695" t="s">
        <v>193</v>
      </c>
    </row>
    <row r="696" spans="1:11" x14ac:dyDescent="0.3">
      <c r="A696">
        <v>3</v>
      </c>
      <c r="B696">
        <v>3.07</v>
      </c>
      <c r="C696" t="s">
        <v>234</v>
      </c>
      <c r="D696">
        <v>24</v>
      </c>
      <c r="E696" t="s">
        <v>25</v>
      </c>
      <c r="F696" s="10">
        <v>3.5837376537259655</v>
      </c>
      <c r="G696" s="3">
        <v>88.501715916002695</v>
      </c>
      <c r="H696" s="3">
        <f t="shared" si="20"/>
        <v>88.501715916002695</v>
      </c>
      <c r="I696" s="3">
        <f t="shared" si="21"/>
        <v>2.6550514774800811</v>
      </c>
      <c r="J696" s="8" t="str" cm="1">
        <f t="array" ref="J696">_xlfn.IFS(H696=100,"green",H696&gt;50,"yellow",H696&gt;0,"orange",H696=0,"red")</f>
        <v>yellow</v>
      </c>
      <c r="K696" t="s">
        <v>193</v>
      </c>
    </row>
    <row r="697" spans="1:11" x14ac:dyDescent="0.3">
      <c r="A697">
        <v>3</v>
      </c>
      <c r="B697">
        <v>3.07</v>
      </c>
      <c r="C697" t="s">
        <v>234</v>
      </c>
      <c r="D697">
        <v>6</v>
      </c>
      <c r="E697" t="s">
        <v>24</v>
      </c>
      <c r="F697" s="10">
        <v>23.205762255447045</v>
      </c>
      <c r="G697" s="3">
        <v>19.184899388330749</v>
      </c>
      <c r="H697" s="3">
        <f t="shared" si="20"/>
        <v>19.184899388330749</v>
      </c>
      <c r="I697" s="3">
        <f t="shared" si="21"/>
        <v>0.57554698164992246</v>
      </c>
      <c r="J697" s="8" t="str" cm="1">
        <f t="array" ref="J697">_xlfn.IFS(H697=100,"green",H697&gt;50,"yellow",H697&gt;0,"orange",H697=0,"red")</f>
        <v>orange</v>
      </c>
      <c r="K697" t="s">
        <v>193</v>
      </c>
    </row>
    <row r="698" spans="1:11" x14ac:dyDescent="0.3">
      <c r="A698">
        <v>3</v>
      </c>
      <c r="B698">
        <v>3.07</v>
      </c>
      <c r="C698" t="s">
        <v>234</v>
      </c>
      <c r="D698">
        <v>2</v>
      </c>
      <c r="E698" t="s">
        <v>23</v>
      </c>
      <c r="F698" s="10">
        <v>2.8552274407168836</v>
      </c>
      <c r="G698" s="3">
        <v>91.075253040671072</v>
      </c>
      <c r="H698" s="3">
        <f t="shared" si="20"/>
        <v>91.075253040671072</v>
      </c>
      <c r="I698" s="3">
        <f t="shared" si="21"/>
        <v>2.7322575912201321</v>
      </c>
      <c r="J698" s="8" t="str" cm="1">
        <f t="array" ref="J698">_xlfn.IFS(H698=100,"green",H698&gt;50,"yellow",H698&gt;0,"orange",H698=0,"red")</f>
        <v>yellow</v>
      </c>
      <c r="K698" t="s">
        <v>193</v>
      </c>
    </row>
    <row r="699" spans="1:11" x14ac:dyDescent="0.3">
      <c r="A699">
        <v>3</v>
      </c>
      <c r="B699">
        <v>3.07</v>
      </c>
      <c r="C699" t="s">
        <v>234</v>
      </c>
      <c r="D699">
        <v>1</v>
      </c>
      <c r="E699" t="s">
        <v>22</v>
      </c>
      <c r="F699" s="10">
        <v>4.0759655636343011</v>
      </c>
      <c r="G699" s="3">
        <v>86.762870286488848</v>
      </c>
      <c r="H699" s="3">
        <f t="shared" si="20"/>
        <v>86.762870286488848</v>
      </c>
      <c r="I699" s="3">
        <f t="shared" si="21"/>
        <v>2.6028861085946655</v>
      </c>
      <c r="J699" s="8" t="str" cm="1">
        <f t="array" ref="J699">_xlfn.IFS(H699=100,"green",H699&gt;50,"yellow",H699&gt;0,"orange",H699=0,"red")</f>
        <v>yellow</v>
      </c>
      <c r="K699" t="s">
        <v>193</v>
      </c>
    </row>
    <row r="700" spans="1:11" x14ac:dyDescent="0.3">
      <c r="A700">
        <v>3</v>
      </c>
      <c r="B700">
        <v>3.07</v>
      </c>
      <c r="C700" t="s">
        <v>234</v>
      </c>
      <c r="D700">
        <v>20</v>
      </c>
      <c r="E700" t="s">
        <v>21</v>
      </c>
      <c r="F700" s="10">
        <v>2.5766840888908717</v>
      </c>
      <c r="G700" s="3">
        <v>92.059236029451597</v>
      </c>
      <c r="H700" s="3">
        <f t="shared" si="20"/>
        <v>92.059236029451597</v>
      </c>
      <c r="I700" s="3">
        <f t="shared" si="21"/>
        <v>2.7617770808835478</v>
      </c>
      <c r="J700" s="8" t="str" cm="1">
        <f t="array" ref="J700">_xlfn.IFS(H700=100,"green",H700&gt;50,"yellow",H700&gt;0,"orange",H700=0,"red")</f>
        <v>yellow</v>
      </c>
      <c r="K700" t="s">
        <v>193</v>
      </c>
    </row>
    <row r="701" spans="1:11" x14ac:dyDescent="0.3">
      <c r="A701">
        <v>3</v>
      </c>
      <c r="B701">
        <v>3.07</v>
      </c>
      <c r="C701" t="s">
        <v>234</v>
      </c>
      <c r="D701">
        <v>29</v>
      </c>
      <c r="E701" t="s">
        <v>20</v>
      </c>
      <c r="F701" s="10">
        <v>4.602645601346369</v>
      </c>
      <c r="G701" s="3">
        <v>84.902318978257767</v>
      </c>
      <c r="H701" s="3">
        <f t="shared" si="20"/>
        <v>84.902318978257767</v>
      </c>
      <c r="I701" s="3">
        <f t="shared" si="21"/>
        <v>2.547069569347733</v>
      </c>
      <c r="J701" s="8" t="str" cm="1">
        <f t="array" ref="J701">_xlfn.IFS(H701=100,"green",H701&gt;50,"yellow",H701&gt;0,"orange",H701=0,"red")</f>
        <v>yellow</v>
      </c>
      <c r="K701" t="s">
        <v>193</v>
      </c>
    </row>
    <row r="702" spans="1:11" x14ac:dyDescent="0.3">
      <c r="A702">
        <v>3</v>
      </c>
      <c r="B702">
        <v>3.07</v>
      </c>
      <c r="C702" t="s">
        <v>234</v>
      </c>
      <c r="D702">
        <v>32</v>
      </c>
      <c r="E702" t="s">
        <v>19</v>
      </c>
      <c r="F702" s="10">
        <v>14.961356862756132</v>
      </c>
      <c r="G702" s="3">
        <v>48.309107903224771</v>
      </c>
      <c r="H702" s="3">
        <f t="shared" si="20"/>
        <v>48.309107903224771</v>
      </c>
      <c r="I702" s="3">
        <f t="shared" si="21"/>
        <v>1.4492732370967429</v>
      </c>
      <c r="J702" s="8" t="str" cm="1">
        <f t="array" ref="J702">_xlfn.IFS(H702=100,"green",H702&gt;50,"yellow",H702&gt;0,"orange",H702=0,"red")</f>
        <v>orange</v>
      </c>
      <c r="K702" t="s">
        <v>193</v>
      </c>
    </row>
    <row r="703" spans="1:11" x14ac:dyDescent="0.3">
      <c r="A703">
        <v>3</v>
      </c>
      <c r="B703">
        <v>3.07</v>
      </c>
      <c r="C703" t="s">
        <v>234</v>
      </c>
      <c r="D703">
        <v>35</v>
      </c>
      <c r="E703" t="s">
        <v>18</v>
      </c>
      <c r="F703" s="10">
        <v>0.72992700729927007</v>
      </c>
      <c r="G703" s="3">
        <v>98.583095029436535</v>
      </c>
      <c r="H703" s="3">
        <f t="shared" si="20"/>
        <v>98.583095029436535</v>
      </c>
      <c r="I703" s="3">
        <f t="shared" si="21"/>
        <v>2.9574928508830962</v>
      </c>
      <c r="J703" s="8" t="str" cm="1">
        <f t="array" ref="J703">_xlfn.IFS(H703=100,"green",H703&gt;50,"yellow",H703&gt;0,"orange",H703=0,"red")</f>
        <v>yellow</v>
      </c>
      <c r="K703" t="s">
        <v>193</v>
      </c>
    </row>
    <row r="704" spans="1:11" x14ac:dyDescent="0.3">
      <c r="A704">
        <v>3</v>
      </c>
      <c r="B704">
        <v>3.07</v>
      </c>
      <c r="C704" t="s">
        <v>234</v>
      </c>
      <c r="D704">
        <v>31</v>
      </c>
      <c r="E704" t="s">
        <v>17</v>
      </c>
      <c r="F704" s="10">
        <v>4.6531106044390675</v>
      </c>
      <c r="G704" s="3">
        <v>84.724046173516811</v>
      </c>
      <c r="H704" s="3">
        <f t="shared" si="20"/>
        <v>84.724046173516811</v>
      </c>
      <c r="I704" s="3">
        <f t="shared" si="21"/>
        <v>2.5417213852055043</v>
      </c>
      <c r="J704" s="8" t="str" cm="1">
        <f t="array" ref="J704">_xlfn.IFS(H704=100,"green",H704&gt;50,"yellow",H704&gt;0,"orange",H704=0,"red")</f>
        <v>yellow</v>
      </c>
      <c r="K704" t="s">
        <v>193</v>
      </c>
    </row>
    <row r="705" spans="1:11" x14ac:dyDescent="0.3">
      <c r="A705">
        <v>3</v>
      </c>
      <c r="B705">
        <v>3.07</v>
      </c>
      <c r="C705" t="s">
        <v>234</v>
      </c>
      <c r="D705">
        <v>23</v>
      </c>
      <c r="E705" t="s">
        <v>16</v>
      </c>
      <c r="F705" s="10">
        <v>11.68439053958711</v>
      </c>
      <c r="G705" s="3">
        <v>59.885327890765872</v>
      </c>
      <c r="H705" s="3">
        <f t="shared" si="20"/>
        <v>59.885327890765872</v>
      </c>
      <c r="I705" s="3">
        <f t="shared" si="21"/>
        <v>1.796559836722976</v>
      </c>
      <c r="J705" s="8" t="str" cm="1">
        <f t="array" ref="J705">_xlfn.IFS(H705=100,"green",H705&gt;50,"yellow",H705&gt;0,"orange",H705=0,"red")</f>
        <v>yellow</v>
      </c>
      <c r="K705" t="s">
        <v>193</v>
      </c>
    </row>
    <row r="706" spans="1:11" x14ac:dyDescent="0.3">
      <c r="A706">
        <v>3</v>
      </c>
      <c r="B706">
        <v>3.07</v>
      </c>
      <c r="C706" t="s">
        <v>234</v>
      </c>
      <c r="D706">
        <v>27</v>
      </c>
      <c r="E706" t="s">
        <v>15</v>
      </c>
      <c r="F706" s="10">
        <v>10.115299193811456</v>
      </c>
      <c r="G706" s="3">
        <v>65.428304170631975</v>
      </c>
      <c r="H706" s="3">
        <f t="shared" ref="H706:H769" si="22">IF(G706&gt;100,100,IF(G706&lt;0,0,G706))</f>
        <v>65.428304170631975</v>
      </c>
      <c r="I706" s="3">
        <f t="shared" ref="I706:I769" si="23">H706/100*3</f>
        <v>1.9628491251189595</v>
      </c>
      <c r="J706" s="8" t="str" cm="1">
        <f t="array" ref="J706">_xlfn.IFS(H706=100,"green",H706&gt;50,"yellow",H706&gt;0,"orange",H706=0,"red")</f>
        <v>yellow</v>
      </c>
      <c r="K706" t="s">
        <v>193</v>
      </c>
    </row>
    <row r="707" spans="1:11" x14ac:dyDescent="0.3">
      <c r="A707">
        <v>3</v>
      </c>
      <c r="B707">
        <v>3.07</v>
      </c>
      <c r="C707" t="s">
        <v>234</v>
      </c>
      <c r="D707">
        <v>14</v>
      </c>
      <c r="E707" t="s">
        <v>14</v>
      </c>
      <c r="F707" s="10">
        <v>0.3890460202537358</v>
      </c>
      <c r="G707" s="3">
        <v>99.787292114926601</v>
      </c>
      <c r="H707" s="3">
        <f t="shared" si="22"/>
        <v>99.787292114926601</v>
      </c>
      <c r="I707" s="3">
        <f t="shared" si="23"/>
        <v>2.993618763447798</v>
      </c>
      <c r="J707" s="8" t="str" cm="1">
        <f t="array" ref="J707">_xlfn.IFS(H707=100,"green",H707&gt;50,"yellow",H707&gt;0,"orange",H707=0,"red")</f>
        <v>yellow</v>
      </c>
      <c r="K707" t="s">
        <v>193</v>
      </c>
    </row>
    <row r="708" spans="1:11" x14ac:dyDescent="0.3">
      <c r="A708">
        <v>3</v>
      </c>
      <c r="B708">
        <v>3.07</v>
      </c>
      <c r="C708" t="s">
        <v>234</v>
      </c>
      <c r="D708">
        <v>17</v>
      </c>
      <c r="E708" t="s">
        <v>13</v>
      </c>
      <c r="F708" s="10">
        <v>0.94374949652649631</v>
      </c>
      <c r="G708" s="3">
        <v>97.827745132772264</v>
      </c>
      <c r="H708" s="3">
        <f t="shared" si="22"/>
        <v>97.827745132772264</v>
      </c>
      <c r="I708" s="3">
        <f t="shared" si="23"/>
        <v>2.9348323539831678</v>
      </c>
      <c r="J708" s="8" t="str" cm="1">
        <f t="array" ref="J708">_xlfn.IFS(H708=100,"green",H708&gt;50,"yellow",H708&gt;0,"orange",H708=0,"red")</f>
        <v>yellow</v>
      </c>
      <c r="K708" t="s">
        <v>193</v>
      </c>
    </row>
    <row r="709" spans="1:11" x14ac:dyDescent="0.3">
      <c r="A709">
        <v>3</v>
      </c>
      <c r="B709">
        <v>3.07</v>
      </c>
      <c r="C709" t="s">
        <v>234</v>
      </c>
      <c r="D709">
        <v>15</v>
      </c>
      <c r="E709" t="s">
        <v>12</v>
      </c>
      <c r="F709" s="10">
        <v>0.36456235201047021</v>
      </c>
      <c r="G709" s="3">
        <v>99.873783186770126</v>
      </c>
      <c r="H709" s="3">
        <f t="shared" si="22"/>
        <v>99.873783186770126</v>
      </c>
      <c r="I709" s="3">
        <f t="shared" si="23"/>
        <v>2.9962134956031039</v>
      </c>
      <c r="J709" s="8" t="str" cm="1">
        <f t="array" ref="J709">_xlfn.IFS(H709=100,"green",H709&gt;50,"yellow",H709&gt;0,"orange",H709=0,"red")</f>
        <v>yellow</v>
      </c>
      <c r="K709" t="s">
        <v>193</v>
      </c>
    </row>
    <row r="710" spans="1:11" x14ac:dyDescent="0.3">
      <c r="A710">
        <v>3</v>
      </c>
      <c r="B710">
        <v>3.07</v>
      </c>
      <c r="C710" t="s">
        <v>234</v>
      </c>
      <c r="D710">
        <v>13</v>
      </c>
      <c r="E710" t="s">
        <v>11</v>
      </c>
      <c r="F710" s="10">
        <v>0.15162986946689971</v>
      </c>
      <c r="G710" s="3">
        <v>100.62598904344611</v>
      </c>
      <c r="H710" s="3">
        <f t="shared" si="22"/>
        <v>100</v>
      </c>
      <c r="I710" s="3">
        <f t="shared" si="23"/>
        <v>3</v>
      </c>
      <c r="J710" s="8" t="str" cm="1">
        <f t="array" ref="J710">_xlfn.IFS(H710=100,"green",H710&gt;50,"yellow",H710&gt;0,"orange",H710=0,"red")</f>
        <v>green</v>
      </c>
      <c r="K710" t="s">
        <v>193</v>
      </c>
    </row>
    <row r="711" spans="1:11" x14ac:dyDescent="0.3">
      <c r="A711">
        <v>3</v>
      </c>
      <c r="B711">
        <v>3.07</v>
      </c>
      <c r="C711" t="s">
        <v>234</v>
      </c>
      <c r="D711">
        <v>21</v>
      </c>
      <c r="E711" t="s">
        <v>10</v>
      </c>
      <c r="F711" s="10">
        <v>12.679211494084024</v>
      </c>
      <c r="G711" s="3">
        <v>56.371020729276658</v>
      </c>
      <c r="H711" s="3">
        <f t="shared" si="22"/>
        <v>56.371020729276658</v>
      </c>
      <c r="I711" s="3">
        <f t="shared" si="23"/>
        <v>1.6911306218782998</v>
      </c>
      <c r="J711" s="8" t="str" cm="1">
        <f t="array" ref="J711">_xlfn.IFS(H711=100,"green",H711&gt;50,"yellow",H711&gt;0,"orange",H711=0,"red")</f>
        <v>yellow</v>
      </c>
      <c r="K711" t="s">
        <v>193</v>
      </c>
    </row>
    <row r="712" spans="1:11" x14ac:dyDescent="0.3">
      <c r="A712">
        <v>3</v>
      </c>
      <c r="B712">
        <v>3.07</v>
      </c>
      <c r="C712" t="s">
        <v>234</v>
      </c>
      <c r="D712">
        <v>34</v>
      </c>
      <c r="E712" t="s">
        <v>9</v>
      </c>
      <c r="F712" s="10">
        <v>0.72118100601545088</v>
      </c>
      <c r="G712" s="3">
        <v>98.613991176936437</v>
      </c>
      <c r="H712" s="3">
        <f t="shared" si="22"/>
        <v>98.613991176936437</v>
      </c>
      <c r="I712" s="3">
        <f t="shared" si="23"/>
        <v>2.9584197353080928</v>
      </c>
      <c r="J712" s="8" t="str" cm="1">
        <f t="array" ref="J712">_xlfn.IFS(H712=100,"green",H712&gt;50,"yellow",H712&gt;0,"orange",H712=0,"red")</f>
        <v>yellow</v>
      </c>
      <c r="K712" t="s">
        <v>193</v>
      </c>
    </row>
    <row r="713" spans="1:11" x14ac:dyDescent="0.3">
      <c r="A713">
        <v>3</v>
      </c>
      <c r="B713">
        <v>3.07</v>
      </c>
      <c r="C713" t="s">
        <v>234</v>
      </c>
      <c r="D713">
        <v>3</v>
      </c>
      <c r="E713" t="s">
        <v>8</v>
      </c>
      <c r="F713" s="10">
        <v>5.9113290549248259</v>
      </c>
      <c r="G713" s="3">
        <v>80.279260314039107</v>
      </c>
      <c r="H713" s="3">
        <f t="shared" si="22"/>
        <v>80.279260314039107</v>
      </c>
      <c r="I713" s="3">
        <f t="shared" si="23"/>
        <v>2.408377809421173</v>
      </c>
      <c r="J713" s="8" t="str" cm="1">
        <f t="array" ref="J713">_xlfn.IFS(H713=100,"green",H713&gt;50,"yellow",H713&gt;0,"orange",H713=0,"red")</f>
        <v>yellow</v>
      </c>
      <c r="K713" t="s">
        <v>193</v>
      </c>
    </row>
    <row r="714" spans="1:11" x14ac:dyDescent="0.3">
      <c r="A714">
        <v>3</v>
      </c>
      <c r="B714">
        <v>3.07</v>
      </c>
      <c r="C714" t="s">
        <v>234</v>
      </c>
      <c r="D714">
        <v>8</v>
      </c>
      <c r="E714" t="s">
        <v>7</v>
      </c>
      <c r="F714" s="10">
        <v>27.494427042880641</v>
      </c>
      <c r="G714" s="3">
        <v>4.0347507032074414</v>
      </c>
      <c r="H714" s="3">
        <f t="shared" si="22"/>
        <v>4.0347507032074414</v>
      </c>
      <c r="I714" s="3">
        <f t="shared" si="23"/>
        <v>0.12104252109622325</v>
      </c>
      <c r="J714" s="8" t="str" cm="1">
        <f t="array" ref="J714">_xlfn.IFS(H714=100,"green",H714&gt;50,"yellow",H714&gt;0,"orange",H714=0,"red")</f>
        <v>orange</v>
      </c>
      <c r="K714" t="s">
        <v>193</v>
      </c>
    </row>
    <row r="715" spans="1:11" x14ac:dyDescent="0.3">
      <c r="A715">
        <v>3</v>
      </c>
      <c r="B715">
        <v>3.07</v>
      </c>
      <c r="C715" t="s">
        <v>234</v>
      </c>
      <c r="D715">
        <v>11</v>
      </c>
      <c r="E715" t="s">
        <v>6</v>
      </c>
      <c r="F715" s="10">
        <v>0.32755901385083291</v>
      </c>
      <c r="G715" s="3">
        <v>100.00450127800613</v>
      </c>
      <c r="H715" s="3">
        <f t="shared" si="22"/>
        <v>100</v>
      </c>
      <c r="I715" s="3">
        <f t="shared" si="23"/>
        <v>3</v>
      </c>
      <c r="J715" s="8" t="str" cm="1">
        <f t="array" ref="J715">_xlfn.IFS(H715=100,"green",H715&gt;50,"yellow",H715&gt;0,"orange",H715=0,"red")</f>
        <v>green</v>
      </c>
      <c r="K715" t="s">
        <v>193</v>
      </c>
    </row>
    <row r="716" spans="1:11" x14ac:dyDescent="0.3">
      <c r="A716">
        <v>3</v>
      </c>
      <c r="B716">
        <v>3.07</v>
      </c>
      <c r="C716" t="s">
        <v>234</v>
      </c>
      <c r="D716">
        <v>33</v>
      </c>
      <c r="E716" t="s">
        <v>5</v>
      </c>
      <c r="F716" s="10">
        <v>1.4456589550533125</v>
      </c>
      <c r="G716" s="3">
        <v>96.05469843874485</v>
      </c>
      <c r="H716" s="3">
        <f t="shared" si="22"/>
        <v>96.05469843874485</v>
      </c>
      <c r="I716" s="3">
        <f t="shared" si="23"/>
        <v>2.8816409531623455</v>
      </c>
      <c r="J716" s="8" t="str" cm="1">
        <f t="array" ref="J716">_xlfn.IFS(H716=100,"green",H716&gt;50,"yellow",H716&gt;0,"orange",H716=0,"red")</f>
        <v>yellow</v>
      </c>
      <c r="K716" t="s">
        <v>193</v>
      </c>
    </row>
    <row r="717" spans="1:11" x14ac:dyDescent="0.3">
      <c r="A717">
        <v>3</v>
      </c>
      <c r="B717">
        <v>3.07</v>
      </c>
      <c r="C717" t="s">
        <v>234</v>
      </c>
      <c r="D717">
        <v>36</v>
      </c>
      <c r="E717" t="s">
        <v>4</v>
      </c>
      <c r="F717" s="10">
        <v>28.557002330669633</v>
      </c>
      <c r="G717" s="3">
        <v>0.28109440292702098</v>
      </c>
      <c r="H717" s="3">
        <f t="shared" si="22"/>
        <v>0.28109440292702098</v>
      </c>
      <c r="I717" s="3">
        <f t="shared" si="23"/>
        <v>8.432832087810628E-3</v>
      </c>
      <c r="J717" s="8" t="str" cm="1">
        <f t="array" ref="J717">_xlfn.IFS(H717=100,"green",H717&gt;50,"yellow",H717&gt;0,"orange",H717=0,"red")</f>
        <v>orange</v>
      </c>
      <c r="K717" t="s">
        <v>193</v>
      </c>
    </row>
    <row r="718" spans="1:11" x14ac:dyDescent="0.3">
      <c r="A718">
        <v>3</v>
      </c>
      <c r="B718">
        <v>3.07</v>
      </c>
      <c r="C718" t="s">
        <v>234</v>
      </c>
      <c r="D718">
        <v>16</v>
      </c>
      <c r="E718" t="s">
        <v>3</v>
      </c>
      <c r="F718" s="10">
        <v>9.1999900923183606</v>
      </c>
      <c r="G718" s="3">
        <v>68.661727547786441</v>
      </c>
      <c r="H718" s="3">
        <f t="shared" si="22"/>
        <v>68.661727547786441</v>
      </c>
      <c r="I718" s="3">
        <f t="shared" si="23"/>
        <v>2.0598518264335932</v>
      </c>
      <c r="J718" s="8" t="str" cm="1">
        <f t="array" ref="J718">_xlfn.IFS(H718=100,"green",H718&gt;50,"yellow",H718&gt;0,"orange",H718=0,"red")</f>
        <v>yellow</v>
      </c>
      <c r="K718" t="s">
        <v>193</v>
      </c>
    </row>
    <row r="719" spans="1:11" x14ac:dyDescent="0.3">
      <c r="A719">
        <v>3</v>
      </c>
      <c r="B719">
        <v>3.07</v>
      </c>
      <c r="C719" t="s">
        <v>234</v>
      </c>
      <c r="D719">
        <v>9</v>
      </c>
      <c r="E719" t="s">
        <v>2</v>
      </c>
      <c r="F719" s="10">
        <v>10.195065979433172</v>
      </c>
      <c r="G719" s="3">
        <v>65.146519810650176</v>
      </c>
      <c r="H719" s="3">
        <f t="shared" si="22"/>
        <v>65.146519810650176</v>
      </c>
      <c r="I719" s="3">
        <f t="shared" si="23"/>
        <v>1.954395594319505</v>
      </c>
      <c r="J719" s="8" t="str" cm="1">
        <f t="array" ref="J719">_xlfn.IFS(H719=100,"green",H719&gt;50,"yellow",H719&gt;0,"orange",H719=0,"red")</f>
        <v>yellow</v>
      </c>
      <c r="K719" t="s">
        <v>193</v>
      </c>
    </row>
    <row r="720" spans="1:11" x14ac:dyDescent="0.3">
      <c r="A720">
        <v>3</v>
      </c>
      <c r="B720">
        <v>3.07</v>
      </c>
      <c r="C720" t="s">
        <v>234</v>
      </c>
      <c r="D720">
        <v>5</v>
      </c>
      <c r="E720" t="s">
        <v>1</v>
      </c>
      <c r="F720" s="10">
        <v>9.4583817323551607</v>
      </c>
      <c r="G720" s="3">
        <v>67.748932549907153</v>
      </c>
      <c r="H720" s="3">
        <f t="shared" si="22"/>
        <v>67.748932549907153</v>
      </c>
      <c r="I720" s="3">
        <f t="shared" si="23"/>
        <v>2.0324679764972142</v>
      </c>
      <c r="J720" s="8" t="str" cm="1">
        <f t="array" ref="J720">_xlfn.IFS(H720=100,"green",H720&gt;50,"yellow",H720&gt;0,"orange",H720=0,"red")</f>
        <v>yellow</v>
      </c>
      <c r="K720" t="s">
        <v>193</v>
      </c>
    </row>
    <row r="721" spans="1:11" x14ac:dyDescent="0.3">
      <c r="A721">
        <v>3</v>
      </c>
      <c r="B721">
        <v>3.07</v>
      </c>
      <c r="C721" t="s">
        <v>234</v>
      </c>
      <c r="D721">
        <v>19</v>
      </c>
      <c r="E721" t="s">
        <v>0</v>
      </c>
      <c r="F721" s="10">
        <v>21.528085414240078</v>
      </c>
      <c r="G721" s="3">
        <v>25.111465079440293</v>
      </c>
      <c r="H721" s="3">
        <f t="shared" si="22"/>
        <v>25.111465079440293</v>
      </c>
      <c r="I721" s="3">
        <f t="shared" si="23"/>
        <v>0.75334395238320884</v>
      </c>
      <c r="J721" s="8" t="str" cm="1">
        <f t="array" ref="J721">_xlfn.IFS(H721=100,"green",H721&gt;50,"yellow",H721&gt;0,"orange",H721=0,"red")</f>
        <v>orange</v>
      </c>
      <c r="K721" t="s">
        <v>193</v>
      </c>
    </row>
    <row r="722" spans="1:11" x14ac:dyDescent="0.3">
      <c r="A722">
        <v>4</v>
      </c>
      <c r="B722">
        <v>4.01</v>
      </c>
      <c r="C722" t="s">
        <v>208</v>
      </c>
      <c r="D722">
        <v>35</v>
      </c>
      <c r="E722" t="s">
        <v>34</v>
      </c>
      <c r="F722" s="3">
        <v>0.52551230881205313</v>
      </c>
      <c r="G722" s="3">
        <v>64.115819662346141</v>
      </c>
      <c r="H722" s="3">
        <f t="shared" si="22"/>
        <v>64.115819662346141</v>
      </c>
      <c r="I722" s="3">
        <f t="shared" si="23"/>
        <v>1.9234745898703842</v>
      </c>
      <c r="J722" s="8" t="str" cm="1">
        <f t="array" ref="J722">_xlfn.IFS(H722=100,"green",H722&gt;50,"yellow",H722&gt;0,"orange",H722=0,"red")</f>
        <v>yellow</v>
      </c>
      <c r="K722" t="s">
        <v>193</v>
      </c>
    </row>
    <row r="723" spans="1:11" x14ac:dyDescent="0.3">
      <c r="A723">
        <v>4</v>
      </c>
      <c r="B723">
        <v>4.01</v>
      </c>
      <c r="C723" t="s">
        <v>208</v>
      </c>
      <c r="D723">
        <v>37</v>
      </c>
      <c r="E723" t="s">
        <v>33</v>
      </c>
      <c r="F723" s="3">
        <v>3.6307083130694422</v>
      </c>
      <c r="G723" s="3">
        <v>-147.91996243459766</v>
      </c>
      <c r="H723" s="3">
        <f t="shared" si="22"/>
        <v>0</v>
      </c>
      <c r="I723" s="3">
        <f t="shared" si="23"/>
        <v>0</v>
      </c>
      <c r="J723" s="8" t="str" cm="1">
        <f t="array" ref="J723">_xlfn.IFS(H723=100,"green",H723&gt;50,"yellow",H723&gt;0,"orange",H723=0,"red")</f>
        <v>red</v>
      </c>
      <c r="K723" t="s">
        <v>193</v>
      </c>
    </row>
    <row r="724" spans="1:11" x14ac:dyDescent="0.3">
      <c r="A724">
        <v>4</v>
      </c>
      <c r="B724">
        <v>4.01</v>
      </c>
      <c r="C724" t="s">
        <v>208</v>
      </c>
      <c r="D724">
        <v>12</v>
      </c>
      <c r="E724" t="s">
        <v>32</v>
      </c>
      <c r="F724" s="3">
        <v>7.2268590552905312E-2</v>
      </c>
      <c r="G724" s="3">
        <v>95.065198107327291</v>
      </c>
      <c r="H724" s="3">
        <f t="shared" si="22"/>
        <v>95.065198107327291</v>
      </c>
      <c r="I724" s="3">
        <f t="shared" si="23"/>
        <v>2.8519559432198185</v>
      </c>
      <c r="J724" s="8" t="str" cm="1">
        <f t="array" ref="J724">_xlfn.IFS(H724=100,"green",H724&gt;50,"yellow",H724&gt;0,"orange",H724=0,"red")</f>
        <v>yellow</v>
      </c>
      <c r="K724" t="s">
        <v>193</v>
      </c>
    </row>
    <row r="725" spans="1:11" x14ac:dyDescent="0.3">
      <c r="A725">
        <v>4</v>
      </c>
      <c r="B725">
        <v>4.01</v>
      </c>
      <c r="C725" t="s">
        <v>208</v>
      </c>
      <c r="D725">
        <v>18</v>
      </c>
      <c r="E725" t="s">
        <v>31</v>
      </c>
      <c r="F725" s="3">
        <v>0.47427421304448925</v>
      </c>
      <c r="G725" s="3">
        <v>67.614571333525021</v>
      </c>
      <c r="H725" s="3">
        <f t="shared" si="22"/>
        <v>67.614571333525021</v>
      </c>
      <c r="I725" s="3">
        <f t="shared" si="23"/>
        <v>2.0284371400057504</v>
      </c>
      <c r="J725" s="8" t="str" cm="1">
        <f t="array" ref="J725">_xlfn.IFS(H725=100,"green",H725&gt;50,"yellow",H725&gt;0,"orange",H725=0,"red")</f>
        <v>yellow</v>
      </c>
      <c r="K725" t="s">
        <v>193</v>
      </c>
    </row>
    <row r="726" spans="1:11" x14ac:dyDescent="0.3">
      <c r="A726">
        <v>4</v>
      </c>
      <c r="B726">
        <v>4.01</v>
      </c>
      <c r="C726" t="s">
        <v>208</v>
      </c>
      <c r="D726">
        <v>10</v>
      </c>
      <c r="E726" t="s">
        <v>30</v>
      </c>
      <c r="F726" s="3">
        <v>0</v>
      </c>
      <c r="G726" s="3">
        <v>100</v>
      </c>
      <c r="H726" s="3">
        <f t="shared" si="22"/>
        <v>100</v>
      </c>
      <c r="I726" s="3">
        <f t="shared" si="23"/>
        <v>3</v>
      </c>
      <c r="J726" s="8" t="str" cm="1">
        <f t="array" ref="J726">_xlfn.IFS(H726=100,"green",H726&gt;50,"yellow",H726&gt;0,"orange",H726=0,"red")</f>
        <v>green</v>
      </c>
      <c r="K726" t="s">
        <v>193</v>
      </c>
    </row>
    <row r="727" spans="1:11" x14ac:dyDescent="0.3">
      <c r="A727">
        <v>4</v>
      </c>
      <c r="B727">
        <v>4.01</v>
      </c>
      <c r="C727" t="s">
        <v>208</v>
      </c>
      <c r="D727">
        <v>4</v>
      </c>
      <c r="E727" t="s">
        <v>29</v>
      </c>
      <c r="F727" s="3">
        <v>0.28423895021081053</v>
      </c>
      <c r="G727" s="3">
        <v>80.590974602655777</v>
      </c>
      <c r="H727" s="3">
        <f t="shared" si="22"/>
        <v>80.590974602655777</v>
      </c>
      <c r="I727" s="3">
        <f t="shared" si="23"/>
        <v>2.4177292380796733</v>
      </c>
      <c r="J727" s="8" t="str" cm="1">
        <f t="array" ref="J727">_xlfn.IFS(H727=100,"green",H727&gt;50,"yellow",H727&gt;0,"orange",H727=0,"red")</f>
        <v>yellow</v>
      </c>
      <c r="K727" t="s">
        <v>193</v>
      </c>
    </row>
    <row r="728" spans="1:11" x14ac:dyDescent="0.3">
      <c r="A728">
        <v>4</v>
      </c>
      <c r="B728">
        <v>4.01</v>
      </c>
      <c r="C728" t="s">
        <v>208</v>
      </c>
      <c r="D728">
        <v>22</v>
      </c>
      <c r="E728" t="s">
        <v>28</v>
      </c>
      <c r="F728" s="3">
        <v>0.42669467662767774</v>
      </c>
      <c r="G728" s="3">
        <v>70.863501256826694</v>
      </c>
      <c r="H728" s="3">
        <f t="shared" si="22"/>
        <v>70.863501256826694</v>
      </c>
      <c r="I728" s="3">
        <f t="shared" si="23"/>
        <v>2.125905037704801</v>
      </c>
      <c r="J728" s="8" t="str" cm="1">
        <f t="array" ref="J728">_xlfn.IFS(H728=100,"green",H728&gt;50,"yellow",H728&gt;0,"orange",H728=0,"red")</f>
        <v>yellow</v>
      </c>
      <c r="K728" t="s">
        <v>193</v>
      </c>
    </row>
    <row r="729" spans="1:11" x14ac:dyDescent="0.3">
      <c r="A729">
        <v>4</v>
      </c>
      <c r="B729">
        <v>4.01</v>
      </c>
      <c r="C729" t="s">
        <v>208</v>
      </c>
      <c r="D729">
        <v>25</v>
      </c>
      <c r="E729" t="s">
        <v>244</v>
      </c>
      <c r="F729" s="3">
        <v>0.68286886869114527</v>
      </c>
      <c r="G729" s="3">
        <v>53.370855030064511</v>
      </c>
      <c r="H729" s="3">
        <f t="shared" si="22"/>
        <v>53.370855030064511</v>
      </c>
      <c r="I729" s="3">
        <f t="shared" si="23"/>
        <v>1.6011256509019354</v>
      </c>
      <c r="J729" s="8" t="str" cm="1">
        <f t="array" ref="J729">_xlfn.IFS(H729=100,"green",H729&gt;50,"yellow",H729&gt;0,"orange",H729=0,"red")</f>
        <v>yellow</v>
      </c>
      <c r="K729" t="s">
        <v>193</v>
      </c>
    </row>
    <row r="730" spans="1:11" x14ac:dyDescent="0.3">
      <c r="A730">
        <v>4</v>
      </c>
      <c r="B730">
        <v>4.01</v>
      </c>
      <c r="C730" t="s">
        <v>208</v>
      </c>
      <c r="D730">
        <v>7</v>
      </c>
      <c r="E730" t="s">
        <v>27</v>
      </c>
      <c r="F730" s="3">
        <v>0.20252632529504361</v>
      </c>
      <c r="G730" s="3">
        <v>86.170654696103654</v>
      </c>
      <c r="H730" s="3">
        <f t="shared" si="22"/>
        <v>86.170654696103654</v>
      </c>
      <c r="I730" s="3">
        <f t="shared" si="23"/>
        <v>2.5851196408831099</v>
      </c>
      <c r="J730" s="8" t="str" cm="1">
        <f t="array" ref="J730">_xlfn.IFS(H730=100,"green",H730&gt;50,"yellow",H730&gt;0,"orange",H730=0,"red")</f>
        <v>yellow</v>
      </c>
      <c r="K730" t="s">
        <v>193</v>
      </c>
    </row>
    <row r="731" spans="1:11" x14ac:dyDescent="0.3">
      <c r="A731">
        <v>4</v>
      </c>
      <c r="B731">
        <v>4.01</v>
      </c>
      <c r="C731" t="s">
        <v>208</v>
      </c>
      <c r="D731">
        <v>30</v>
      </c>
      <c r="E731" t="s">
        <v>26</v>
      </c>
      <c r="F731" s="3">
        <v>0.82273772835257064</v>
      </c>
      <c r="G731" s="3">
        <v>43.820023775400912</v>
      </c>
      <c r="H731" s="3">
        <f t="shared" si="22"/>
        <v>43.820023775400912</v>
      </c>
      <c r="I731" s="3">
        <f t="shared" si="23"/>
        <v>1.3146007132620274</v>
      </c>
      <c r="J731" s="8" t="str" cm="1">
        <f t="array" ref="J731">_xlfn.IFS(H731=100,"green",H731&gt;50,"yellow",H731&gt;0,"orange",H731=0,"red")</f>
        <v>orange</v>
      </c>
      <c r="K731" t="s">
        <v>193</v>
      </c>
    </row>
    <row r="732" spans="1:11" x14ac:dyDescent="0.3">
      <c r="A732">
        <v>4</v>
      </c>
      <c r="B732">
        <v>4.01</v>
      </c>
      <c r="C732" t="s">
        <v>208</v>
      </c>
      <c r="D732">
        <v>24</v>
      </c>
      <c r="E732" t="s">
        <v>25</v>
      </c>
      <c r="F732" s="3">
        <v>1.819996038364987E-2</v>
      </c>
      <c r="G732" s="3">
        <v>98.757230516595527</v>
      </c>
      <c r="H732" s="3">
        <f t="shared" si="22"/>
        <v>98.757230516595527</v>
      </c>
      <c r="I732" s="3">
        <f t="shared" si="23"/>
        <v>2.9627169154978659</v>
      </c>
      <c r="J732" s="8" t="str" cm="1">
        <f t="array" ref="J732">_xlfn.IFS(H732=100,"green",H732&gt;50,"yellow",H732&gt;0,"orange",H732=0,"red")</f>
        <v>yellow</v>
      </c>
      <c r="K732" t="s">
        <v>193</v>
      </c>
    </row>
    <row r="733" spans="1:11" x14ac:dyDescent="0.3">
      <c r="A733">
        <v>4</v>
      </c>
      <c r="B733">
        <v>4.01</v>
      </c>
      <c r="C733" t="s">
        <v>208</v>
      </c>
      <c r="D733">
        <v>6</v>
      </c>
      <c r="E733" t="s">
        <v>24</v>
      </c>
      <c r="F733" s="3">
        <v>52.068003020890863</v>
      </c>
      <c r="G733" s="3">
        <v>-3455.4212125816903</v>
      </c>
      <c r="H733" s="3">
        <f t="shared" si="22"/>
        <v>0</v>
      </c>
      <c r="I733" s="3">
        <f t="shared" si="23"/>
        <v>0</v>
      </c>
      <c r="J733" s="8" t="str" cm="1">
        <f t="array" ref="J733">_xlfn.IFS(H733=100,"green",H733&gt;50,"yellow",H733&gt;0,"orange",H733=0,"red")</f>
        <v>red</v>
      </c>
      <c r="K733" t="s">
        <v>193</v>
      </c>
    </row>
    <row r="734" spans="1:11" x14ac:dyDescent="0.3">
      <c r="A734">
        <v>4</v>
      </c>
      <c r="B734">
        <v>4.01</v>
      </c>
      <c r="C734" t="s">
        <v>208</v>
      </c>
      <c r="D734">
        <v>2</v>
      </c>
      <c r="E734" t="s">
        <v>23</v>
      </c>
      <c r="F734" s="3">
        <v>6.3659917938432562</v>
      </c>
      <c r="G734" s="3">
        <v>-334.69656890566927</v>
      </c>
      <c r="H734" s="3">
        <f t="shared" si="22"/>
        <v>0</v>
      </c>
      <c r="I734" s="3">
        <f t="shared" si="23"/>
        <v>0</v>
      </c>
      <c r="J734" s="8" t="str" cm="1">
        <f t="array" ref="J734">_xlfn.IFS(H734=100,"green",H734&gt;50,"yellow",H734&gt;0,"orange",H734=0,"red")</f>
        <v>red</v>
      </c>
      <c r="K734" t="s">
        <v>193</v>
      </c>
    </row>
    <row r="735" spans="1:11" x14ac:dyDescent="0.3">
      <c r="A735">
        <v>4</v>
      </c>
      <c r="B735">
        <v>4.01</v>
      </c>
      <c r="C735" t="s">
        <v>208</v>
      </c>
      <c r="D735">
        <v>1</v>
      </c>
      <c r="E735" t="s">
        <v>22</v>
      </c>
      <c r="F735" s="3">
        <v>9.8882924573768118</v>
      </c>
      <c r="G735" s="3">
        <v>-575.21400321543433</v>
      </c>
      <c r="H735" s="3">
        <f t="shared" si="22"/>
        <v>0</v>
      </c>
      <c r="I735" s="3">
        <f t="shared" si="23"/>
        <v>0</v>
      </c>
      <c r="J735" s="8" t="str" cm="1">
        <f t="array" ref="J735">_xlfn.IFS(H735=100,"green",H735&gt;50,"yellow",H735&gt;0,"orange",H735=0,"red")</f>
        <v>red</v>
      </c>
      <c r="K735" t="s">
        <v>193</v>
      </c>
    </row>
    <row r="736" spans="1:11" x14ac:dyDescent="0.3">
      <c r="A736">
        <v>4</v>
      </c>
      <c r="B736">
        <v>4.01</v>
      </c>
      <c r="C736" t="s">
        <v>208</v>
      </c>
      <c r="D736">
        <v>20</v>
      </c>
      <c r="E736" t="s">
        <v>21</v>
      </c>
      <c r="F736" s="3">
        <v>9.700457746412694E-2</v>
      </c>
      <c r="G736" s="3">
        <v>93.376121371601243</v>
      </c>
      <c r="H736" s="3">
        <f t="shared" si="22"/>
        <v>93.376121371601243</v>
      </c>
      <c r="I736" s="3">
        <f t="shared" si="23"/>
        <v>2.8012836411480371</v>
      </c>
      <c r="J736" s="8" t="str" cm="1">
        <f t="array" ref="J736">_xlfn.IFS(H736=100,"green",H736&gt;50,"yellow",H736&gt;0,"orange",H736=0,"red")</f>
        <v>yellow</v>
      </c>
      <c r="K736" t="s">
        <v>193</v>
      </c>
    </row>
    <row r="737" spans="1:11" x14ac:dyDescent="0.3">
      <c r="A737">
        <v>4</v>
      </c>
      <c r="B737">
        <v>4.01</v>
      </c>
      <c r="C737" t="s">
        <v>208</v>
      </c>
      <c r="D737">
        <v>29</v>
      </c>
      <c r="E737" t="s">
        <v>20</v>
      </c>
      <c r="F737" s="3">
        <v>0.66126202807394485</v>
      </c>
      <c r="G737" s="3">
        <v>54.846260557648193</v>
      </c>
      <c r="H737" s="3">
        <f t="shared" si="22"/>
        <v>54.846260557648193</v>
      </c>
      <c r="I737" s="3">
        <f t="shared" si="23"/>
        <v>1.6453878167294458</v>
      </c>
      <c r="J737" s="8" t="str" cm="1">
        <f t="array" ref="J737">_xlfn.IFS(H737=100,"green",H737&gt;50,"yellow",H737&gt;0,"orange",H737=0,"red")</f>
        <v>yellow</v>
      </c>
      <c r="K737" t="s">
        <v>193</v>
      </c>
    </row>
    <row r="738" spans="1:11" x14ac:dyDescent="0.3">
      <c r="A738">
        <v>4</v>
      </c>
      <c r="B738">
        <v>4.01</v>
      </c>
      <c r="C738" t="s">
        <v>208</v>
      </c>
      <c r="D738">
        <v>32</v>
      </c>
      <c r="E738" t="s">
        <v>19</v>
      </c>
      <c r="F738" s="3">
        <v>0.39813134508734804</v>
      </c>
      <c r="G738" s="3">
        <v>72.813925105802539</v>
      </c>
      <c r="H738" s="3">
        <f t="shared" si="22"/>
        <v>72.813925105802539</v>
      </c>
      <c r="I738" s="3">
        <f t="shared" si="23"/>
        <v>2.1844177531740758</v>
      </c>
      <c r="J738" s="8" t="str" cm="1">
        <f t="array" ref="J738">_xlfn.IFS(H738=100,"green",H738&gt;50,"yellow",H738&gt;0,"orange",H738=0,"red")</f>
        <v>yellow</v>
      </c>
      <c r="K738" t="s">
        <v>193</v>
      </c>
    </row>
    <row r="739" spans="1:11" x14ac:dyDescent="0.3">
      <c r="A739">
        <v>4</v>
      </c>
      <c r="B739">
        <v>4.01</v>
      </c>
      <c r="C739" t="s">
        <v>208</v>
      </c>
      <c r="D739">
        <v>35</v>
      </c>
      <c r="E739" t="s">
        <v>18</v>
      </c>
      <c r="F739" s="3">
        <v>0.72992700729927007</v>
      </c>
      <c r="G739" s="3">
        <v>50.157528331807868</v>
      </c>
      <c r="H739" s="3">
        <f t="shared" si="22"/>
        <v>50.157528331807868</v>
      </c>
      <c r="I739" s="3">
        <f t="shared" si="23"/>
        <v>1.504725849954236</v>
      </c>
      <c r="J739" s="8" t="str" cm="1">
        <f t="array" ref="J739">_xlfn.IFS(H739=100,"green",H739&gt;50,"yellow",H739&gt;0,"orange",H739=0,"red")</f>
        <v>yellow</v>
      </c>
      <c r="K739" t="s">
        <v>193</v>
      </c>
    </row>
    <row r="740" spans="1:11" x14ac:dyDescent="0.3">
      <c r="A740">
        <v>4</v>
      </c>
      <c r="B740">
        <v>4.01</v>
      </c>
      <c r="C740" t="s">
        <v>208</v>
      </c>
      <c r="D740">
        <v>31</v>
      </c>
      <c r="E740" t="s">
        <v>17</v>
      </c>
      <c r="F740" s="3">
        <v>0</v>
      </c>
      <c r="G740" s="3">
        <v>100</v>
      </c>
      <c r="H740" s="3">
        <f t="shared" si="22"/>
        <v>100</v>
      </c>
      <c r="I740" s="3">
        <f t="shared" si="23"/>
        <v>3</v>
      </c>
      <c r="J740" s="8" t="str" cm="1">
        <f t="array" ref="J740">_xlfn.IFS(H740=100,"green",H740&gt;50,"yellow",H740&gt;0,"orange",H740=0,"red")</f>
        <v>green</v>
      </c>
      <c r="K740" t="s">
        <v>193</v>
      </c>
    </row>
    <row r="741" spans="1:11" x14ac:dyDescent="0.3">
      <c r="A741">
        <v>4</v>
      </c>
      <c r="B741">
        <v>4.01</v>
      </c>
      <c r="C741" t="s">
        <v>208</v>
      </c>
      <c r="D741">
        <v>23</v>
      </c>
      <c r="E741" t="s">
        <v>16</v>
      </c>
      <c r="F741" s="3">
        <v>1.7252582307450681</v>
      </c>
      <c r="G741" s="3">
        <v>-17.807854246130088</v>
      </c>
      <c r="H741" s="3">
        <f t="shared" si="22"/>
        <v>0</v>
      </c>
      <c r="I741" s="3">
        <f t="shared" si="23"/>
        <v>0</v>
      </c>
      <c r="J741" s="8" t="str" cm="1">
        <f t="array" ref="J741">_xlfn.IFS(H741=100,"green",H741&gt;50,"yellow",H741&gt;0,"orange",H741=0,"red")</f>
        <v>red</v>
      </c>
      <c r="K741" t="s">
        <v>193</v>
      </c>
    </row>
    <row r="742" spans="1:11" x14ac:dyDescent="0.3">
      <c r="A742">
        <v>4</v>
      </c>
      <c r="B742">
        <v>4.01</v>
      </c>
      <c r="C742" t="s">
        <v>208</v>
      </c>
      <c r="D742">
        <v>27</v>
      </c>
      <c r="E742" t="s">
        <v>15</v>
      </c>
      <c r="F742" s="3">
        <v>0.88988292370998989</v>
      </c>
      <c r="G742" s="3">
        <v>39.235068754158284</v>
      </c>
      <c r="H742" s="3">
        <f t="shared" si="22"/>
        <v>39.235068754158284</v>
      </c>
      <c r="I742" s="3">
        <f t="shared" si="23"/>
        <v>1.1770520626247487</v>
      </c>
      <c r="J742" s="8" t="str" cm="1">
        <f t="array" ref="J742">_xlfn.IFS(H742=100,"green",H742&gt;50,"yellow",H742&gt;0,"orange",H742=0,"red")</f>
        <v>orange</v>
      </c>
      <c r="K742" t="s">
        <v>193</v>
      </c>
    </row>
    <row r="743" spans="1:11" x14ac:dyDescent="0.3">
      <c r="A743">
        <v>4</v>
      </c>
      <c r="B743">
        <v>4.01</v>
      </c>
      <c r="C743" t="s">
        <v>208</v>
      </c>
      <c r="D743">
        <v>14</v>
      </c>
      <c r="E743" t="s">
        <v>14</v>
      </c>
      <c r="F743" s="3">
        <v>0.11671380607612074</v>
      </c>
      <c r="G743" s="3">
        <v>92.030292735488786</v>
      </c>
      <c r="H743" s="3">
        <f t="shared" si="22"/>
        <v>92.030292735488786</v>
      </c>
      <c r="I743" s="3">
        <f t="shared" si="23"/>
        <v>2.7609087820646634</v>
      </c>
      <c r="J743" s="8" t="str" cm="1">
        <f t="array" ref="J743">_xlfn.IFS(H743=100,"green",H743&gt;50,"yellow",H743&gt;0,"orange",H743=0,"red")</f>
        <v>yellow</v>
      </c>
      <c r="K743" t="s">
        <v>193</v>
      </c>
    </row>
    <row r="744" spans="1:11" x14ac:dyDescent="0.3">
      <c r="A744">
        <v>4</v>
      </c>
      <c r="B744">
        <v>4.01</v>
      </c>
      <c r="C744" t="s">
        <v>208</v>
      </c>
      <c r="D744">
        <v>17</v>
      </c>
      <c r="E744" t="s">
        <v>13</v>
      </c>
      <c r="F744" s="3">
        <v>0.23593737413162408</v>
      </c>
      <c r="G744" s="3">
        <v>83.889208416696334</v>
      </c>
      <c r="H744" s="3">
        <f t="shared" si="22"/>
        <v>83.889208416696334</v>
      </c>
      <c r="I744" s="3">
        <f t="shared" si="23"/>
        <v>2.5166762525008899</v>
      </c>
      <c r="J744" s="8" t="str" cm="1">
        <f t="array" ref="J744">_xlfn.IFS(H744=100,"green",H744&gt;50,"yellow",H744&gt;0,"orange",H744=0,"red")</f>
        <v>yellow</v>
      </c>
      <c r="K744" t="s">
        <v>193</v>
      </c>
    </row>
    <row r="745" spans="1:11" x14ac:dyDescent="0.3">
      <c r="A745">
        <v>4</v>
      </c>
      <c r="B745">
        <v>4.01</v>
      </c>
      <c r="C745" t="s">
        <v>208</v>
      </c>
      <c r="D745">
        <v>15</v>
      </c>
      <c r="E745" t="s">
        <v>12</v>
      </c>
      <c r="F745" s="3">
        <v>1.3671088200392634</v>
      </c>
      <c r="G745" s="3">
        <v>6.6480867967046944</v>
      </c>
      <c r="H745" s="3">
        <f t="shared" si="22"/>
        <v>6.6480867967046944</v>
      </c>
      <c r="I745" s="3">
        <f t="shared" si="23"/>
        <v>0.19944260390114082</v>
      </c>
      <c r="J745" s="8" t="str" cm="1">
        <f t="array" ref="J745">_xlfn.IFS(H745=100,"green",H745&gt;50,"yellow",H745&gt;0,"orange",H745=0,"red")</f>
        <v>orange</v>
      </c>
      <c r="K745" t="s">
        <v>193</v>
      </c>
    </row>
    <row r="746" spans="1:11" x14ac:dyDescent="0.3">
      <c r="A746">
        <v>4</v>
      </c>
      <c r="B746">
        <v>4.01</v>
      </c>
      <c r="C746" t="s">
        <v>208</v>
      </c>
      <c r="D746">
        <v>13</v>
      </c>
      <c r="E746" t="s">
        <v>11</v>
      </c>
      <c r="F746" s="3">
        <v>0</v>
      </c>
      <c r="G746" s="3">
        <v>100</v>
      </c>
      <c r="H746" s="3">
        <f t="shared" si="22"/>
        <v>100</v>
      </c>
      <c r="I746" s="3">
        <f t="shared" si="23"/>
        <v>3</v>
      </c>
      <c r="J746" s="8" t="str" cm="1">
        <f t="array" ref="J746">_xlfn.IFS(H746=100,"green",H746&gt;50,"yellow",H746&gt;0,"orange",H746=0,"red")</f>
        <v>green</v>
      </c>
      <c r="K746" t="s">
        <v>193</v>
      </c>
    </row>
    <row r="747" spans="1:11" x14ac:dyDescent="0.3">
      <c r="A747">
        <v>4</v>
      </c>
      <c r="B747">
        <v>4.01</v>
      </c>
      <c r="C747" t="s">
        <v>208</v>
      </c>
      <c r="D747">
        <v>21</v>
      </c>
      <c r="E747" t="s">
        <v>10</v>
      </c>
      <c r="F747" s="3">
        <v>9.0531761889363557E-2</v>
      </c>
      <c r="G747" s="3">
        <v>93.818112315452296</v>
      </c>
      <c r="H747" s="3">
        <f t="shared" si="22"/>
        <v>93.818112315452296</v>
      </c>
      <c r="I747" s="3">
        <f t="shared" si="23"/>
        <v>2.8145433694635686</v>
      </c>
      <c r="J747" s="8" t="str" cm="1">
        <f t="array" ref="J747">_xlfn.IFS(H747=100,"green",H747&gt;50,"yellow",H747&gt;0,"orange",H747=0,"red")</f>
        <v>yellow</v>
      </c>
      <c r="K747" t="s">
        <v>193</v>
      </c>
    </row>
    <row r="748" spans="1:11" x14ac:dyDescent="0.3">
      <c r="A748">
        <v>4</v>
      </c>
      <c r="B748">
        <v>4.01</v>
      </c>
      <c r="C748" t="s">
        <v>208</v>
      </c>
      <c r="D748">
        <v>34</v>
      </c>
      <c r="E748" t="s">
        <v>9</v>
      </c>
      <c r="F748" s="3">
        <v>0</v>
      </c>
      <c r="G748" s="3">
        <v>100</v>
      </c>
      <c r="H748" s="3">
        <f t="shared" si="22"/>
        <v>100</v>
      </c>
      <c r="I748" s="3">
        <f t="shared" si="23"/>
        <v>3</v>
      </c>
      <c r="J748" s="8" t="str" cm="1">
        <f t="array" ref="J748">_xlfn.IFS(H748=100,"green",H748&gt;50,"yellow",H748&gt;0,"orange",H748=0,"red")</f>
        <v>green</v>
      </c>
      <c r="K748" t="s">
        <v>193</v>
      </c>
    </row>
    <row r="749" spans="1:11" x14ac:dyDescent="0.3">
      <c r="A749">
        <v>4</v>
      </c>
      <c r="B749">
        <v>4.01</v>
      </c>
      <c r="C749" t="s">
        <v>208</v>
      </c>
      <c r="D749">
        <v>3</v>
      </c>
      <c r="E749" t="s">
        <v>8</v>
      </c>
      <c r="F749" s="3">
        <v>1.438183105435979</v>
      </c>
      <c r="G749" s="3">
        <v>1.7948370596794545</v>
      </c>
      <c r="H749" s="3">
        <f t="shared" si="22"/>
        <v>1.7948370596794545</v>
      </c>
      <c r="I749" s="3">
        <f t="shared" si="23"/>
        <v>5.3845111790383635E-2</v>
      </c>
      <c r="J749" s="8" t="str" cm="1">
        <f t="array" ref="J749">_xlfn.IFS(H749=100,"green",H749&gt;50,"yellow",H749&gt;0,"orange",H749=0,"red")</f>
        <v>orange</v>
      </c>
      <c r="K749" t="s">
        <v>193</v>
      </c>
    </row>
    <row r="750" spans="1:11" x14ac:dyDescent="0.3">
      <c r="A750">
        <v>4</v>
      </c>
      <c r="B750">
        <v>4.01</v>
      </c>
      <c r="C750" t="s">
        <v>208</v>
      </c>
      <c r="D750">
        <v>8</v>
      </c>
      <c r="E750" t="s">
        <v>7</v>
      </c>
      <c r="F750" s="3">
        <v>2.3428688826267474</v>
      </c>
      <c r="G750" s="3">
        <v>-59.980894989319275</v>
      </c>
      <c r="H750" s="3">
        <f t="shared" si="22"/>
        <v>0</v>
      </c>
      <c r="I750" s="3">
        <f t="shared" si="23"/>
        <v>0</v>
      </c>
      <c r="J750" s="8" t="str" cm="1">
        <f t="array" ref="J750">_xlfn.IFS(H750=100,"green",H750&gt;50,"yellow",H750&gt;0,"orange",H750=0,"red")</f>
        <v>red</v>
      </c>
      <c r="K750" t="s">
        <v>193</v>
      </c>
    </row>
    <row r="751" spans="1:11" x14ac:dyDescent="0.3">
      <c r="A751">
        <v>4</v>
      </c>
      <c r="B751">
        <v>4.01</v>
      </c>
      <c r="C751" t="s">
        <v>208</v>
      </c>
      <c r="D751">
        <v>11</v>
      </c>
      <c r="E751" t="s">
        <v>6</v>
      </c>
      <c r="F751" s="3">
        <v>0.65511802770166583</v>
      </c>
      <c r="G751" s="3">
        <v>55.2657986229922</v>
      </c>
      <c r="H751" s="3">
        <f t="shared" si="22"/>
        <v>55.2657986229922</v>
      </c>
      <c r="I751" s="3">
        <f t="shared" si="23"/>
        <v>1.6579739586897659</v>
      </c>
      <c r="J751" s="8" t="str" cm="1">
        <f t="array" ref="J751">_xlfn.IFS(H751=100,"green",H751&gt;50,"yellow",H751&gt;0,"orange",H751=0,"red")</f>
        <v>yellow</v>
      </c>
      <c r="K751" t="s">
        <v>193</v>
      </c>
    </row>
    <row r="752" spans="1:11" x14ac:dyDescent="0.3">
      <c r="A752">
        <v>4</v>
      </c>
      <c r="B752">
        <v>4.01</v>
      </c>
      <c r="C752" t="s">
        <v>208</v>
      </c>
      <c r="D752">
        <v>33</v>
      </c>
      <c r="E752" t="s">
        <v>5</v>
      </c>
      <c r="F752" s="3">
        <v>0.75401579247267703</v>
      </c>
      <c r="G752" s="3">
        <v>48.51264524004629</v>
      </c>
      <c r="H752" s="3">
        <f t="shared" si="22"/>
        <v>48.51264524004629</v>
      </c>
      <c r="I752" s="3">
        <f t="shared" si="23"/>
        <v>1.4553793572013887</v>
      </c>
      <c r="J752" s="8" t="str" cm="1">
        <f t="array" ref="J752">_xlfn.IFS(H752=100,"green",H752&gt;50,"yellow",H752&gt;0,"orange",H752=0,"red")</f>
        <v>orange</v>
      </c>
      <c r="K752" t="s">
        <v>193</v>
      </c>
    </row>
    <row r="753" spans="1:11" x14ac:dyDescent="0.3">
      <c r="A753">
        <v>4</v>
      </c>
      <c r="B753">
        <v>4.01</v>
      </c>
      <c r="C753" t="s">
        <v>208</v>
      </c>
      <c r="D753">
        <v>36</v>
      </c>
      <c r="E753" t="s">
        <v>4</v>
      </c>
      <c r="F753" s="3">
        <v>3.6310474151941881</v>
      </c>
      <c r="G753" s="3">
        <v>-147.94311774721965</v>
      </c>
      <c r="H753" s="3">
        <f t="shared" si="22"/>
        <v>0</v>
      </c>
      <c r="I753" s="3">
        <f t="shared" si="23"/>
        <v>0</v>
      </c>
      <c r="J753" s="8" t="str" cm="1">
        <f t="array" ref="J753">_xlfn.IFS(H753=100,"green",H753&gt;50,"yellow",H753&gt;0,"orange",H753=0,"red")</f>
        <v>red</v>
      </c>
      <c r="K753" t="s">
        <v>193</v>
      </c>
    </row>
    <row r="754" spans="1:11" x14ac:dyDescent="0.3">
      <c r="A754">
        <v>4</v>
      </c>
      <c r="B754">
        <v>4.01</v>
      </c>
      <c r="C754" t="s">
        <v>208</v>
      </c>
      <c r="D754">
        <v>16</v>
      </c>
      <c r="E754" t="s">
        <v>3</v>
      </c>
      <c r="F754" s="3">
        <v>0</v>
      </c>
      <c r="G754" s="3">
        <v>100</v>
      </c>
      <c r="H754" s="3">
        <f t="shared" si="22"/>
        <v>100</v>
      </c>
      <c r="I754" s="3">
        <f t="shared" si="23"/>
        <v>3</v>
      </c>
      <c r="J754" s="8" t="str" cm="1">
        <f t="array" ref="J754">_xlfn.IFS(H754=100,"green",H754&gt;50,"yellow",H754&gt;0,"orange",H754=0,"red")</f>
        <v>green</v>
      </c>
      <c r="K754" t="s">
        <v>193</v>
      </c>
    </row>
    <row r="755" spans="1:11" x14ac:dyDescent="0.3">
      <c r="A755">
        <v>4</v>
      </c>
      <c r="B755">
        <v>4.01</v>
      </c>
      <c r="C755" t="s">
        <v>208</v>
      </c>
      <c r="D755">
        <v>9</v>
      </c>
      <c r="E755" t="s">
        <v>2</v>
      </c>
      <c r="F755" s="3">
        <v>0.20969675741900246</v>
      </c>
      <c r="G755" s="3">
        <v>85.681027573921313</v>
      </c>
      <c r="H755" s="3">
        <f t="shared" si="22"/>
        <v>85.681027573921313</v>
      </c>
      <c r="I755" s="3">
        <f t="shared" si="23"/>
        <v>2.5704308272176393</v>
      </c>
      <c r="J755" s="8" t="str" cm="1">
        <f t="array" ref="J755">_xlfn.IFS(H755=100,"green",H755&gt;50,"yellow",H755&gt;0,"orange",H755=0,"red")</f>
        <v>yellow</v>
      </c>
      <c r="K755" t="s">
        <v>193</v>
      </c>
    </row>
    <row r="756" spans="1:11" x14ac:dyDescent="0.3">
      <c r="A756">
        <v>4</v>
      </c>
      <c r="B756">
        <v>4.01</v>
      </c>
      <c r="C756" t="s">
        <v>208</v>
      </c>
      <c r="D756">
        <v>5</v>
      </c>
      <c r="E756" t="s">
        <v>1</v>
      </c>
      <c r="F756" s="3">
        <v>5.9486677561982143E-2</v>
      </c>
      <c r="G756" s="3">
        <v>95.938000633805359</v>
      </c>
      <c r="H756" s="3">
        <f t="shared" si="22"/>
        <v>95.938000633805359</v>
      </c>
      <c r="I756" s="3">
        <f t="shared" si="23"/>
        <v>2.8781400190141606</v>
      </c>
      <c r="J756" s="8" t="str" cm="1">
        <f t="array" ref="J756">_xlfn.IFS(H756=100,"green",H756&gt;50,"yellow",H756&gt;0,"orange",H756=0,"red")</f>
        <v>yellow</v>
      </c>
      <c r="K756" t="s">
        <v>193</v>
      </c>
    </row>
    <row r="757" spans="1:11" x14ac:dyDescent="0.3">
      <c r="A757">
        <v>4</v>
      </c>
      <c r="B757">
        <v>4.01</v>
      </c>
      <c r="C757" t="s">
        <v>208</v>
      </c>
      <c r="D757">
        <v>19</v>
      </c>
      <c r="E757" t="s">
        <v>0</v>
      </c>
      <c r="F757" s="3">
        <v>1.4669774233927462</v>
      </c>
      <c r="G757" s="3">
        <v>-0.17135950876270686</v>
      </c>
      <c r="H757" s="3">
        <f t="shared" si="22"/>
        <v>0</v>
      </c>
      <c r="I757" s="3">
        <f t="shared" si="23"/>
        <v>0</v>
      </c>
      <c r="J757" s="8" t="str" cm="1">
        <f t="array" ref="J757">_xlfn.IFS(H757=100,"green",H757&gt;50,"yellow",H757&gt;0,"orange",H757=0,"red")</f>
        <v>red</v>
      </c>
      <c r="K757" t="s">
        <v>193</v>
      </c>
    </row>
    <row r="758" spans="1:11" x14ac:dyDescent="0.3">
      <c r="A758">
        <v>4</v>
      </c>
      <c r="B758">
        <v>4.0199999999999996</v>
      </c>
      <c r="C758" t="s">
        <v>254</v>
      </c>
      <c r="D758">
        <v>35</v>
      </c>
      <c r="E758" t="s">
        <v>34</v>
      </c>
      <c r="F758" s="3">
        <v>0</v>
      </c>
      <c r="G758" s="3">
        <v>100</v>
      </c>
      <c r="H758" s="3">
        <f t="shared" si="22"/>
        <v>100</v>
      </c>
      <c r="I758" s="3">
        <f t="shared" si="23"/>
        <v>3</v>
      </c>
      <c r="J758" s="8" t="str" cm="1">
        <f t="array" ref="J758">_xlfn.IFS(H758=100,"green",H758&gt;50,"yellow",H758&gt;0,"orange",H758=0,"red")</f>
        <v>green</v>
      </c>
      <c r="K758" t="s">
        <v>250</v>
      </c>
    </row>
    <row r="759" spans="1:11" x14ac:dyDescent="0.3">
      <c r="A759">
        <v>4</v>
      </c>
      <c r="B759">
        <v>4.0199999999999996</v>
      </c>
      <c r="C759" t="s">
        <v>254</v>
      </c>
      <c r="D759">
        <v>37</v>
      </c>
      <c r="E759" t="s">
        <v>33</v>
      </c>
      <c r="F759" s="3">
        <v>0.25213252174093354</v>
      </c>
      <c r="G759" s="3">
        <v>85.158400766993324</v>
      </c>
      <c r="H759" s="3">
        <f t="shared" si="22"/>
        <v>85.158400766993324</v>
      </c>
      <c r="I759" s="3">
        <f t="shared" si="23"/>
        <v>2.5547520230098</v>
      </c>
      <c r="J759" s="8" t="str" cm="1">
        <f t="array" ref="J759">_xlfn.IFS(H759=100,"green",H759&gt;50,"yellow",H759&gt;0,"orange",H759=0,"red")</f>
        <v>yellow</v>
      </c>
      <c r="K759" t="s">
        <v>250</v>
      </c>
    </row>
    <row r="760" spans="1:11" x14ac:dyDescent="0.3">
      <c r="A760">
        <v>4</v>
      </c>
      <c r="B760">
        <v>4.0199999999999996</v>
      </c>
      <c r="C760" t="s">
        <v>254</v>
      </c>
      <c r="D760">
        <v>12</v>
      </c>
      <c r="E760" t="s">
        <v>32</v>
      </c>
      <c r="F760" s="3">
        <v>0</v>
      </c>
      <c r="G760" s="3">
        <v>100</v>
      </c>
      <c r="H760" s="3">
        <f t="shared" si="22"/>
        <v>100</v>
      </c>
      <c r="I760" s="3">
        <f t="shared" si="23"/>
        <v>3</v>
      </c>
      <c r="J760" s="8" t="str" cm="1">
        <f t="array" ref="J760">_xlfn.IFS(H760=100,"green",H760&gt;50,"yellow",H760&gt;0,"orange",H760=0,"red")</f>
        <v>green</v>
      </c>
      <c r="K760" t="s">
        <v>250</v>
      </c>
    </row>
    <row r="761" spans="1:11" x14ac:dyDescent="0.3">
      <c r="A761">
        <v>4</v>
      </c>
      <c r="B761">
        <v>4.0199999999999996</v>
      </c>
      <c r="C761" t="s">
        <v>254</v>
      </c>
      <c r="D761">
        <v>18</v>
      </c>
      <c r="E761" t="s">
        <v>31</v>
      </c>
      <c r="F761" s="3">
        <v>3.204555493543846E-2</v>
      </c>
      <c r="G761" s="3">
        <v>98.113661497267046</v>
      </c>
      <c r="H761" s="3">
        <f t="shared" si="22"/>
        <v>98.113661497267046</v>
      </c>
      <c r="I761" s="3">
        <f t="shared" si="23"/>
        <v>2.9434098449180115</v>
      </c>
      <c r="J761" s="8" t="str" cm="1">
        <f t="array" ref="J761">_xlfn.IFS(H761=100,"green",H761&gt;50,"yellow",H761&gt;0,"orange",H761=0,"red")</f>
        <v>yellow</v>
      </c>
      <c r="K761" t="s">
        <v>250</v>
      </c>
    </row>
    <row r="762" spans="1:11" x14ac:dyDescent="0.3">
      <c r="A762">
        <v>4</v>
      </c>
      <c r="B762">
        <v>4.0199999999999996</v>
      </c>
      <c r="C762" t="s">
        <v>254</v>
      </c>
      <c r="D762">
        <v>10</v>
      </c>
      <c r="E762" t="s">
        <v>30</v>
      </c>
      <c r="F762" s="3">
        <v>0</v>
      </c>
      <c r="G762" s="3">
        <v>100</v>
      </c>
      <c r="H762" s="3">
        <f t="shared" si="22"/>
        <v>100</v>
      </c>
      <c r="I762" s="3">
        <f t="shared" si="23"/>
        <v>3</v>
      </c>
      <c r="J762" s="8" t="str" cm="1">
        <f t="array" ref="J762">_xlfn.IFS(H762=100,"green",H762&gt;50,"yellow",H762&gt;0,"orange",H762=0,"red")</f>
        <v>green</v>
      </c>
      <c r="K762" t="s">
        <v>250</v>
      </c>
    </row>
    <row r="763" spans="1:11" x14ac:dyDescent="0.3">
      <c r="A763">
        <v>4</v>
      </c>
      <c r="B763">
        <v>4.0199999999999996</v>
      </c>
      <c r="C763" t="s">
        <v>254</v>
      </c>
      <c r="D763">
        <v>4</v>
      </c>
      <c r="E763" t="s">
        <v>29</v>
      </c>
      <c r="F763" s="3">
        <v>0.18949263347387371</v>
      </c>
      <c r="G763" s="3">
        <v>88.845652658342985</v>
      </c>
      <c r="H763" s="3">
        <f t="shared" si="22"/>
        <v>88.845652658342985</v>
      </c>
      <c r="I763" s="3">
        <f t="shared" si="23"/>
        <v>2.6653695797502897</v>
      </c>
      <c r="J763" s="8" t="str" cm="1">
        <f t="array" ref="J763">_xlfn.IFS(H763=100,"green",H763&gt;50,"yellow",H763&gt;0,"orange",H763=0,"red")</f>
        <v>yellow</v>
      </c>
      <c r="K763" t="s">
        <v>250</v>
      </c>
    </row>
    <row r="764" spans="1:11" x14ac:dyDescent="0.3">
      <c r="A764">
        <v>4</v>
      </c>
      <c r="B764">
        <v>4.0199999999999996</v>
      </c>
      <c r="C764" t="s">
        <v>254</v>
      </c>
      <c r="D764">
        <v>22</v>
      </c>
      <c r="E764" t="s">
        <v>28</v>
      </c>
      <c r="F764" s="3">
        <v>7.8292601216087658E-3</v>
      </c>
      <c r="G764" s="3">
        <v>99.539136243854841</v>
      </c>
      <c r="H764" s="3">
        <f t="shared" si="22"/>
        <v>99.539136243854841</v>
      </c>
      <c r="I764" s="3">
        <f t="shared" si="23"/>
        <v>2.9861740873156455</v>
      </c>
      <c r="J764" s="8" t="str" cm="1">
        <f t="array" ref="J764">_xlfn.IFS(H764=100,"green",H764&gt;50,"yellow",H764&gt;0,"orange",H764=0,"red")</f>
        <v>yellow</v>
      </c>
      <c r="K764" t="s">
        <v>250</v>
      </c>
    </row>
    <row r="765" spans="1:11" x14ac:dyDescent="0.3">
      <c r="A765">
        <v>4</v>
      </c>
      <c r="B765">
        <v>4.0199999999999996</v>
      </c>
      <c r="C765" t="s">
        <v>254</v>
      </c>
      <c r="D765">
        <v>25</v>
      </c>
      <c r="E765" t="s">
        <v>244</v>
      </c>
      <c r="F765" s="3">
        <v>0</v>
      </c>
      <c r="G765" s="3">
        <v>100</v>
      </c>
      <c r="H765" s="3">
        <f t="shared" si="22"/>
        <v>100</v>
      </c>
      <c r="I765" s="3">
        <f t="shared" si="23"/>
        <v>3</v>
      </c>
      <c r="J765" s="8" t="str" cm="1">
        <f t="array" ref="J765">_xlfn.IFS(H765=100,"green",H765&gt;50,"yellow",H765&gt;0,"orange",H765=0,"red")</f>
        <v>green</v>
      </c>
      <c r="K765" t="s">
        <v>250</v>
      </c>
    </row>
    <row r="766" spans="1:11" x14ac:dyDescent="0.3">
      <c r="A766">
        <v>4</v>
      </c>
      <c r="B766">
        <v>4.0199999999999996</v>
      </c>
      <c r="C766" t="s">
        <v>254</v>
      </c>
      <c r="D766">
        <v>7</v>
      </c>
      <c r="E766" t="s">
        <v>27</v>
      </c>
      <c r="F766" s="3">
        <v>0.49440249998495944</v>
      </c>
      <c r="G766" s="3">
        <v>70.89735305105593</v>
      </c>
      <c r="H766" s="3">
        <f t="shared" si="22"/>
        <v>70.89735305105593</v>
      </c>
      <c r="I766" s="3">
        <f t="shared" si="23"/>
        <v>2.126920591531678</v>
      </c>
      <c r="J766" s="8" t="str" cm="1">
        <f t="array" ref="J766">_xlfn.IFS(H766=100,"green",H766&gt;50,"yellow",H766&gt;0,"orange",H766=0,"red")</f>
        <v>yellow</v>
      </c>
      <c r="K766" t="s">
        <v>250</v>
      </c>
    </row>
    <row r="767" spans="1:11" x14ac:dyDescent="0.3">
      <c r="A767">
        <v>4</v>
      </c>
      <c r="B767">
        <v>4.0199999999999996</v>
      </c>
      <c r="C767" t="s">
        <v>254</v>
      </c>
      <c r="D767">
        <v>30</v>
      </c>
      <c r="E767" t="s">
        <v>26</v>
      </c>
      <c r="F767" s="3">
        <v>0.27424590945085686</v>
      </c>
      <c r="G767" s="3">
        <v>83.856712131950843</v>
      </c>
      <c r="H767" s="3">
        <f t="shared" si="22"/>
        <v>83.856712131950843</v>
      </c>
      <c r="I767" s="3">
        <f t="shared" si="23"/>
        <v>2.5157013639585251</v>
      </c>
      <c r="J767" s="8" t="str" cm="1">
        <f t="array" ref="J767">_xlfn.IFS(H767=100,"green",H767&gt;50,"yellow",H767&gt;0,"orange",H767=0,"red")</f>
        <v>yellow</v>
      </c>
      <c r="K767" t="s">
        <v>250</v>
      </c>
    </row>
    <row r="768" spans="1:11" x14ac:dyDescent="0.3">
      <c r="A768">
        <v>4</v>
      </c>
      <c r="B768">
        <v>4.0199999999999996</v>
      </c>
      <c r="C768" t="s">
        <v>254</v>
      </c>
      <c r="D768">
        <v>24</v>
      </c>
      <c r="E768" t="s">
        <v>25</v>
      </c>
      <c r="F768" s="3">
        <v>0.10754522044884014</v>
      </c>
      <c r="G768" s="3">
        <v>93.669428083668322</v>
      </c>
      <c r="H768" s="3">
        <f t="shared" si="22"/>
        <v>93.669428083668322</v>
      </c>
      <c r="I768" s="3">
        <f t="shared" si="23"/>
        <v>2.8100828425100497</v>
      </c>
      <c r="J768" s="8" t="str" cm="1">
        <f t="array" ref="J768">_xlfn.IFS(H768=100,"green",H768&gt;50,"yellow",H768&gt;0,"orange",H768=0,"red")</f>
        <v>yellow</v>
      </c>
      <c r="K768" t="s">
        <v>250</v>
      </c>
    </row>
    <row r="769" spans="1:11" x14ac:dyDescent="0.3">
      <c r="A769">
        <v>4</v>
      </c>
      <c r="B769">
        <v>4.0199999999999996</v>
      </c>
      <c r="C769" t="s">
        <v>254</v>
      </c>
      <c r="D769">
        <v>6</v>
      </c>
      <c r="E769" t="s">
        <v>24</v>
      </c>
      <c r="F769" s="3">
        <v>0.3865654769732807</v>
      </c>
      <c r="G769" s="3">
        <v>77.245101715007905</v>
      </c>
      <c r="H769" s="3">
        <f t="shared" si="22"/>
        <v>77.245101715007905</v>
      </c>
      <c r="I769" s="3">
        <f t="shared" si="23"/>
        <v>2.3173530514502372</v>
      </c>
      <c r="J769" s="8" t="str" cm="1">
        <f t="array" ref="J769">_xlfn.IFS(H769=100,"green",H769&gt;50,"yellow",H769&gt;0,"orange",H769=0,"red")</f>
        <v>yellow</v>
      </c>
      <c r="K769" t="s">
        <v>250</v>
      </c>
    </row>
    <row r="770" spans="1:11" x14ac:dyDescent="0.3">
      <c r="A770">
        <v>4</v>
      </c>
      <c r="B770">
        <v>4.0199999999999996</v>
      </c>
      <c r="C770" t="s">
        <v>254</v>
      </c>
      <c r="D770">
        <v>2</v>
      </c>
      <c r="E770" t="s">
        <v>23</v>
      </c>
      <c r="F770" s="3">
        <v>2.7969574929471515</v>
      </c>
      <c r="G770" s="3">
        <v>-64.640887638960081</v>
      </c>
      <c r="H770" s="3">
        <f t="shared" ref="H770:H833" si="24">IF(G770&gt;100,100,IF(G770&lt;0,0,G770))</f>
        <v>0</v>
      </c>
      <c r="I770" s="3">
        <f t="shared" ref="I770:I833" si="25">H770/100*3</f>
        <v>0</v>
      </c>
      <c r="J770" s="8" t="str" cm="1">
        <f t="array" ref="J770">_xlfn.IFS(H770=100,"green",H770&gt;50,"yellow",H770&gt;0,"orange",H770=0,"red")</f>
        <v>red</v>
      </c>
      <c r="K770" t="s">
        <v>250</v>
      </c>
    </row>
    <row r="771" spans="1:11" x14ac:dyDescent="0.3">
      <c r="A771">
        <v>4</v>
      </c>
      <c r="B771">
        <v>4.0199999999999996</v>
      </c>
      <c r="C771" t="s">
        <v>254</v>
      </c>
      <c r="D771">
        <v>1</v>
      </c>
      <c r="E771" t="s">
        <v>22</v>
      </c>
      <c r="F771" s="3">
        <v>4.8911586763611611E-2</v>
      </c>
      <c r="G771" s="3">
        <v>97.120854685529835</v>
      </c>
      <c r="H771" s="3">
        <f t="shared" si="24"/>
        <v>97.120854685529835</v>
      </c>
      <c r="I771" s="3">
        <f t="shared" si="25"/>
        <v>2.9136256405658951</v>
      </c>
      <c r="J771" s="8" t="str" cm="1">
        <f t="array" ref="J771">_xlfn.IFS(H771=100,"green",H771&gt;50,"yellow",H771&gt;0,"orange",H771=0,"red")</f>
        <v>yellow</v>
      </c>
      <c r="K771" t="s">
        <v>250</v>
      </c>
    </row>
    <row r="772" spans="1:11" x14ac:dyDescent="0.3">
      <c r="A772">
        <v>4</v>
      </c>
      <c r="B772">
        <v>4.0199999999999996</v>
      </c>
      <c r="C772" t="s">
        <v>254</v>
      </c>
      <c r="D772">
        <v>20</v>
      </c>
      <c r="E772" t="s">
        <v>21</v>
      </c>
      <c r="F772" s="3">
        <v>0.70025179356916645</v>
      </c>
      <c r="G772" s="3">
        <v>58.780182696834494</v>
      </c>
      <c r="H772" s="3">
        <f t="shared" si="24"/>
        <v>58.780182696834494</v>
      </c>
      <c r="I772" s="3">
        <f t="shared" si="25"/>
        <v>1.7634054809050348</v>
      </c>
      <c r="J772" s="8" t="str" cm="1">
        <f t="array" ref="J772">_xlfn.IFS(H772=100,"green",H772&gt;50,"yellow",H772&gt;0,"orange",H772=0,"red")</f>
        <v>yellow</v>
      </c>
      <c r="K772" t="s">
        <v>250</v>
      </c>
    </row>
    <row r="773" spans="1:11" x14ac:dyDescent="0.3">
      <c r="A773">
        <v>4</v>
      </c>
      <c r="B773">
        <v>4.0199999999999996</v>
      </c>
      <c r="C773" t="s">
        <v>254</v>
      </c>
      <c r="D773">
        <v>29</v>
      </c>
      <c r="E773" t="s">
        <v>20</v>
      </c>
      <c r="F773" s="3">
        <v>7.6928998315533195E-2</v>
      </c>
      <c r="G773" s="3">
        <v>95.471629940825579</v>
      </c>
      <c r="H773" s="3">
        <f t="shared" si="24"/>
        <v>95.471629940825579</v>
      </c>
      <c r="I773" s="3">
        <f t="shared" si="25"/>
        <v>2.8641488982247671</v>
      </c>
      <c r="J773" s="8" t="str" cm="1">
        <f t="array" ref="J773">_xlfn.IFS(H773=100,"green",H773&gt;50,"yellow",H773&gt;0,"orange",H773=0,"red")</f>
        <v>yellow</v>
      </c>
      <c r="K773" t="s">
        <v>250</v>
      </c>
    </row>
    <row r="774" spans="1:11" x14ac:dyDescent="0.3">
      <c r="A774">
        <v>4</v>
      </c>
      <c r="B774">
        <v>4.0199999999999996</v>
      </c>
      <c r="C774" t="s">
        <v>254</v>
      </c>
      <c r="D774">
        <v>32</v>
      </c>
      <c r="E774" t="s">
        <v>19</v>
      </c>
      <c r="F774" s="3">
        <v>8.6810594041602213E-2</v>
      </c>
      <c r="G774" s="3">
        <v>94.889956928013689</v>
      </c>
      <c r="H774" s="3">
        <f t="shared" si="24"/>
        <v>94.889956928013689</v>
      </c>
      <c r="I774" s="3">
        <f t="shared" si="25"/>
        <v>2.8466987078404107</v>
      </c>
      <c r="J774" s="8" t="str" cm="1">
        <f t="array" ref="J774">_xlfn.IFS(H774=100,"green",H774&gt;50,"yellow",H774&gt;0,"orange",H774=0,"red")</f>
        <v>yellow</v>
      </c>
      <c r="K774" t="s">
        <v>250</v>
      </c>
    </row>
    <row r="775" spans="1:11" x14ac:dyDescent="0.3">
      <c r="A775">
        <v>4</v>
      </c>
      <c r="B775">
        <v>4.0199999999999996</v>
      </c>
      <c r="C775" t="s">
        <v>254</v>
      </c>
      <c r="D775">
        <v>35</v>
      </c>
      <c r="E775" t="s">
        <v>18</v>
      </c>
      <c r="F775" s="3">
        <v>0</v>
      </c>
      <c r="G775" s="3">
        <v>100</v>
      </c>
      <c r="H775" s="3">
        <f t="shared" si="24"/>
        <v>100</v>
      </c>
      <c r="I775" s="3">
        <f t="shared" si="25"/>
        <v>3</v>
      </c>
      <c r="J775" s="8" t="str" cm="1">
        <f t="array" ref="J775">_xlfn.IFS(H775=100,"green",H775&gt;50,"yellow",H775&gt;0,"orange",H775=0,"red")</f>
        <v>green</v>
      </c>
      <c r="K775" t="s">
        <v>250</v>
      </c>
    </row>
    <row r="776" spans="1:11" x14ac:dyDescent="0.3">
      <c r="A776">
        <v>4</v>
      </c>
      <c r="B776">
        <v>4.0199999999999996</v>
      </c>
      <c r="C776" t="s">
        <v>254</v>
      </c>
      <c r="D776">
        <v>31</v>
      </c>
      <c r="E776" t="s">
        <v>17</v>
      </c>
      <c r="F776" s="3">
        <v>0</v>
      </c>
      <c r="G776" s="3">
        <v>100</v>
      </c>
      <c r="H776" s="3">
        <f t="shared" si="24"/>
        <v>100</v>
      </c>
      <c r="I776" s="3">
        <f t="shared" si="25"/>
        <v>3</v>
      </c>
      <c r="J776" s="8" t="str" cm="1">
        <f t="array" ref="J776">_xlfn.IFS(H776=100,"green",H776&gt;50,"yellow",H776&gt;0,"orange",H776=0,"red")</f>
        <v>green</v>
      </c>
      <c r="K776" t="s">
        <v>250</v>
      </c>
    </row>
    <row r="777" spans="1:11" x14ac:dyDescent="0.3">
      <c r="A777">
        <v>4</v>
      </c>
      <c r="B777">
        <v>4.0199999999999996</v>
      </c>
      <c r="C777" t="s">
        <v>254</v>
      </c>
      <c r="D777">
        <v>23</v>
      </c>
      <c r="E777" t="s">
        <v>16</v>
      </c>
      <c r="F777" s="3">
        <v>1.3769020197486577E-3</v>
      </c>
      <c r="G777" s="3">
        <v>99.918949654653332</v>
      </c>
      <c r="H777" s="3">
        <f t="shared" si="24"/>
        <v>99.918949654653332</v>
      </c>
      <c r="I777" s="3">
        <f t="shared" si="25"/>
        <v>2.9975684896396002</v>
      </c>
      <c r="J777" s="8" t="str" cm="1">
        <f t="array" ref="J777">_xlfn.IFS(H777=100,"green",H777&gt;50,"yellow",H777&gt;0,"orange",H777=0,"red")</f>
        <v>yellow</v>
      </c>
      <c r="K777" t="s">
        <v>250</v>
      </c>
    </row>
    <row r="778" spans="1:11" x14ac:dyDescent="0.3">
      <c r="A778">
        <v>4</v>
      </c>
      <c r="B778">
        <v>4.0199999999999996</v>
      </c>
      <c r="C778" t="s">
        <v>254</v>
      </c>
      <c r="D778">
        <v>27</v>
      </c>
      <c r="E778" t="s">
        <v>15</v>
      </c>
      <c r="F778" s="3">
        <v>0.32658703300156627</v>
      </c>
      <c r="G778" s="3">
        <v>80.775689605459362</v>
      </c>
      <c r="H778" s="3">
        <f t="shared" si="24"/>
        <v>80.775689605459362</v>
      </c>
      <c r="I778" s="3">
        <f t="shared" si="25"/>
        <v>2.4232706881637811</v>
      </c>
      <c r="J778" s="8" t="str" cm="1">
        <f t="array" ref="J778">_xlfn.IFS(H778=100,"green",H778&gt;50,"yellow",H778&gt;0,"orange",H778=0,"red")</f>
        <v>yellow</v>
      </c>
      <c r="K778" t="s">
        <v>250</v>
      </c>
    </row>
    <row r="779" spans="1:11" x14ac:dyDescent="0.3">
      <c r="A779">
        <v>4</v>
      </c>
      <c r="B779">
        <v>4.0199999999999996</v>
      </c>
      <c r="C779" t="s">
        <v>254</v>
      </c>
      <c r="D779">
        <v>14</v>
      </c>
      <c r="E779" t="s">
        <v>14</v>
      </c>
      <c r="F779" s="3">
        <v>0</v>
      </c>
      <c r="G779" s="3">
        <v>100</v>
      </c>
      <c r="H779" s="3">
        <f t="shared" si="24"/>
        <v>100</v>
      </c>
      <c r="I779" s="3">
        <f t="shared" si="25"/>
        <v>3</v>
      </c>
      <c r="J779" s="8" t="str" cm="1">
        <f t="array" ref="J779">_xlfn.IFS(H779=100,"green",H779&gt;50,"yellow",H779&gt;0,"orange",H779=0,"red")</f>
        <v>green</v>
      </c>
      <c r="K779" t="s">
        <v>250</v>
      </c>
    </row>
    <row r="780" spans="1:11" x14ac:dyDescent="0.3">
      <c r="A780">
        <v>4</v>
      </c>
      <c r="B780">
        <v>4.0199999999999996</v>
      </c>
      <c r="C780" t="s">
        <v>254</v>
      </c>
      <c r="D780">
        <v>17</v>
      </c>
      <c r="E780" t="s">
        <v>13</v>
      </c>
      <c r="F780" s="3">
        <v>0</v>
      </c>
      <c r="G780" s="3">
        <v>100</v>
      </c>
      <c r="H780" s="3">
        <f t="shared" si="24"/>
        <v>100</v>
      </c>
      <c r="I780" s="3">
        <f t="shared" si="25"/>
        <v>3</v>
      </c>
      <c r="J780" s="8" t="str" cm="1">
        <f t="array" ref="J780">_xlfn.IFS(H780=100,"green",H780&gt;50,"yellow",H780&gt;0,"orange",H780=0,"red")</f>
        <v>green</v>
      </c>
      <c r="K780" t="s">
        <v>250</v>
      </c>
    </row>
    <row r="781" spans="1:11" x14ac:dyDescent="0.3">
      <c r="A781">
        <v>4</v>
      </c>
      <c r="B781">
        <v>4.0199999999999996</v>
      </c>
      <c r="C781" t="s">
        <v>254</v>
      </c>
      <c r="D781">
        <v>15</v>
      </c>
      <c r="E781" t="s">
        <v>12</v>
      </c>
      <c r="F781" s="3">
        <v>0</v>
      </c>
      <c r="G781" s="3">
        <v>100</v>
      </c>
      <c r="H781" s="3">
        <f t="shared" si="24"/>
        <v>100</v>
      </c>
      <c r="I781" s="3">
        <f t="shared" si="25"/>
        <v>3</v>
      </c>
      <c r="J781" s="8" t="str" cm="1">
        <f t="array" ref="J781">_xlfn.IFS(H781=100,"green",H781&gt;50,"yellow",H781&gt;0,"orange",H781=0,"red")</f>
        <v>green</v>
      </c>
      <c r="K781" t="s">
        <v>250</v>
      </c>
    </row>
    <row r="782" spans="1:11" x14ac:dyDescent="0.3">
      <c r="A782">
        <v>4</v>
      </c>
      <c r="B782">
        <v>4.0199999999999996</v>
      </c>
      <c r="C782" t="s">
        <v>254</v>
      </c>
      <c r="D782">
        <v>13</v>
      </c>
      <c r="E782" t="s">
        <v>11</v>
      </c>
      <c r="F782" s="3">
        <v>0</v>
      </c>
      <c r="G782" s="3">
        <v>100</v>
      </c>
      <c r="H782" s="3">
        <f t="shared" si="24"/>
        <v>100</v>
      </c>
      <c r="I782" s="3">
        <f t="shared" si="25"/>
        <v>3</v>
      </c>
      <c r="J782" s="8" t="str" cm="1">
        <f t="array" ref="J782">_xlfn.IFS(H782=100,"green",H782&gt;50,"yellow",H782&gt;0,"orange",H782=0,"red")</f>
        <v>green</v>
      </c>
      <c r="K782" t="s">
        <v>250</v>
      </c>
    </row>
    <row r="783" spans="1:11" x14ac:dyDescent="0.3">
      <c r="A783">
        <v>4</v>
      </c>
      <c r="B783">
        <v>4.0199999999999996</v>
      </c>
      <c r="C783" t="s">
        <v>254</v>
      </c>
      <c r="D783">
        <v>21</v>
      </c>
      <c r="E783" t="s">
        <v>10</v>
      </c>
      <c r="F783" s="3">
        <v>0</v>
      </c>
      <c r="G783" s="3">
        <v>100</v>
      </c>
      <c r="H783" s="3">
        <f t="shared" si="24"/>
        <v>100</v>
      </c>
      <c r="I783" s="3">
        <f t="shared" si="25"/>
        <v>3</v>
      </c>
      <c r="J783" s="8" t="str" cm="1">
        <f t="array" ref="J783">_xlfn.IFS(H783=100,"green",H783&gt;50,"yellow",H783&gt;0,"orange",H783=0,"red")</f>
        <v>green</v>
      </c>
      <c r="K783" t="s">
        <v>250</v>
      </c>
    </row>
    <row r="784" spans="1:11" x14ac:dyDescent="0.3">
      <c r="A784">
        <v>4</v>
      </c>
      <c r="B784">
        <v>4.0199999999999996</v>
      </c>
      <c r="C784" t="s">
        <v>254</v>
      </c>
      <c r="D784">
        <v>34</v>
      </c>
      <c r="E784" t="s">
        <v>9</v>
      </c>
      <c r="F784" s="3">
        <v>8.0131222890605661E-2</v>
      </c>
      <c r="G784" s="3">
        <v>95.283133298388691</v>
      </c>
      <c r="H784" s="3">
        <f t="shared" si="24"/>
        <v>95.283133298388691</v>
      </c>
      <c r="I784" s="3">
        <f t="shared" si="25"/>
        <v>2.8584939989516607</v>
      </c>
      <c r="J784" s="8" t="str" cm="1">
        <f t="array" ref="J784">_xlfn.IFS(H784=100,"green",H784&gt;50,"yellow",H784&gt;0,"orange",H784=0,"red")</f>
        <v>yellow</v>
      </c>
      <c r="K784" t="s">
        <v>250</v>
      </c>
    </row>
    <row r="785" spans="1:11" x14ac:dyDescent="0.3">
      <c r="A785">
        <v>4</v>
      </c>
      <c r="B785">
        <v>4.0199999999999996</v>
      </c>
      <c r="C785" t="s">
        <v>254</v>
      </c>
      <c r="D785">
        <v>3</v>
      </c>
      <c r="E785" t="s">
        <v>8</v>
      </c>
      <c r="F785" s="3">
        <v>0.18022344679648858</v>
      </c>
      <c r="G785" s="3">
        <v>89.391276653739467</v>
      </c>
      <c r="H785" s="3">
        <f t="shared" si="24"/>
        <v>89.391276653739467</v>
      </c>
      <c r="I785" s="3">
        <f t="shared" si="25"/>
        <v>2.6817382996121841</v>
      </c>
      <c r="J785" s="8" t="str" cm="1">
        <f t="array" ref="J785">_xlfn.IFS(H785=100,"green",H785&gt;50,"yellow",H785&gt;0,"orange",H785=0,"red")</f>
        <v>yellow</v>
      </c>
      <c r="K785" t="s">
        <v>250</v>
      </c>
    </row>
    <row r="786" spans="1:11" x14ac:dyDescent="0.3">
      <c r="A786">
        <v>4</v>
      </c>
      <c r="B786">
        <v>4.0199999999999996</v>
      </c>
      <c r="C786" t="s">
        <v>254</v>
      </c>
      <c r="D786">
        <v>8</v>
      </c>
      <c r="E786" t="s">
        <v>7</v>
      </c>
      <c r="F786" s="3">
        <v>0.14734106920628987</v>
      </c>
      <c r="G786" s="3">
        <v>91.326874119121484</v>
      </c>
      <c r="H786" s="3">
        <f t="shared" si="24"/>
        <v>91.326874119121484</v>
      </c>
      <c r="I786" s="3">
        <f t="shared" si="25"/>
        <v>2.7398062235736447</v>
      </c>
      <c r="J786" s="8" t="str" cm="1">
        <f t="array" ref="J786">_xlfn.IFS(H786=100,"green",H786&gt;50,"yellow",H786&gt;0,"orange",H786=0,"red")</f>
        <v>yellow</v>
      </c>
      <c r="K786" t="s">
        <v>250</v>
      </c>
    </row>
    <row r="787" spans="1:11" x14ac:dyDescent="0.3">
      <c r="A787">
        <v>4</v>
      </c>
      <c r="B787">
        <v>4.0199999999999996</v>
      </c>
      <c r="C787" t="s">
        <v>254</v>
      </c>
      <c r="D787">
        <v>11</v>
      </c>
      <c r="E787" t="s">
        <v>6</v>
      </c>
      <c r="F787" s="3">
        <v>0.49133852077624934</v>
      </c>
      <c r="G787" s="3">
        <v>71.077711979606477</v>
      </c>
      <c r="H787" s="3">
        <f t="shared" si="24"/>
        <v>71.077711979606477</v>
      </c>
      <c r="I787" s="3">
        <f t="shared" si="25"/>
        <v>2.1323313593881941</v>
      </c>
      <c r="J787" s="8" t="str" cm="1">
        <f t="array" ref="J787">_xlfn.IFS(H787=100,"green",H787&gt;50,"yellow",H787&gt;0,"orange",H787=0,"red")</f>
        <v>yellow</v>
      </c>
      <c r="K787" t="s">
        <v>250</v>
      </c>
    </row>
    <row r="788" spans="1:11" x14ac:dyDescent="0.3">
      <c r="A788">
        <v>4</v>
      </c>
      <c r="B788">
        <v>4.0199999999999996</v>
      </c>
      <c r="C788" t="s">
        <v>254</v>
      </c>
      <c r="D788">
        <v>33</v>
      </c>
      <c r="E788" t="s">
        <v>5</v>
      </c>
      <c r="F788" s="3">
        <v>0.10672650003749287</v>
      </c>
      <c r="G788" s="3">
        <v>93.717621470801404</v>
      </c>
      <c r="H788" s="3">
        <f t="shared" si="24"/>
        <v>93.717621470801404</v>
      </c>
      <c r="I788" s="3">
        <f t="shared" si="25"/>
        <v>2.8115286441240421</v>
      </c>
      <c r="J788" s="8" t="str" cm="1">
        <f t="array" ref="J788">_xlfn.IFS(H788=100,"green",H788&gt;50,"yellow",H788&gt;0,"orange",H788=0,"red")</f>
        <v>yellow</v>
      </c>
      <c r="K788" t="s">
        <v>250</v>
      </c>
    </row>
    <row r="789" spans="1:11" x14ac:dyDescent="0.3">
      <c r="A789">
        <v>4</v>
      </c>
      <c r="B789">
        <v>4.0199999999999996</v>
      </c>
      <c r="C789" t="s">
        <v>254</v>
      </c>
      <c r="D789">
        <v>36</v>
      </c>
      <c r="E789" t="s">
        <v>4</v>
      </c>
      <c r="F789" s="3">
        <v>0.17712426415581403</v>
      </c>
      <c r="G789" s="3">
        <v>89.573707806948832</v>
      </c>
      <c r="H789" s="3">
        <f t="shared" si="24"/>
        <v>89.573707806948832</v>
      </c>
      <c r="I789" s="3">
        <f t="shared" si="25"/>
        <v>2.6872112342084651</v>
      </c>
      <c r="J789" s="8" t="str" cm="1">
        <f t="array" ref="J789">_xlfn.IFS(H789=100,"green",H789&gt;50,"yellow",H789&gt;0,"orange",H789=0,"red")</f>
        <v>yellow</v>
      </c>
      <c r="K789" t="s">
        <v>250</v>
      </c>
    </row>
    <row r="790" spans="1:11" x14ac:dyDescent="0.3">
      <c r="A790">
        <v>4</v>
      </c>
      <c r="B790">
        <v>4.0199999999999996</v>
      </c>
      <c r="C790" t="s">
        <v>254</v>
      </c>
      <c r="D790">
        <v>16</v>
      </c>
      <c r="E790" t="s">
        <v>3</v>
      </c>
      <c r="F790" s="3">
        <v>5.443781119715007E-2</v>
      </c>
      <c r="G790" s="3">
        <v>96.795557465845889</v>
      </c>
      <c r="H790" s="3">
        <f t="shared" si="24"/>
        <v>96.795557465845889</v>
      </c>
      <c r="I790" s="3">
        <f t="shared" si="25"/>
        <v>2.9038667239753768</v>
      </c>
      <c r="J790" s="8" t="str" cm="1">
        <f t="array" ref="J790">_xlfn.IFS(H790=100,"green",H790&gt;50,"yellow",H790&gt;0,"orange",H790=0,"red")</f>
        <v>yellow</v>
      </c>
      <c r="K790" t="s">
        <v>250</v>
      </c>
    </row>
    <row r="791" spans="1:11" x14ac:dyDescent="0.3">
      <c r="A791">
        <v>4</v>
      </c>
      <c r="B791">
        <v>4.0199999999999996</v>
      </c>
      <c r="C791" t="s">
        <v>254</v>
      </c>
      <c r="D791">
        <v>9</v>
      </c>
      <c r="E791" t="s">
        <v>2</v>
      </c>
      <c r="F791" s="3">
        <v>1.5419468009736197</v>
      </c>
      <c r="G791" s="3">
        <v>9.2344125198514391</v>
      </c>
      <c r="H791" s="3">
        <f t="shared" si="24"/>
        <v>9.2344125198514391</v>
      </c>
      <c r="I791" s="3">
        <f t="shared" si="25"/>
        <v>0.27703237559554317</v>
      </c>
      <c r="J791" s="8" t="str" cm="1">
        <f t="array" ref="J791">_xlfn.IFS(H791=100,"green",H791&gt;50,"yellow",H791&gt;0,"orange",H791=0,"red")</f>
        <v>orange</v>
      </c>
      <c r="K791" t="s">
        <v>250</v>
      </c>
    </row>
    <row r="792" spans="1:11" x14ac:dyDescent="0.3">
      <c r="A792">
        <v>4</v>
      </c>
      <c r="B792">
        <v>4.0199999999999996</v>
      </c>
      <c r="C792" t="s">
        <v>254</v>
      </c>
      <c r="D792">
        <v>5</v>
      </c>
      <c r="E792" t="s">
        <v>1</v>
      </c>
      <c r="F792" s="3">
        <v>0.51555120553717859</v>
      </c>
      <c r="G792" s="3">
        <v>69.652449736181637</v>
      </c>
      <c r="H792" s="3">
        <f t="shared" si="24"/>
        <v>69.652449736181637</v>
      </c>
      <c r="I792" s="3">
        <f t="shared" si="25"/>
        <v>2.089573492085449</v>
      </c>
      <c r="J792" s="8" t="str" cm="1">
        <f t="array" ref="J792">_xlfn.IFS(H792=100,"green",H792&gt;50,"yellow",H792&gt;0,"orange",H792=0,"red")</f>
        <v>yellow</v>
      </c>
      <c r="K792" t="s">
        <v>250</v>
      </c>
    </row>
    <row r="793" spans="1:11" x14ac:dyDescent="0.3">
      <c r="A793">
        <v>4</v>
      </c>
      <c r="B793">
        <v>4.0199999999999996</v>
      </c>
      <c r="C793" t="s">
        <v>254</v>
      </c>
      <c r="D793">
        <v>19</v>
      </c>
      <c r="E793" t="s">
        <v>0</v>
      </c>
      <c r="F793" s="3">
        <v>2.7389421646615879E-2</v>
      </c>
      <c r="G793" s="3">
        <v>98.387741428610326</v>
      </c>
      <c r="H793" s="3">
        <f t="shared" si="24"/>
        <v>98.387741428610326</v>
      </c>
      <c r="I793" s="3">
        <f t="shared" si="25"/>
        <v>2.9516322428583099</v>
      </c>
      <c r="J793" s="8" t="str" cm="1">
        <f t="array" ref="J793">_xlfn.IFS(H793=100,"green",H793&gt;50,"yellow",H793&gt;0,"orange",H793=0,"red")</f>
        <v>yellow</v>
      </c>
      <c r="K793" t="s">
        <v>250</v>
      </c>
    </row>
    <row r="794" spans="1:11" x14ac:dyDescent="0.3">
      <c r="A794">
        <v>4</v>
      </c>
      <c r="B794">
        <v>4.03</v>
      </c>
      <c r="C794" t="s">
        <v>255</v>
      </c>
      <c r="D794">
        <v>35</v>
      </c>
      <c r="E794" t="s">
        <v>34</v>
      </c>
      <c r="F794" s="3">
        <v>0</v>
      </c>
      <c r="G794" s="3">
        <v>100</v>
      </c>
      <c r="H794" s="3">
        <f t="shared" si="24"/>
        <v>100</v>
      </c>
      <c r="I794" s="3">
        <f t="shared" si="25"/>
        <v>3</v>
      </c>
      <c r="J794" s="8" t="str" cm="1">
        <f t="array" ref="J794">_xlfn.IFS(H794=100,"green",H794&gt;50,"yellow",H794&gt;0,"orange",H794=0,"red")</f>
        <v>green</v>
      </c>
      <c r="K794" t="s">
        <v>250</v>
      </c>
    </row>
    <row r="795" spans="1:11" x14ac:dyDescent="0.3">
      <c r="A795">
        <v>4</v>
      </c>
      <c r="B795">
        <v>4.03</v>
      </c>
      <c r="C795" t="s">
        <v>255</v>
      </c>
      <c r="D795">
        <v>37</v>
      </c>
      <c r="E795" t="s">
        <v>33</v>
      </c>
      <c r="F795" s="3">
        <v>3.4290022956766961E-2</v>
      </c>
      <c r="G795" s="3">
        <v>93.609992722398417</v>
      </c>
      <c r="H795" s="3">
        <f t="shared" si="24"/>
        <v>93.609992722398417</v>
      </c>
      <c r="I795" s="3">
        <f t="shared" si="25"/>
        <v>2.8082997816719524</v>
      </c>
      <c r="J795" s="8" t="str" cm="1">
        <f t="array" ref="J795">_xlfn.IFS(H795=100,"green",H795&gt;50,"yellow",H795&gt;0,"orange",H795=0,"red")</f>
        <v>yellow</v>
      </c>
      <c r="K795" t="s">
        <v>250</v>
      </c>
    </row>
    <row r="796" spans="1:11" x14ac:dyDescent="0.3">
      <c r="A796">
        <v>4</v>
      </c>
      <c r="B796">
        <v>4.03</v>
      </c>
      <c r="C796" t="s">
        <v>255</v>
      </c>
      <c r="D796">
        <v>12</v>
      </c>
      <c r="E796" t="s">
        <v>32</v>
      </c>
      <c r="F796" s="3">
        <v>0</v>
      </c>
      <c r="G796" s="3">
        <v>100</v>
      </c>
      <c r="H796" s="3">
        <f t="shared" si="24"/>
        <v>100</v>
      </c>
      <c r="I796" s="3">
        <f t="shared" si="25"/>
        <v>3</v>
      </c>
      <c r="J796" s="8" t="str" cm="1">
        <f t="array" ref="J796">_xlfn.IFS(H796=100,"green",H796&gt;50,"yellow",H796&gt;0,"orange",H796=0,"red")</f>
        <v>green</v>
      </c>
      <c r="K796" t="s">
        <v>250</v>
      </c>
    </row>
    <row r="797" spans="1:11" x14ac:dyDescent="0.3">
      <c r="A797">
        <v>4</v>
      </c>
      <c r="B797">
        <v>4.03</v>
      </c>
      <c r="C797" t="s">
        <v>255</v>
      </c>
      <c r="D797">
        <v>18</v>
      </c>
      <c r="E797" t="s">
        <v>31</v>
      </c>
      <c r="F797" s="3">
        <v>1.2818221974175386E-2</v>
      </c>
      <c r="G797" s="3">
        <v>97.61130134546238</v>
      </c>
      <c r="H797" s="3">
        <f t="shared" si="24"/>
        <v>97.61130134546238</v>
      </c>
      <c r="I797" s="3">
        <f t="shared" si="25"/>
        <v>2.9283390403638712</v>
      </c>
      <c r="J797" s="8" t="str" cm="1">
        <f t="array" ref="J797">_xlfn.IFS(H797=100,"green",H797&gt;50,"yellow",H797&gt;0,"orange",H797=0,"red")</f>
        <v>yellow</v>
      </c>
      <c r="K797" t="s">
        <v>250</v>
      </c>
    </row>
    <row r="798" spans="1:11" x14ac:dyDescent="0.3">
      <c r="A798">
        <v>4</v>
      </c>
      <c r="B798">
        <v>4.03</v>
      </c>
      <c r="C798" t="s">
        <v>255</v>
      </c>
      <c r="D798">
        <v>10</v>
      </c>
      <c r="E798" t="s">
        <v>30</v>
      </c>
      <c r="F798" s="3">
        <v>0</v>
      </c>
      <c r="G798" s="3">
        <v>100</v>
      </c>
      <c r="H798" s="3">
        <f t="shared" si="24"/>
        <v>100</v>
      </c>
      <c r="I798" s="3">
        <f t="shared" si="25"/>
        <v>3</v>
      </c>
      <c r="J798" s="8" t="str" cm="1">
        <f t="array" ref="J798">_xlfn.IFS(H798=100,"green",H798&gt;50,"yellow",H798&gt;0,"orange",H798=0,"red")</f>
        <v>green</v>
      </c>
      <c r="K798" t="s">
        <v>250</v>
      </c>
    </row>
    <row r="799" spans="1:11" x14ac:dyDescent="0.3">
      <c r="A799">
        <v>4</v>
      </c>
      <c r="B799">
        <v>4.03</v>
      </c>
      <c r="C799" t="s">
        <v>255</v>
      </c>
      <c r="D799">
        <v>4</v>
      </c>
      <c r="E799" t="s">
        <v>29</v>
      </c>
      <c r="F799" s="3">
        <v>0</v>
      </c>
      <c r="G799" s="3">
        <v>100</v>
      </c>
      <c r="H799" s="3">
        <f t="shared" si="24"/>
        <v>100</v>
      </c>
      <c r="I799" s="3">
        <f t="shared" si="25"/>
        <v>3</v>
      </c>
      <c r="J799" s="8" t="str" cm="1">
        <f t="array" ref="J799">_xlfn.IFS(H799=100,"green",H799&gt;50,"yellow",H799&gt;0,"orange",H799=0,"red")</f>
        <v>green</v>
      </c>
      <c r="K799" t="s">
        <v>250</v>
      </c>
    </row>
    <row r="800" spans="1:11" x14ac:dyDescent="0.3">
      <c r="A800">
        <v>4</v>
      </c>
      <c r="B800">
        <v>4.03</v>
      </c>
      <c r="C800" t="s">
        <v>255</v>
      </c>
      <c r="D800">
        <v>22</v>
      </c>
      <c r="E800" t="s">
        <v>28</v>
      </c>
      <c r="F800" s="3">
        <v>2.3487780364826297E-2</v>
      </c>
      <c r="G800" s="3">
        <v>95.623010003371007</v>
      </c>
      <c r="H800" s="3">
        <f t="shared" si="24"/>
        <v>95.623010003371007</v>
      </c>
      <c r="I800" s="3">
        <f t="shared" si="25"/>
        <v>2.8686903001011306</v>
      </c>
      <c r="J800" s="8" t="str" cm="1">
        <f t="array" ref="J800">_xlfn.IFS(H800=100,"green",H800&gt;50,"yellow",H800&gt;0,"orange",H800=0,"red")</f>
        <v>yellow</v>
      </c>
      <c r="K800" t="s">
        <v>250</v>
      </c>
    </row>
    <row r="801" spans="1:11" x14ac:dyDescent="0.3">
      <c r="A801">
        <v>4</v>
      </c>
      <c r="B801">
        <v>4.03</v>
      </c>
      <c r="C801" t="s">
        <v>255</v>
      </c>
      <c r="D801">
        <v>25</v>
      </c>
      <c r="E801" t="s">
        <v>244</v>
      </c>
      <c r="F801" s="3">
        <v>0.85358608586393159</v>
      </c>
      <c r="G801" s="3">
        <v>-59.067298018637459</v>
      </c>
      <c r="H801" s="3">
        <f t="shared" si="24"/>
        <v>0</v>
      </c>
      <c r="I801" s="3">
        <f t="shared" si="25"/>
        <v>0</v>
      </c>
      <c r="J801" s="8" t="str" cm="1">
        <f t="array" ref="J801">_xlfn.IFS(H801=100,"green",H801&gt;50,"yellow",H801&gt;0,"orange",H801=0,"red")</f>
        <v>red</v>
      </c>
      <c r="K801" t="s">
        <v>250</v>
      </c>
    </row>
    <row r="802" spans="1:11" x14ac:dyDescent="0.3">
      <c r="A802">
        <v>4</v>
      </c>
      <c r="B802">
        <v>4.03</v>
      </c>
      <c r="C802" t="s">
        <v>255</v>
      </c>
      <c r="D802">
        <v>7</v>
      </c>
      <c r="E802" t="s">
        <v>27</v>
      </c>
      <c r="F802" s="3">
        <v>0</v>
      </c>
      <c r="G802" s="3">
        <v>100</v>
      </c>
      <c r="H802" s="3">
        <f t="shared" si="24"/>
        <v>100</v>
      </c>
      <c r="I802" s="3">
        <f t="shared" si="25"/>
        <v>3</v>
      </c>
      <c r="J802" s="8" t="str" cm="1">
        <f t="array" ref="J802">_xlfn.IFS(H802=100,"green",H802&gt;50,"yellow",H802&gt;0,"orange",H802=0,"red")</f>
        <v>green</v>
      </c>
      <c r="K802" t="s">
        <v>250</v>
      </c>
    </row>
    <row r="803" spans="1:11" x14ac:dyDescent="0.3">
      <c r="A803">
        <v>4</v>
      </c>
      <c r="B803">
        <v>4.03</v>
      </c>
      <c r="C803" t="s">
        <v>255</v>
      </c>
      <c r="D803">
        <v>30</v>
      </c>
      <c r="E803" t="s">
        <v>26</v>
      </c>
      <c r="F803" s="3">
        <v>0</v>
      </c>
      <c r="G803" s="3">
        <v>100</v>
      </c>
      <c r="H803" s="3">
        <f t="shared" si="24"/>
        <v>100</v>
      </c>
      <c r="I803" s="3">
        <f t="shared" si="25"/>
        <v>3</v>
      </c>
      <c r="J803" s="8" t="str" cm="1">
        <f t="array" ref="J803">_xlfn.IFS(H803=100,"green",H803&gt;50,"yellow",H803&gt;0,"orange",H803=0,"red")</f>
        <v>green</v>
      </c>
      <c r="K803" t="s">
        <v>250</v>
      </c>
    </row>
    <row r="804" spans="1:11" x14ac:dyDescent="0.3">
      <c r="A804">
        <v>4</v>
      </c>
      <c r="B804">
        <v>4.03</v>
      </c>
      <c r="C804" t="s">
        <v>255</v>
      </c>
      <c r="D804">
        <v>24</v>
      </c>
      <c r="E804" t="s">
        <v>25</v>
      </c>
      <c r="F804" s="3">
        <v>1.3236334824472631E-2</v>
      </c>
      <c r="G804" s="3">
        <v>97.533385265918596</v>
      </c>
      <c r="H804" s="3">
        <f t="shared" si="24"/>
        <v>97.533385265918596</v>
      </c>
      <c r="I804" s="3">
        <f t="shared" si="25"/>
        <v>2.9260015579775578</v>
      </c>
      <c r="J804" s="8" t="str" cm="1">
        <f t="array" ref="J804">_xlfn.IFS(H804=100,"green",H804&gt;50,"yellow",H804&gt;0,"orange",H804=0,"red")</f>
        <v>yellow</v>
      </c>
      <c r="K804" t="s">
        <v>250</v>
      </c>
    </row>
    <row r="805" spans="1:11" x14ac:dyDescent="0.3">
      <c r="A805">
        <v>4</v>
      </c>
      <c r="B805">
        <v>4.03</v>
      </c>
      <c r="C805" t="s">
        <v>255</v>
      </c>
      <c r="D805">
        <v>6</v>
      </c>
      <c r="E805" t="s">
        <v>24</v>
      </c>
      <c r="F805" s="3">
        <v>0</v>
      </c>
      <c r="G805" s="3">
        <v>100</v>
      </c>
      <c r="H805" s="3">
        <f t="shared" si="24"/>
        <v>100</v>
      </c>
      <c r="I805" s="3">
        <f t="shared" si="25"/>
        <v>3</v>
      </c>
      <c r="J805" s="8" t="str" cm="1">
        <f t="array" ref="J805">_xlfn.IFS(H805=100,"green",H805&gt;50,"yellow",H805&gt;0,"orange",H805=0,"red")</f>
        <v>green</v>
      </c>
      <c r="K805" t="s">
        <v>250</v>
      </c>
    </row>
    <row r="806" spans="1:11" x14ac:dyDescent="0.3">
      <c r="A806">
        <v>4</v>
      </c>
      <c r="B806">
        <v>4.03</v>
      </c>
      <c r="C806" t="s">
        <v>255</v>
      </c>
      <c r="D806">
        <v>2</v>
      </c>
      <c r="E806" t="s">
        <v>23</v>
      </c>
      <c r="F806" s="3">
        <v>5.8269947769732322E-2</v>
      </c>
      <c r="G806" s="3">
        <v>89.141290725191155</v>
      </c>
      <c r="H806" s="3">
        <f t="shared" si="24"/>
        <v>89.141290725191155</v>
      </c>
      <c r="I806" s="3">
        <f t="shared" si="25"/>
        <v>2.6742387217557346</v>
      </c>
      <c r="J806" s="8" t="str" cm="1">
        <f t="array" ref="J806">_xlfn.IFS(H806=100,"green",H806&gt;50,"yellow",H806&gt;0,"orange",H806=0,"red")</f>
        <v>yellow</v>
      </c>
      <c r="K806" t="s">
        <v>250</v>
      </c>
    </row>
    <row r="807" spans="1:11" x14ac:dyDescent="0.3">
      <c r="A807">
        <v>4</v>
      </c>
      <c r="B807">
        <v>4.03</v>
      </c>
      <c r="C807" t="s">
        <v>255</v>
      </c>
      <c r="D807">
        <v>1</v>
      </c>
      <c r="E807" t="s">
        <v>22</v>
      </c>
      <c r="F807" s="3">
        <v>0</v>
      </c>
      <c r="G807" s="3">
        <v>100</v>
      </c>
      <c r="H807" s="3">
        <f t="shared" si="24"/>
        <v>100</v>
      </c>
      <c r="I807" s="3">
        <f t="shared" si="25"/>
        <v>3</v>
      </c>
      <c r="J807" s="8" t="str" cm="1">
        <f t="array" ref="J807">_xlfn.IFS(H807=100,"green",H807&gt;50,"yellow",H807&gt;0,"orange",H807=0,"red")</f>
        <v>green</v>
      </c>
      <c r="K807" t="s">
        <v>250</v>
      </c>
    </row>
    <row r="808" spans="1:11" x14ac:dyDescent="0.3">
      <c r="A808">
        <v>4</v>
      </c>
      <c r="B808">
        <v>4.03</v>
      </c>
      <c r="C808" t="s">
        <v>255</v>
      </c>
      <c r="D808">
        <v>20</v>
      </c>
      <c r="E808" t="s">
        <v>21</v>
      </c>
      <c r="F808" s="3">
        <v>0.46077174295460299</v>
      </c>
      <c r="G808" s="3">
        <v>14.134359300216554</v>
      </c>
      <c r="H808" s="3">
        <f t="shared" si="24"/>
        <v>14.134359300216554</v>
      </c>
      <c r="I808" s="3">
        <f t="shared" si="25"/>
        <v>0.42403077900649661</v>
      </c>
      <c r="J808" s="8" t="str" cm="1">
        <f t="array" ref="J808">_xlfn.IFS(H808=100,"green",H808&gt;50,"yellow",H808&gt;0,"orange",H808=0,"red")</f>
        <v>orange</v>
      </c>
      <c r="K808" t="s">
        <v>250</v>
      </c>
    </row>
    <row r="809" spans="1:11" x14ac:dyDescent="0.3">
      <c r="A809">
        <v>4</v>
      </c>
      <c r="B809">
        <v>4.03</v>
      </c>
      <c r="C809" t="s">
        <v>255</v>
      </c>
      <c r="D809">
        <v>29</v>
      </c>
      <c r="E809" t="s">
        <v>20</v>
      </c>
      <c r="F809" s="3">
        <v>6.5471487928113348E-3</v>
      </c>
      <c r="G809" s="3">
        <v>98.779927080061952</v>
      </c>
      <c r="H809" s="3">
        <f t="shared" si="24"/>
        <v>98.779927080061952</v>
      </c>
      <c r="I809" s="3">
        <f t="shared" si="25"/>
        <v>2.9633978124018587</v>
      </c>
      <c r="J809" s="8" t="str" cm="1">
        <f t="array" ref="J809">_xlfn.IFS(H809=100,"green",H809&gt;50,"yellow",H809&gt;0,"orange",H809=0,"red")</f>
        <v>yellow</v>
      </c>
      <c r="K809" t="s">
        <v>250</v>
      </c>
    </row>
    <row r="810" spans="1:11" x14ac:dyDescent="0.3">
      <c r="A810">
        <v>4</v>
      </c>
      <c r="B810">
        <v>4.03</v>
      </c>
      <c r="C810" t="s">
        <v>255</v>
      </c>
      <c r="D810">
        <v>32</v>
      </c>
      <c r="E810" t="s">
        <v>19</v>
      </c>
      <c r="F810" s="3">
        <v>1.4967343800276244E-2</v>
      </c>
      <c r="G810" s="3">
        <v>97.210808638690182</v>
      </c>
      <c r="H810" s="3">
        <f t="shared" si="24"/>
        <v>97.210808638690182</v>
      </c>
      <c r="I810" s="3">
        <f t="shared" si="25"/>
        <v>2.9163242591607057</v>
      </c>
      <c r="J810" s="8" t="str" cm="1">
        <f t="array" ref="J810">_xlfn.IFS(H810=100,"green",H810&gt;50,"yellow",H810&gt;0,"orange",H810=0,"red")</f>
        <v>yellow</v>
      </c>
      <c r="K810" t="s">
        <v>250</v>
      </c>
    </row>
    <row r="811" spans="1:11" x14ac:dyDescent="0.3">
      <c r="A811">
        <v>4</v>
      </c>
      <c r="B811">
        <v>4.03</v>
      </c>
      <c r="C811" t="s">
        <v>255</v>
      </c>
      <c r="D811">
        <v>35</v>
      </c>
      <c r="E811" t="s">
        <v>18</v>
      </c>
      <c r="F811" s="3">
        <v>0</v>
      </c>
      <c r="G811" s="3">
        <v>100</v>
      </c>
      <c r="H811" s="3">
        <f t="shared" si="24"/>
        <v>100</v>
      </c>
      <c r="I811" s="3">
        <f t="shared" si="25"/>
        <v>3</v>
      </c>
      <c r="J811" s="8" t="str" cm="1">
        <f t="array" ref="J811">_xlfn.IFS(H811=100,"green",H811&gt;50,"yellow",H811&gt;0,"orange",H811=0,"red")</f>
        <v>green</v>
      </c>
      <c r="K811" t="s">
        <v>250</v>
      </c>
    </row>
    <row r="812" spans="1:11" x14ac:dyDescent="0.3">
      <c r="A812">
        <v>4</v>
      </c>
      <c r="B812">
        <v>4.03</v>
      </c>
      <c r="C812" t="s">
        <v>255</v>
      </c>
      <c r="D812">
        <v>31</v>
      </c>
      <c r="E812" t="s">
        <v>17</v>
      </c>
      <c r="F812" s="3">
        <v>0</v>
      </c>
      <c r="G812" s="3">
        <v>100</v>
      </c>
      <c r="H812" s="3">
        <f t="shared" si="24"/>
        <v>100</v>
      </c>
      <c r="I812" s="3">
        <f t="shared" si="25"/>
        <v>3</v>
      </c>
      <c r="J812" s="8" t="str" cm="1">
        <f t="array" ref="J812">_xlfn.IFS(H812=100,"green",H812&gt;50,"yellow",H812&gt;0,"orange",H812=0,"red")</f>
        <v>green</v>
      </c>
      <c r="K812" t="s">
        <v>250</v>
      </c>
    </row>
    <row r="813" spans="1:11" x14ac:dyDescent="0.3">
      <c r="A813">
        <v>4</v>
      </c>
      <c r="B813">
        <v>4.03</v>
      </c>
      <c r="C813" t="s">
        <v>255</v>
      </c>
      <c r="D813">
        <v>23</v>
      </c>
      <c r="E813" t="s">
        <v>16</v>
      </c>
      <c r="F813" s="3">
        <v>0</v>
      </c>
      <c r="G813" s="3">
        <v>100</v>
      </c>
      <c r="H813" s="3">
        <f t="shared" si="24"/>
        <v>100</v>
      </c>
      <c r="I813" s="3">
        <f t="shared" si="25"/>
        <v>3</v>
      </c>
      <c r="J813" s="8" t="str" cm="1">
        <f t="array" ref="J813">_xlfn.IFS(H813=100,"green",H813&gt;50,"yellow",H813&gt;0,"orange",H813=0,"red")</f>
        <v>green</v>
      </c>
      <c r="K813" t="s">
        <v>250</v>
      </c>
    </row>
    <row r="814" spans="1:11" x14ac:dyDescent="0.3">
      <c r="A814">
        <v>4</v>
      </c>
      <c r="B814">
        <v>4.03</v>
      </c>
      <c r="C814" t="s">
        <v>255</v>
      </c>
      <c r="D814">
        <v>27</v>
      </c>
      <c r="E814" t="s">
        <v>15</v>
      </c>
      <c r="F814" s="3">
        <v>4.8053677880339457E-2</v>
      </c>
      <c r="G814" s="3">
        <v>91.045110942094198</v>
      </c>
      <c r="H814" s="3">
        <f t="shared" si="24"/>
        <v>91.045110942094198</v>
      </c>
      <c r="I814" s="3">
        <f t="shared" si="25"/>
        <v>2.7313533282628262</v>
      </c>
      <c r="J814" s="8" t="str" cm="1">
        <f t="array" ref="J814">_xlfn.IFS(H814=100,"green",H814&gt;50,"yellow",H814&gt;0,"orange",H814=0,"red")</f>
        <v>yellow</v>
      </c>
      <c r="K814" t="s">
        <v>250</v>
      </c>
    </row>
    <row r="815" spans="1:11" x14ac:dyDescent="0.3">
      <c r="A815">
        <v>4</v>
      </c>
      <c r="B815">
        <v>4.03</v>
      </c>
      <c r="C815" t="s">
        <v>255</v>
      </c>
      <c r="D815">
        <v>14</v>
      </c>
      <c r="E815" t="s">
        <v>14</v>
      </c>
      <c r="F815" s="3">
        <v>0</v>
      </c>
      <c r="G815" s="3">
        <v>100</v>
      </c>
      <c r="H815" s="3">
        <f t="shared" si="24"/>
        <v>100</v>
      </c>
      <c r="I815" s="3">
        <f t="shared" si="25"/>
        <v>3</v>
      </c>
      <c r="J815" s="8" t="str" cm="1">
        <f t="array" ref="J815">_xlfn.IFS(H815=100,"green",H815&gt;50,"yellow",H815&gt;0,"orange",H815=0,"red")</f>
        <v>green</v>
      </c>
      <c r="K815" t="s">
        <v>250</v>
      </c>
    </row>
    <row r="816" spans="1:11" x14ac:dyDescent="0.3">
      <c r="A816">
        <v>4</v>
      </c>
      <c r="B816">
        <v>4.03</v>
      </c>
      <c r="C816" t="s">
        <v>255</v>
      </c>
      <c r="D816">
        <v>17</v>
      </c>
      <c r="E816" t="s">
        <v>13</v>
      </c>
      <c r="F816" s="3">
        <v>0</v>
      </c>
      <c r="G816" s="3">
        <v>100</v>
      </c>
      <c r="H816" s="3">
        <f t="shared" si="24"/>
        <v>100</v>
      </c>
      <c r="I816" s="3">
        <f t="shared" si="25"/>
        <v>3</v>
      </c>
      <c r="J816" s="8" t="str" cm="1">
        <f t="array" ref="J816">_xlfn.IFS(H816=100,"green",H816&gt;50,"yellow",H816&gt;0,"orange",H816=0,"red")</f>
        <v>green</v>
      </c>
      <c r="K816" t="s">
        <v>250</v>
      </c>
    </row>
    <row r="817" spans="1:11" x14ac:dyDescent="0.3">
      <c r="A817">
        <v>4</v>
      </c>
      <c r="B817">
        <v>4.03</v>
      </c>
      <c r="C817" t="s">
        <v>255</v>
      </c>
      <c r="D817">
        <v>15</v>
      </c>
      <c r="E817" t="s">
        <v>12</v>
      </c>
      <c r="F817" s="3">
        <v>0</v>
      </c>
      <c r="G817" s="3">
        <v>100</v>
      </c>
      <c r="H817" s="3">
        <f t="shared" si="24"/>
        <v>100</v>
      </c>
      <c r="I817" s="3">
        <f t="shared" si="25"/>
        <v>3</v>
      </c>
      <c r="J817" s="8" t="str" cm="1">
        <f t="array" ref="J817">_xlfn.IFS(H817=100,"green",H817&gt;50,"yellow",H817&gt;0,"orange",H817=0,"red")</f>
        <v>green</v>
      </c>
      <c r="K817" t="s">
        <v>250</v>
      </c>
    </row>
    <row r="818" spans="1:11" x14ac:dyDescent="0.3">
      <c r="A818">
        <v>4</v>
      </c>
      <c r="B818">
        <v>4.03</v>
      </c>
      <c r="C818" t="s">
        <v>255</v>
      </c>
      <c r="D818">
        <v>13</v>
      </c>
      <c r="E818" t="s">
        <v>11</v>
      </c>
      <c r="F818" s="3">
        <v>0</v>
      </c>
      <c r="G818" s="3">
        <v>100</v>
      </c>
      <c r="H818" s="3">
        <f t="shared" si="24"/>
        <v>100</v>
      </c>
      <c r="I818" s="3">
        <f t="shared" si="25"/>
        <v>3</v>
      </c>
      <c r="J818" s="8" t="str" cm="1">
        <f t="array" ref="J818">_xlfn.IFS(H818=100,"green",H818&gt;50,"yellow",H818&gt;0,"orange",H818=0,"red")</f>
        <v>green</v>
      </c>
      <c r="K818" t="s">
        <v>250</v>
      </c>
    </row>
    <row r="819" spans="1:11" x14ac:dyDescent="0.3">
      <c r="A819">
        <v>4</v>
      </c>
      <c r="B819">
        <v>4.03</v>
      </c>
      <c r="C819" t="s">
        <v>255</v>
      </c>
      <c r="D819">
        <v>21</v>
      </c>
      <c r="E819" t="s">
        <v>10</v>
      </c>
      <c r="F819" s="3">
        <v>0</v>
      </c>
      <c r="G819" s="3">
        <v>100</v>
      </c>
      <c r="H819" s="3">
        <f t="shared" si="24"/>
        <v>100</v>
      </c>
      <c r="I819" s="3">
        <f t="shared" si="25"/>
        <v>3</v>
      </c>
      <c r="J819" s="8" t="str" cm="1">
        <f t="array" ref="J819">_xlfn.IFS(H819=100,"green",H819&gt;50,"yellow",H819&gt;0,"orange",H819=0,"red")</f>
        <v>green</v>
      </c>
      <c r="K819" t="s">
        <v>250</v>
      </c>
    </row>
    <row r="820" spans="1:11" x14ac:dyDescent="0.3">
      <c r="A820">
        <v>4</v>
      </c>
      <c r="B820">
        <v>4.03</v>
      </c>
      <c r="C820" t="s">
        <v>255</v>
      </c>
      <c r="D820">
        <v>34</v>
      </c>
      <c r="E820" t="s">
        <v>9</v>
      </c>
      <c r="F820" s="3">
        <v>0</v>
      </c>
      <c r="G820" s="3">
        <v>100</v>
      </c>
      <c r="H820" s="3">
        <f t="shared" si="24"/>
        <v>100</v>
      </c>
      <c r="I820" s="3">
        <f t="shared" si="25"/>
        <v>3</v>
      </c>
      <c r="J820" s="8" t="str" cm="1">
        <f t="array" ref="J820">_xlfn.IFS(H820=100,"green",H820&gt;50,"yellow",H820&gt;0,"orange",H820=0,"red")</f>
        <v>green</v>
      </c>
      <c r="K820" t="s">
        <v>250</v>
      </c>
    </row>
    <row r="821" spans="1:11" x14ac:dyDescent="0.3">
      <c r="A821">
        <v>4</v>
      </c>
      <c r="B821">
        <v>4.03</v>
      </c>
      <c r="C821" t="s">
        <v>255</v>
      </c>
      <c r="D821">
        <v>3</v>
      </c>
      <c r="E821" t="s">
        <v>8</v>
      </c>
      <c r="F821" s="3">
        <v>0</v>
      </c>
      <c r="G821" s="3">
        <v>100</v>
      </c>
      <c r="H821" s="3">
        <f t="shared" si="24"/>
        <v>100</v>
      </c>
      <c r="I821" s="3">
        <f t="shared" si="25"/>
        <v>3</v>
      </c>
      <c r="J821" s="8" t="str" cm="1">
        <f t="array" ref="J821">_xlfn.IFS(H821=100,"green",H821&gt;50,"yellow",H821&gt;0,"orange",H821=0,"red")</f>
        <v>green</v>
      </c>
      <c r="K821" t="s">
        <v>250</v>
      </c>
    </row>
    <row r="822" spans="1:11" x14ac:dyDescent="0.3">
      <c r="A822">
        <v>4</v>
      </c>
      <c r="B822">
        <v>4.03</v>
      </c>
      <c r="C822" t="s">
        <v>255</v>
      </c>
      <c r="D822">
        <v>8</v>
      </c>
      <c r="E822" t="s">
        <v>7</v>
      </c>
      <c r="F822" s="3">
        <v>3.3552916749947197E-2</v>
      </c>
      <c r="G822" s="3">
        <v>93.747353786048976</v>
      </c>
      <c r="H822" s="3">
        <f t="shared" si="24"/>
        <v>93.747353786048976</v>
      </c>
      <c r="I822" s="3">
        <f t="shared" si="25"/>
        <v>2.8124206135814691</v>
      </c>
      <c r="J822" s="8" t="str" cm="1">
        <f t="array" ref="J822">_xlfn.IFS(H822=100,"green",H822&gt;50,"yellow",H822&gt;0,"orange",H822=0,"red")</f>
        <v>yellow</v>
      </c>
      <c r="K822" t="s">
        <v>250</v>
      </c>
    </row>
    <row r="823" spans="1:11" x14ac:dyDescent="0.3">
      <c r="A823">
        <v>4</v>
      </c>
      <c r="B823">
        <v>4.03</v>
      </c>
      <c r="C823" t="s">
        <v>255</v>
      </c>
      <c r="D823">
        <v>11</v>
      </c>
      <c r="E823" t="s">
        <v>6</v>
      </c>
      <c r="F823" s="3">
        <v>0.49133852077624934</v>
      </c>
      <c r="G823" s="3">
        <v>8.4381854312339168</v>
      </c>
      <c r="H823" s="3">
        <f t="shared" si="24"/>
        <v>8.4381854312339168</v>
      </c>
      <c r="I823" s="3">
        <f t="shared" si="25"/>
        <v>0.25314556293701751</v>
      </c>
      <c r="J823" s="8" t="str" cm="1">
        <f t="array" ref="J823">_xlfn.IFS(H823=100,"green",H823&gt;50,"yellow",H823&gt;0,"orange",H823=0,"red")</f>
        <v>orange</v>
      </c>
      <c r="K823" t="s">
        <v>250</v>
      </c>
    </row>
    <row r="824" spans="1:11" x14ac:dyDescent="0.3">
      <c r="A824">
        <v>4</v>
      </c>
      <c r="B824">
        <v>4.03</v>
      </c>
      <c r="C824" t="s">
        <v>255</v>
      </c>
      <c r="D824">
        <v>33</v>
      </c>
      <c r="E824" t="s">
        <v>5</v>
      </c>
      <c r="F824" s="3">
        <v>8.3163506522721722E-3</v>
      </c>
      <c r="G824" s="3">
        <v>98.450233140464576</v>
      </c>
      <c r="H824" s="3">
        <f t="shared" si="24"/>
        <v>98.450233140464576</v>
      </c>
      <c r="I824" s="3">
        <f t="shared" si="25"/>
        <v>2.9535069942139369</v>
      </c>
      <c r="J824" s="8" t="str" cm="1">
        <f t="array" ref="J824">_xlfn.IFS(H824=100,"green",H824&gt;50,"yellow",H824&gt;0,"orange",H824=0,"red")</f>
        <v>yellow</v>
      </c>
      <c r="K824" t="s">
        <v>250</v>
      </c>
    </row>
    <row r="825" spans="1:11" x14ac:dyDescent="0.3">
      <c r="A825">
        <v>4</v>
      </c>
      <c r="B825">
        <v>4.03</v>
      </c>
      <c r="C825" t="s">
        <v>255</v>
      </c>
      <c r="D825">
        <v>36</v>
      </c>
      <c r="E825" t="s">
        <v>4</v>
      </c>
      <c r="F825" s="3">
        <v>4.5709487524081042E-2</v>
      </c>
      <c r="G825" s="3">
        <v>91.481955019319244</v>
      </c>
      <c r="H825" s="3">
        <f t="shared" si="24"/>
        <v>91.481955019319244</v>
      </c>
      <c r="I825" s="3">
        <f t="shared" si="25"/>
        <v>2.7444586505795772</v>
      </c>
      <c r="J825" s="8" t="str" cm="1">
        <f t="array" ref="J825">_xlfn.IFS(H825=100,"green",H825&gt;50,"yellow",H825&gt;0,"orange",H825=0,"red")</f>
        <v>yellow</v>
      </c>
      <c r="K825" t="s">
        <v>250</v>
      </c>
    </row>
    <row r="826" spans="1:11" x14ac:dyDescent="0.3">
      <c r="A826">
        <v>4</v>
      </c>
      <c r="B826">
        <v>4.03</v>
      </c>
      <c r="C826" t="s">
        <v>255</v>
      </c>
      <c r="D826">
        <v>16</v>
      </c>
      <c r="E826" t="s">
        <v>3</v>
      </c>
      <c r="F826" s="3">
        <v>8.1656716795725101E-2</v>
      </c>
      <c r="G826" s="3">
        <v>84.783124372718959</v>
      </c>
      <c r="H826" s="3">
        <f t="shared" si="24"/>
        <v>84.783124372718959</v>
      </c>
      <c r="I826" s="3">
        <f t="shared" si="25"/>
        <v>2.5434937311815684</v>
      </c>
      <c r="J826" s="8" t="str" cm="1">
        <f t="array" ref="J826">_xlfn.IFS(H826=100,"green",H826&gt;50,"yellow",H826&gt;0,"orange",H826=0,"red")</f>
        <v>yellow</v>
      </c>
      <c r="K826" t="s">
        <v>250</v>
      </c>
    </row>
    <row r="827" spans="1:11" x14ac:dyDescent="0.3">
      <c r="A827">
        <v>4</v>
      </c>
      <c r="B827">
        <v>4.03</v>
      </c>
      <c r="C827" t="s">
        <v>255</v>
      </c>
      <c r="D827">
        <v>9</v>
      </c>
      <c r="E827" t="s">
        <v>2</v>
      </c>
      <c r="F827" s="3">
        <v>0</v>
      </c>
      <c r="G827" s="3">
        <v>100</v>
      </c>
      <c r="H827" s="3">
        <f t="shared" si="24"/>
        <v>100</v>
      </c>
      <c r="I827" s="3">
        <f t="shared" si="25"/>
        <v>3</v>
      </c>
      <c r="J827" s="8" t="str" cm="1">
        <f t="array" ref="J827">_xlfn.IFS(H827=100,"green",H827&gt;50,"yellow",H827&gt;0,"orange",H827=0,"red")</f>
        <v>green</v>
      </c>
      <c r="K827" t="s">
        <v>250</v>
      </c>
    </row>
    <row r="828" spans="1:11" x14ac:dyDescent="0.3">
      <c r="A828">
        <v>4</v>
      </c>
      <c r="B828">
        <v>4.03</v>
      </c>
      <c r="C828" t="s">
        <v>255</v>
      </c>
      <c r="D828">
        <v>5</v>
      </c>
      <c r="E828" t="s">
        <v>1</v>
      </c>
      <c r="F828" s="3">
        <v>0</v>
      </c>
      <c r="G828" s="3">
        <v>100</v>
      </c>
      <c r="H828" s="3">
        <f t="shared" si="24"/>
        <v>100</v>
      </c>
      <c r="I828" s="3">
        <f t="shared" si="25"/>
        <v>3</v>
      </c>
      <c r="J828" s="8" t="str" cm="1">
        <f t="array" ref="J828">_xlfn.IFS(H828=100,"green",H828&gt;50,"yellow",H828&gt;0,"orange",H828=0,"red")</f>
        <v>green</v>
      </c>
      <c r="K828" t="s">
        <v>250</v>
      </c>
    </row>
    <row r="829" spans="1:11" x14ac:dyDescent="0.3">
      <c r="A829">
        <v>4</v>
      </c>
      <c r="B829">
        <v>4.03</v>
      </c>
      <c r="C829" t="s">
        <v>255</v>
      </c>
      <c r="D829">
        <v>19</v>
      </c>
      <c r="E829" t="s">
        <v>0</v>
      </c>
      <c r="F829" s="3">
        <v>2.0815960451428066E-2</v>
      </c>
      <c r="G829" s="3">
        <v>96.12090843617699</v>
      </c>
      <c r="H829" s="3">
        <f t="shared" si="24"/>
        <v>96.12090843617699</v>
      </c>
      <c r="I829" s="3">
        <f t="shared" si="25"/>
        <v>2.8836272530853098</v>
      </c>
      <c r="J829" s="8" t="str" cm="1">
        <f t="array" ref="J829">_xlfn.IFS(H829=100,"green",H829&gt;50,"yellow",H829&gt;0,"orange",H829=0,"red")</f>
        <v>yellow</v>
      </c>
      <c r="K829" t="s">
        <v>250</v>
      </c>
    </row>
    <row r="830" spans="1:11" x14ac:dyDescent="0.3">
      <c r="A830">
        <v>4</v>
      </c>
      <c r="B830">
        <v>4.04</v>
      </c>
      <c r="C830" t="s">
        <v>261</v>
      </c>
      <c r="D830">
        <v>35</v>
      </c>
      <c r="E830" t="s">
        <v>34</v>
      </c>
      <c r="F830" s="3">
        <v>0</v>
      </c>
      <c r="G830" s="3">
        <v>100</v>
      </c>
      <c r="H830" s="3">
        <f t="shared" si="24"/>
        <v>100</v>
      </c>
      <c r="I830" s="3">
        <f t="shared" si="25"/>
        <v>3</v>
      </c>
      <c r="J830" s="8" t="str" cm="1">
        <f t="array" ref="J830">_xlfn.IFS(H830=100,"green",H830&gt;50,"yellow",H830&gt;0,"orange",H830=0,"red")</f>
        <v>green</v>
      </c>
      <c r="K830" t="s">
        <v>250</v>
      </c>
    </row>
    <row r="831" spans="1:11" x14ac:dyDescent="0.3">
      <c r="A831">
        <v>4</v>
      </c>
      <c r="B831">
        <v>4.04</v>
      </c>
      <c r="C831" t="s">
        <v>261</v>
      </c>
      <c r="D831">
        <v>37</v>
      </c>
      <c r="E831" t="s">
        <v>33</v>
      </c>
      <c r="F831" s="3">
        <v>3.4290022956766961E-2</v>
      </c>
      <c r="G831" s="3">
        <v>77.450630892201048</v>
      </c>
      <c r="H831" s="3">
        <f t="shared" si="24"/>
        <v>77.450630892201048</v>
      </c>
      <c r="I831" s="3">
        <f t="shared" si="25"/>
        <v>2.3235189267660314</v>
      </c>
      <c r="J831" s="8" t="str" cm="1">
        <f t="array" ref="J831">_xlfn.IFS(H831=100,"green",H831&gt;50,"yellow",H831&gt;0,"orange",H831=0,"red")</f>
        <v>yellow</v>
      </c>
      <c r="K831" t="s">
        <v>250</v>
      </c>
    </row>
    <row r="832" spans="1:11" x14ac:dyDescent="0.3">
      <c r="A832">
        <v>4</v>
      </c>
      <c r="B832">
        <v>4.04</v>
      </c>
      <c r="C832" t="s">
        <v>261</v>
      </c>
      <c r="D832">
        <v>12</v>
      </c>
      <c r="E832" t="s">
        <v>32</v>
      </c>
      <c r="F832" s="3">
        <v>0</v>
      </c>
      <c r="G832" s="3">
        <v>100</v>
      </c>
      <c r="H832" s="3">
        <f t="shared" si="24"/>
        <v>100</v>
      </c>
      <c r="I832" s="3">
        <f t="shared" si="25"/>
        <v>3</v>
      </c>
      <c r="J832" s="8" t="str" cm="1">
        <f t="array" ref="J832">_xlfn.IFS(H832=100,"green",H832&gt;50,"yellow",H832&gt;0,"orange",H832=0,"red")</f>
        <v>green</v>
      </c>
      <c r="K832" t="s">
        <v>250</v>
      </c>
    </row>
    <row r="833" spans="1:11" x14ac:dyDescent="0.3">
      <c r="A833">
        <v>4</v>
      </c>
      <c r="B833">
        <v>4.04</v>
      </c>
      <c r="C833" t="s">
        <v>261</v>
      </c>
      <c r="D833">
        <v>18</v>
      </c>
      <c r="E833" t="s">
        <v>31</v>
      </c>
      <c r="F833" s="3">
        <v>1.2818221974175386E-2</v>
      </c>
      <c r="G833" s="3">
        <v>91.570643771052389</v>
      </c>
      <c r="H833" s="3">
        <f t="shared" si="24"/>
        <v>91.570643771052389</v>
      </c>
      <c r="I833" s="3">
        <f t="shared" si="25"/>
        <v>2.7471193131315714</v>
      </c>
      <c r="J833" s="8" t="str" cm="1">
        <f t="array" ref="J833">_xlfn.IFS(H833=100,"green",H833&gt;50,"yellow",H833&gt;0,"orange",H833=0,"red")</f>
        <v>yellow</v>
      </c>
      <c r="K833" t="s">
        <v>250</v>
      </c>
    </row>
    <row r="834" spans="1:11" x14ac:dyDescent="0.3">
      <c r="A834">
        <v>4</v>
      </c>
      <c r="B834">
        <v>4.04</v>
      </c>
      <c r="C834" t="s">
        <v>261</v>
      </c>
      <c r="D834">
        <v>10</v>
      </c>
      <c r="E834" t="s">
        <v>30</v>
      </c>
      <c r="F834" s="3">
        <v>9.6061985033312185E-4</v>
      </c>
      <c r="G834" s="3">
        <v>99.368289382461157</v>
      </c>
      <c r="H834" s="3">
        <f t="shared" ref="H834:H897" si="26">IF(G834&gt;100,100,IF(G834&lt;0,0,G834))</f>
        <v>99.368289382461157</v>
      </c>
      <c r="I834" s="3">
        <f t="shared" ref="I834:I897" si="27">H834/100*3</f>
        <v>2.9810486814738351</v>
      </c>
      <c r="J834" s="8" t="str" cm="1">
        <f t="array" ref="J834">_xlfn.IFS(H834=100,"green",H834&gt;50,"yellow",H834&gt;0,"orange",H834=0,"red")</f>
        <v>yellow</v>
      </c>
      <c r="K834" t="s">
        <v>250</v>
      </c>
    </row>
    <row r="835" spans="1:11" x14ac:dyDescent="0.3">
      <c r="A835">
        <v>4</v>
      </c>
      <c r="B835">
        <v>4.04</v>
      </c>
      <c r="C835" t="s">
        <v>261</v>
      </c>
      <c r="D835">
        <v>4</v>
      </c>
      <c r="E835" t="s">
        <v>29</v>
      </c>
      <c r="F835" s="3">
        <v>0</v>
      </c>
      <c r="G835" s="3">
        <v>100</v>
      </c>
      <c r="H835" s="3">
        <f t="shared" si="26"/>
        <v>100</v>
      </c>
      <c r="I835" s="3">
        <f t="shared" si="27"/>
        <v>3</v>
      </c>
      <c r="J835" s="8" t="str" cm="1">
        <f t="array" ref="J835">_xlfn.IFS(H835=100,"green",H835&gt;50,"yellow",H835&gt;0,"orange",H835=0,"red")</f>
        <v>green</v>
      </c>
      <c r="K835" t="s">
        <v>250</v>
      </c>
    </row>
    <row r="836" spans="1:11" x14ac:dyDescent="0.3">
      <c r="A836">
        <v>4</v>
      </c>
      <c r="B836">
        <v>4.04</v>
      </c>
      <c r="C836" t="s">
        <v>261</v>
      </c>
      <c r="D836">
        <v>22</v>
      </c>
      <c r="E836" t="s">
        <v>28</v>
      </c>
      <c r="F836" s="3">
        <v>0</v>
      </c>
      <c r="G836" s="3">
        <v>100</v>
      </c>
      <c r="H836" s="3">
        <f t="shared" si="26"/>
        <v>100</v>
      </c>
      <c r="I836" s="3">
        <f t="shared" si="27"/>
        <v>3</v>
      </c>
      <c r="J836" s="8" t="str" cm="1">
        <f t="array" ref="J836">_xlfn.IFS(H836=100,"green",H836&gt;50,"yellow",H836&gt;0,"orange",H836=0,"red")</f>
        <v>green</v>
      </c>
      <c r="K836" t="s">
        <v>250</v>
      </c>
    </row>
    <row r="837" spans="1:11" x14ac:dyDescent="0.3">
      <c r="A837">
        <v>4</v>
      </c>
      <c r="B837">
        <v>4.04</v>
      </c>
      <c r="C837" t="s">
        <v>261</v>
      </c>
      <c r="D837">
        <v>25</v>
      </c>
      <c r="E837" t="s">
        <v>244</v>
      </c>
      <c r="F837" s="3">
        <v>0</v>
      </c>
      <c r="G837" s="3">
        <v>100</v>
      </c>
      <c r="H837" s="3">
        <f t="shared" si="26"/>
        <v>100</v>
      </c>
      <c r="I837" s="3">
        <f t="shared" si="27"/>
        <v>3</v>
      </c>
      <c r="J837" s="8" t="str" cm="1">
        <f t="array" ref="J837">_xlfn.IFS(H837=100,"green",H837&gt;50,"yellow",H837&gt;0,"orange",H837=0,"red")</f>
        <v>green</v>
      </c>
      <c r="K837" t="s">
        <v>250</v>
      </c>
    </row>
    <row r="838" spans="1:11" x14ac:dyDescent="0.3">
      <c r="A838">
        <v>4</v>
      </c>
      <c r="B838">
        <v>4.04</v>
      </c>
      <c r="C838" t="s">
        <v>261</v>
      </c>
      <c r="D838">
        <v>7</v>
      </c>
      <c r="E838" t="s">
        <v>27</v>
      </c>
      <c r="F838" s="3">
        <v>0</v>
      </c>
      <c r="G838" s="3">
        <v>100</v>
      </c>
      <c r="H838" s="3">
        <f t="shared" si="26"/>
        <v>100</v>
      </c>
      <c r="I838" s="3">
        <f t="shared" si="27"/>
        <v>3</v>
      </c>
      <c r="J838" s="8" t="str" cm="1">
        <f t="array" ref="J838">_xlfn.IFS(H838=100,"green",H838&gt;50,"yellow",H838&gt;0,"orange",H838=0,"red")</f>
        <v>green</v>
      </c>
      <c r="K838" t="s">
        <v>250</v>
      </c>
    </row>
    <row r="839" spans="1:11" x14ac:dyDescent="0.3">
      <c r="A839">
        <v>4</v>
      </c>
      <c r="B839">
        <v>4.04</v>
      </c>
      <c r="C839" t="s">
        <v>261</v>
      </c>
      <c r="D839">
        <v>30</v>
      </c>
      <c r="E839" t="s">
        <v>26</v>
      </c>
      <c r="F839" s="3">
        <v>0</v>
      </c>
      <c r="G839" s="3">
        <v>100</v>
      </c>
      <c r="H839" s="3">
        <f t="shared" si="26"/>
        <v>100</v>
      </c>
      <c r="I839" s="3">
        <f t="shared" si="27"/>
        <v>3</v>
      </c>
      <c r="J839" s="8" t="str" cm="1">
        <f t="array" ref="J839">_xlfn.IFS(H839=100,"green",H839&gt;50,"yellow",H839&gt;0,"orange",H839=0,"red")</f>
        <v>green</v>
      </c>
      <c r="K839" t="s">
        <v>250</v>
      </c>
    </row>
    <row r="840" spans="1:11" x14ac:dyDescent="0.3">
      <c r="A840">
        <v>4</v>
      </c>
      <c r="B840">
        <v>4.04</v>
      </c>
      <c r="C840" t="s">
        <v>261</v>
      </c>
      <c r="D840">
        <v>24</v>
      </c>
      <c r="E840" t="s">
        <v>25</v>
      </c>
      <c r="F840" s="3">
        <v>4.3018088179536056E-2</v>
      </c>
      <c r="G840" s="3">
        <v>71.710991564653611</v>
      </c>
      <c r="H840" s="3">
        <f t="shared" si="26"/>
        <v>71.710991564653611</v>
      </c>
      <c r="I840" s="3">
        <f t="shared" si="27"/>
        <v>2.1513297469396084</v>
      </c>
      <c r="J840" s="8" t="str" cm="1">
        <f t="array" ref="J840">_xlfn.IFS(H840=100,"green",H840&gt;50,"yellow",H840&gt;0,"orange",H840=0,"red")</f>
        <v>yellow</v>
      </c>
      <c r="K840" t="s">
        <v>250</v>
      </c>
    </row>
    <row r="841" spans="1:11" x14ac:dyDescent="0.3">
      <c r="A841">
        <v>4</v>
      </c>
      <c r="B841">
        <v>4.04</v>
      </c>
      <c r="C841" t="s">
        <v>261</v>
      </c>
      <c r="D841">
        <v>6</v>
      </c>
      <c r="E841" t="s">
        <v>24</v>
      </c>
      <c r="F841" s="3">
        <v>8.6780005034818114E-2</v>
      </c>
      <c r="G841" s="3">
        <v>42.932835968819496</v>
      </c>
      <c r="H841" s="3">
        <f t="shared" si="26"/>
        <v>42.932835968819496</v>
      </c>
      <c r="I841" s="3">
        <f t="shared" si="27"/>
        <v>1.2879850790645848</v>
      </c>
      <c r="J841" s="8" t="str" cm="1">
        <f t="array" ref="J841">_xlfn.IFS(H841=100,"green",H841&gt;50,"yellow",H841&gt;0,"orange",H841=0,"red")</f>
        <v>orange</v>
      </c>
      <c r="K841" t="s">
        <v>250</v>
      </c>
    </row>
    <row r="842" spans="1:11" x14ac:dyDescent="0.3">
      <c r="A842">
        <v>4</v>
      </c>
      <c r="B842">
        <v>4.04</v>
      </c>
      <c r="C842" t="s">
        <v>261</v>
      </c>
      <c r="D842">
        <v>2</v>
      </c>
      <c r="E842" t="s">
        <v>23</v>
      </c>
      <c r="F842" s="3">
        <v>0</v>
      </c>
      <c r="G842" s="3">
        <v>100</v>
      </c>
      <c r="H842" s="3">
        <f t="shared" si="26"/>
        <v>100</v>
      </c>
      <c r="I842" s="3">
        <f t="shared" si="27"/>
        <v>3</v>
      </c>
      <c r="J842" s="8" t="str" cm="1">
        <f t="array" ref="J842">_xlfn.IFS(H842=100,"green",H842&gt;50,"yellow",H842&gt;0,"orange",H842=0,"red")</f>
        <v>green</v>
      </c>
      <c r="K842" t="s">
        <v>250</v>
      </c>
    </row>
    <row r="843" spans="1:11" x14ac:dyDescent="0.3">
      <c r="A843">
        <v>4</v>
      </c>
      <c r="B843">
        <v>4.04</v>
      </c>
      <c r="C843" t="s">
        <v>261</v>
      </c>
      <c r="D843">
        <v>1</v>
      </c>
      <c r="E843" t="s">
        <v>22</v>
      </c>
      <c r="F843" s="3">
        <v>8.1519311272686013E-3</v>
      </c>
      <c r="G843" s="3">
        <v>94.639230654295631</v>
      </c>
      <c r="H843" s="3">
        <f t="shared" si="26"/>
        <v>94.639230654295631</v>
      </c>
      <c r="I843" s="3">
        <f t="shared" si="27"/>
        <v>2.8391769196288688</v>
      </c>
      <c r="J843" s="8" t="str" cm="1">
        <f t="array" ref="J843">_xlfn.IFS(H843=100,"green",H843&gt;50,"yellow",H843&gt;0,"orange",H843=0,"red")</f>
        <v>yellow</v>
      </c>
      <c r="K843" t="s">
        <v>250</v>
      </c>
    </row>
    <row r="844" spans="1:11" x14ac:dyDescent="0.3">
      <c r="A844">
        <v>4</v>
      </c>
      <c r="B844">
        <v>4.04</v>
      </c>
      <c r="C844" t="s">
        <v>261</v>
      </c>
      <c r="D844">
        <v>20</v>
      </c>
      <c r="E844" t="s">
        <v>21</v>
      </c>
      <c r="F844" s="3">
        <v>4.5470895686309507E-2</v>
      </c>
      <c r="G844" s="3">
        <v>70.098007464574451</v>
      </c>
      <c r="H844" s="3">
        <f t="shared" si="26"/>
        <v>70.098007464574451</v>
      </c>
      <c r="I844" s="3">
        <f t="shared" si="27"/>
        <v>2.1029402239372335</v>
      </c>
      <c r="J844" s="8" t="str" cm="1">
        <f t="array" ref="J844">_xlfn.IFS(H844=100,"green",H844&gt;50,"yellow",H844&gt;0,"orange",H844=0,"red")</f>
        <v>yellow</v>
      </c>
      <c r="K844" t="s">
        <v>250</v>
      </c>
    </row>
    <row r="845" spans="1:11" x14ac:dyDescent="0.3">
      <c r="A845">
        <v>4</v>
      </c>
      <c r="B845">
        <v>4.04</v>
      </c>
      <c r="C845" t="s">
        <v>261</v>
      </c>
      <c r="D845">
        <v>29</v>
      </c>
      <c r="E845" t="s">
        <v>20</v>
      </c>
      <c r="F845" s="3">
        <v>0</v>
      </c>
      <c r="G845" s="3">
        <v>100</v>
      </c>
      <c r="H845" s="3">
        <f t="shared" si="26"/>
        <v>100</v>
      </c>
      <c r="I845" s="3">
        <f t="shared" si="27"/>
        <v>3</v>
      </c>
      <c r="J845" s="8" t="str" cm="1">
        <f t="array" ref="J845">_xlfn.IFS(H845=100,"green",H845&gt;50,"yellow",H845&gt;0,"orange",H845=0,"red")</f>
        <v>green</v>
      </c>
      <c r="K845" t="s">
        <v>250</v>
      </c>
    </row>
    <row r="846" spans="1:11" x14ac:dyDescent="0.3">
      <c r="A846">
        <v>4</v>
      </c>
      <c r="B846">
        <v>4.04</v>
      </c>
      <c r="C846" t="s">
        <v>261</v>
      </c>
      <c r="D846">
        <v>32</v>
      </c>
      <c r="E846" t="s">
        <v>19</v>
      </c>
      <c r="F846" s="3">
        <v>0</v>
      </c>
      <c r="G846" s="3">
        <v>100</v>
      </c>
      <c r="H846" s="3">
        <f t="shared" si="26"/>
        <v>100</v>
      </c>
      <c r="I846" s="3">
        <f t="shared" si="27"/>
        <v>3</v>
      </c>
      <c r="J846" s="8" t="str" cm="1">
        <f t="array" ref="J846">_xlfn.IFS(H846=100,"green",H846&gt;50,"yellow",H846&gt;0,"orange",H846=0,"red")</f>
        <v>green</v>
      </c>
      <c r="K846" t="s">
        <v>250</v>
      </c>
    </row>
    <row r="847" spans="1:11" x14ac:dyDescent="0.3">
      <c r="A847">
        <v>4</v>
      </c>
      <c r="B847">
        <v>4.04</v>
      </c>
      <c r="C847" t="s">
        <v>261</v>
      </c>
      <c r="D847">
        <v>35</v>
      </c>
      <c r="E847" t="s">
        <v>18</v>
      </c>
      <c r="F847" s="3">
        <v>0</v>
      </c>
      <c r="G847" s="3">
        <v>100</v>
      </c>
      <c r="H847" s="3">
        <f t="shared" si="26"/>
        <v>100</v>
      </c>
      <c r="I847" s="3">
        <f t="shared" si="27"/>
        <v>3</v>
      </c>
      <c r="J847" s="8" t="str" cm="1">
        <f t="array" ref="J847">_xlfn.IFS(H847=100,"green",H847&gt;50,"yellow",H847&gt;0,"orange",H847=0,"red")</f>
        <v>green</v>
      </c>
      <c r="K847" t="s">
        <v>250</v>
      </c>
    </row>
    <row r="848" spans="1:11" x14ac:dyDescent="0.3">
      <c r="A848">
        <v>4</v>
      </c>
      <c r="B848">
        <v>4.04</v>
      </c>
      <c r="C848" t="s">
        <v>261</v>
      </c>
      <c r="D848">
        <v>31</v>
      </c>
      <c r="E848" t="s">
        <v>17</v>
      </c>
      <c r="F848" s="3">
        <v>0</v>
      </c>
      <c r="G848" s="3">
        <v>100</v>
      </c>
      <c r="H848" s="3">
        <f t="shared" si="26"/>
        <v>100</v>
      </c>
      <c r="I848" s="3">
        <f t="shared" si="27"/>
        <v>3</v>
      </c>
      <c r="J848" s="8" t="str" cm="1">
        <f t="array" ref="J848">_xlfn.IFS(H848=100,"green",H848&gt;50,"yellow",H848&gt;0,"orange",H848=0,"red")</f>
        <v>green</v>
      </c>
      <c r="K848" t="s">
        <v>250</v>
      </c>
    </row>
    <row r="849" spans="1:11" x14ac:dyDescent="0.3">
      <c r="A849">
        <v>4</v>
      </c>
      <c r="B849">
        <v>4.04</v>
      </c>
      <c r="C849" t="s">
        <v>261</v>
      </c>
      <c r="D849">
        <v>23</v>
      </c>
      <c r="E849" t="s">
        <v>16</v>
      </c>
      <c r="F849" s="3">
        <v>0</v>
      </c>
      <c r="G849" s="3">
        <v>100</v>
      </c>
      <c r="H849" s="3">
        <f t="shared" si="26"/>
        <v>100</v>
      </c>
      <c r="I849" s="3">
        <f t="shared" si="27"/>
        <v>3</v>
      </c>
      <c r="J849" s="8" t="str" cm="1">
        <f t="array" ref="J849">_xlfn.IFS(H849=100,"green",H849&gt;50,"yellow",H849&gt;0,"orange",H849=0,"red")</f>
        <v>green</v>
      </c>
      <c r="K849" t="s">
        <v>250</v>
      </c>
    </row>
    <row r="850" spans="1:11" x14ac:dyDescent="0.3">
      <c r="A850">
        <v>4</v>
      </c>
      <c r="B850">
        <v>4.04</v>
      </c>
      <c r="C850" t="s">
        <v>261</v>
      </c>
      <c r="D850">
        <v>27</v>
      </c>
      <c r="E850" t="s">
        <v>15</v>
      </c>
      <c r="F850" s="3">
        <v>1.7797658474199797E-3</v>
      </c>
      <c r="G850" s="3">
        <v>98.829613002314773</v>
      </c>
      <c r="H850" s="3">
        <f t="shared" si="26"/>
        <v>98.829613002314773</v>
      </c>
      <c r="I850" s="3">
        <f t="shared" si="27"/>
        <v>2.9648883900694432</v>
      </c>
      <c r="J850" s="8" t="str" cm="1">
        <f t="array" ref="J850">_xlfn.IFS(H850=100,"green",H850&gt;50,"yellow",H850&gt;0,"orange",H850=0,"red")</f>
        <v>yellow</v>
      </c>
      <c r="K850" t="s">
        <v>250</v>
      </c>
    </row>
    <row r="851" spans="1:11" x14ac:dyDescent="0.3">
      <c r="A851">
        <v>4</v>
      </c>
      <c r="B851">
        <v>4.04</v>
      </c>
      <c r="C851" t="s">
        <v>261</v>
      </c>
      <c r="D851">
        <v>14</v>
      </c>
      <c r="E851" t="s">
        <v>14</v>
      </c>
      <c r="F851" s="3">
        <v>0</v>
      </c>
      <c r="G851" s="3">
        <v>100</v>
      </c>
      <c r="H851" s="3">
        <f t="shared" si="26"/>
        <v>100</v>
      </c>
      <c r="I851" s="3">
        <f t="shared" si="27"/>
        <v>3</v>
      </c>
      <c r="J851" s="8" t="str" cm="1">
        <f t="array" ref="J851">_xlfn.IFS(H851=100,"green",H851&gt;50,"yellow",H851&gt;0,"orange",H851=0,"red")</f>
        <v>green</v>
      </c>
      <c r="K851" t="s">
        <v>250</v>
      </c>
    </row>
    <row r="852" spans="1:11" x14ac:dyDescent="0.3">
      <c r="A852">
        <v>4</v>
      </c>
      <c r="B852">
        <v>4.04</v>
      </c>
      <c r="C852" t="s">
        <v>261</v>
      </c>
      <c r="D852">
        <v>17</v>
      </c>
      <c r="E852" t="s">
        <v>13</v>
      </c>
      <c r="F852" s="3">
        <v>0</v>
      </c>
      <c r="G852" s="3">
        <v>100</v>
      </c>
      <c r="H852" s="3">
        <f t="shared" si="26"/>
        <v>100</v>
      </c>
      <c r="I852" s="3">
        <f t="shared" si="27"/>
        <v>3</v>
      </c>
      <c r="J852" s="8" t="str" cm="1">
        <f t="array" ref="J852">_xlfn.IFS(H852=100,"green",H852&gt;50,"yellow",H852&gt;0,"orange",H852=0,"red")</f>
        <v>green</v>
      </c>
      <c r="K852" t="s">
        <v>250</v>
      </c>
    </row>
    <row r="853" spans="1:11" x14ac:dyDescent="0.3">
      <c r="A853">
        <v>4</v>
      </c>
      <c r="B853">
        <v>4.04</v>
      </c>
      <c r="C853" t="s">
        <v>261</v>
      </c>
      <c r="D853">
        <v>15</v>
      </c>
      <c r="E853" t="s">
        <v>12</v>
      </c>
      <c r="F853" s="3">
        <v>0</v>
      </c>
      <c r="G853" s="3">
        <v>100</v>
      </c>
      <c r="H853" s="3">
        <f t="shared" si="26"/>
        <v>100</v>
      </c>
      <c r="I853" s="3">
        <f t="shared" si="27"/>
        <v>3</v>
      </c>
      <c r="J853" s="8" t="str" cm="1">
        <f t="array" ref="J853">_xlfn.IFS(H853=100,"green",H853&gt;50,"yellow",H853&gt;0,"orange",H853=0,"red")</f>
        <v>green</v>
      </c>
      <c r="K853" t="s">
        <v>250</v>
      </c>
    </row>
    <row r="854" spans="1:11" x14ac:dyDescent="0.3">
      <c r="A854">
        <v>4</v>
      </c>
      <c r="B854">
        <v>4.04</v>
      </c>
      <c r="C854" t="s">
        <v>261</v>
      </c>
      <c r="D854">
        <v>13</v>
      </c>
      <c r="E854" t="s">
        <v>11</v>
      </c>
      <c r="F854" s="3">
        <v>0</v>
      </c>
      <c r="G854" s="3">
        <v>100</v>
      </c>
      <c r="H854" s="3">
        <f t="shared" si="26"/>
        <v>100</v>
      </c>
      <c r="I854" s="3">
        <f t="shared" si="27"/>
        <v>3</v>
      </c>
      <c r="J854" s="8" t="str" cm="1">
        <f t="array" ref="J854">_xlfn.IFS(H854=100,"green",H854&gt;50,"yellow",H854&gt;0,"orange",H854=0,"red")</f>
        <v>green</v>
      </c>
      <c r="K854" t="s">
        <v>250</v>
      </c>
    </row>
    <row r="855" spans="1:11" x14ac:dyDescent="0.3">
      <c r="A855">
        <v>4</v>
      </c>
      <c r="B855">
        <v>4.04</v>
      </c>
      <c r="C855" t="s">
        <v>261</v>
      </c>
      <c r="D855">
        <v>21</v>
      </c>
      <c r="E855" t="s">
        <v>10</v>
      </c>
      <c r="F855" s="3">
        <v>0</v>
      </c>
      <c r="G855" s="3">
        <v>100</v>
      </c>
      <c r="H855" s="3">
        <f t="shared" si="26"/>
        <v>100</v>
      </c>
      <c r="I855" s="3">
        <f t="shared" si="27"/>
        <v>3</v>
      </c>
      <c r="J855" s="8" t="str" cm="1">
        <f t="array" ref="J855">_xlfn.IFS(H855=100,"green",H855&gt;50,"yellow",H855&gt;0,"orange",H855=0,"red")</f>
        <v>green</v>
      </c>
      <c r="K855" t="s">
        <v>250</v>
      </c>
    </row>
    <row r="856" spans="1:11" x14ac:dyDescent="0.3">
      <c r="A856">
        <v>4</v>
      </c>
      <c r="B856">
        <v>4.04</v>
      </c>
      <c r="C856" t="s">
        <v>261</v>
      </c>
      <c r="D856">
        <v>34</v>
      </c>
      <c r="E856" t="s">
        <v>9</v>
      </c>
      <c r="F856" s="3">
        <v>0</v>
      </c>
      <c r="G856" s="3">
        <v>100</v>
      </c>
      <c r="H856" s="3">
        <f t="shared" si="26"/>
        <v>100</v>
      </c>
      <c r="I856" s="3">
        <f t="shared" si="27"/>
        <v>3</v>
      </c>
      <c r="J856" s="8" t="str" cm="1">
        <f t="array" ref="J856">_xlfn.IFS(H856=100,"green",H856&gt;50,"yellow",H856&gt;0,"orange",H856=0,"red")</f>
        <v>green</v>
      </c>
      <c r="K856" t="s">
        <v>250</v>
      </c>
    </row>
    <row r="857" spans="1:11" x14ac:dyDescent="0.3">
      <c r="A857">
        <v>4</v>
      </c>
      <c r="B857">
        <v>4.04</v>
      </c>
      <c r="C857" t="s">
        <v>261</v>
      </c>
      <c r="D857">
        <v>3</v>
      </c>
      <c r="E857" t="s">
        <v>8</v>
      </c>
      <c r="F857" s="3">
        <v>7.2089378718595432E-3</v>
      </c>
      <c r="G857" s="3">
        <v>95.259349894495415</v>
      </c>
      <c r="H857" s="3">
        <f t="shared" si="26"/>
        <v>95.259349894495415</v>
      </c>
      <c r="I857" s="3">
        <f t="shared" si="27"/>
        <v>2.8577804968348626</v>
      </c>
      <c r="J857" s="8" t="str" cm="1">
        <f t="array" ref="J857">_xlfn.IFS(H857=100,"green",H857&gt;50,"yellow",H857&gt;0,"orange",H857=0,"red")</f>
        <v>yellow</v>
      </c>
      <c r="K857" t="s">
        <v>250</v>
      </c>
    </row>
    <row r="858" spans="1:11" x14ac:dyDescent="0.3">
      <c r="A858">
        <v>4</v>
      </c>
      <c r="B858">
        <v>4.04</v>
      </c>
      <c r="C858" t="s">
        <v>261</v>
      </c>
      <c r="D858">
        <v>8</v>
      </c>
      <c r="E858" t="s">
        <v>7</v>
      </c>
      <c r="F858" s="3">
        <v>1.4588224673890084E-3</v>
      </c>
      <c r="G858" s="3">
        <v>99.040667709048208</v>
      </c>
      <c r="H858" s="3">
        <f t="shared" si="26"/>
        <v>99.040667709048208</v>
      </c>
      <c r="I858" s="3">
        <f t="shared" si="27"/>
        <v>2.9712200312714461</v>
      </c>
      <c r="J858" s="8" t="str" cm="1">
        <f t="array" ref="J858">_xlfn.IFS(H858=100,"green",H858&gt;50,"yellow",H858&gt;0,"orange",H858=0,"red")</f>
        <v>yellow</v>
      </c>
      <c r="K858" t="s">
        <v>250</v>
      </c>
    </row>
    <row r="859" spans="1:11" x14ac:dyDescent="0.3">
      <c r="A859">
        <v>4</v>
      </c>
      <c r="B859">
        <v>4.04</v>
      </c>
      <c r="C859" t="s">
        <v>261</v>
      </c>
      <c r="D859">
        <v>11</v>
      </c>
      <c r="E859" t="s">
        <v>6</v>
      </c>
      <c r="F859" s="3">
        <v>0</v>
      </c>
      <c r="G859" s="3">
        <v>100</v>
      </c>
      <c r="H859" s="3">
        <f t="shared" si="26"/>
        <v>100</v>
      </c>
      <c r="I859" s="3">
        <f t="shared" si="27"/>
        <v>3</v>
      </c>
      <c r="J859" s="8" t="str" cm="1">
        <f t="array" ref="J859">_xlfn.IFS(H859=100,"green",H859&gt;50,"yellow",H859&gt;0,"orange",H859=0,"red")</f>
        <v>green</v>
      </c>
      <c r="K859" t="s">
        <v>250</v>
      </c>
    </row>
    <row r="860" spans="1:11" x14ac:dyDescent="0.3">
      <c r="A860">
        <v>4</v>
      </c>
      <c r="B860">
        <v>4.04</v>
      </c>
      <c r="C860" t="s">
        <v>261</v>
      </c>
      <c r="D860">
        <v>33</v>
      </c>
      <c r="E860" t="s">
        <v>5</v>
      </c>
      <c r="F860" s="3">
        <v>2.7721168840907241E-3</v>
      </c>
      <c r="G860" s="3">
        <v>98.177035725285577</v>
      </c>
      <c r="H860" s="3">
        <f t="shared" si="26"/>
        <v>98.177035725285577</v>
      </c>
      <c r="I860" s="3">
        <f t="shared" si="27"/>
        <v>2.9453110717585673</v>
      </c>
      <c r="J860" s="8" t="str" cm="1">
        <f t="array" ref="J860">_xlfn.IFS(H860=100,"green",H860&gt;50,"yellow",H860&gt;0,"orange",H860=0,"red")</f>
        <v>yellow</v>
      </c>
      <c r="K860" t="s">
        <v>250</v>
      </c>
    </row>
    <row r="861" spans="1:11" x14ac:dyDescent="0.3">
      <c r="A861">
        <v>4</v>
      </c>
      <c r="B861">
        <v>4.04</v>
      </c>
      <c r="C861" t="s">
        <v>261</v>
      </c>
      <c r="D861">
        <v>36</v>
      </c>
      <c r="E861" t="s">
        <v>4</v>
      </c>
      <c r="F861" s="3">
        <v>5.7136859405101303E-3</v>
      </c>
      <c r="G861" s="3">
        <v>96.24263846655785</v>
      </c>
      <c r="H861" s="3">
        <f t="shared" si="26"/>
        <v>96.24263846655785</v>
      </c>
      <c r="I861" s="3">
        <f t="shared" si="27"/>
        <v>2.8872791539967357</v>
      </c>
      <c r="J861" s="8" t="str" cm="1">
        <f t="array" ref="J861">_xlfn.IFS(H861=100,"green",H861&gt;50,"yellow",H861&gt;0,"orange",H861=0,"red")</f>
        <v>yellow</v>
      </c>
      <c r="K861" t="s">
        <v>250</v>
      </c>
    </row>
    <row r="862" spans="1:11" x14ac:dyDescent="0.3">
      <c r="A862">
        <v>4</v>
      </c>
      <c r="B862">
        <v>4.04</v>
      </c>
      <c r="C862" t="s">
        <v>261</v>
      </c>
      <c r="D862">
        <v>16</v>
      </c>
      <c r="E862" t="s">
        <v>3</v>
      </c>
      <c r="F862" s="3">
        <v>0</v>
      </c>
      <c r="G862" s="3">
        <v>100</v>
      </c>
      <c r="H862" s="3">
        <f t="shared" si="26"/>
        <v>100</v>
      </c>
      <c r="I862" s="3">
        <f t="shared" si="27"/>
        <v>3</v>
      </c>
      <c r="J862" s="8" t="str" cm="1">
        <f t="array" ref="J862">_xlfn.IFS(H862=100,"green",H862&gt;50,"yellow",H862&gt;0,"orange",H862=0,"red")</f>
        <v>green</v>
      </c>
      <c r="K862" t="s">
        <v>250</v>
      </c>
    </row>
    <row r="863" spans="1:11" x14ac:dyDescent="0.3">
      <c r="A863">
        <v>4</v>
      </c>
      <c r="B863">
        <v>4.04</v>
      </c>
      <c r="C863" t="s">
        <v>261</v>
      </c>
      <c r="D863">
        <v>9</v>
      </c>
      <c r="E863" t="s">
        <v>2</v>
      </c>
      <c r="F863" s="3">
        <v>0.60907148873252026</v>
      </c>
      <c r="G863" s="3">
        <v>-300.52985178173645</v>
      </c>
      <c r="H863" s="3">
        <f t="shared" si="26"/>
        <v>0</v>
      </c>
      <c r="I863" s="3">
        <f t="shared" si="27"/>
        <v>0</v>
      </c>
      <c r="J863" s="8" t="str" cm="1">
        <f t="array" ref="J863">_xlfn.IFS(H863=100,"green",H863&gt;50,"yellow",H863&gt;0,"orange",H863=0,"red")</f>
        <v>red</v>
      </c>
      <c r="K863" t="s">
        <v>250</v>
      </c>
    </row>
    <row r="864" spans="1:11" x14ac:dyDescent="0.3">
      <c r="A864">
        <v>4</v>
      </c>
      <c r="B864">
        <v>4.04</v>
      </c>
      <c r="C864" t="s">
        <v>261</v>
      </c>
      <c r="D864">
        <v>5</v>
      </c>
      <c r="E864" t="s">
        <v>1</v>
      </c>
      <c r="F864" s="3">
        <v>2.9743338780991072E-2</v>
      </c>
      <c r="G864" s="3">
        <v>80.440563556446349</v>
      </c>
      <c r="H864" s="3">
        <f t="shared" si="26"/>
        <v>80.440563556446349</v>
      </c>
      <c r="I864" s="3">
        <f t="shared" si="27"/>
        <v>2.4132169066933908</v>
      </c>
      <c r="J864" s="8" t="str" cm="1">
        <f t="array" ref="J864">_xlfn.IFS(H864=100,"green",H864&gt;50,"yellow",H864&gt;0,"orange",H864=0,"red")</f>
        <v>yellow</v>
      </c>
      <c r="K864" t="s">
        <v>250</v>
      </c>
    </row>
    <row r="865" spans="1:11" x14ac:dyDescent="0.3">
      <c r="A865">
        <v>4</v>
      </c>
      <c r="B865">
        <v>4.04</v>
      </c>
      <c r="C865" t="s">
        <v>261</v>
      </c>
      <c r="D865">
        <v>19</v>
      </c>
      <c r="E865" t="s">
        <v>0</v>
      </c>
      <c r="F865" s="3">
        <v>0</v>
      </c>
      <c r="G865" s="3">
        <v>100</v>
      </c>
      <c r="H865" s="3">
        <f t="shared" si="26"/>
        <v>100</v>
      </c>
      <c r="I865" s="3">
        <f t="shared" si="27"/>
        <v>3</v>
      </c>
      <c r="J865" s="8" t="str" cm="1">
        <f t="array" ref="J865">_xlfn.IFS(H865=100,"green",H865&gt;50,"yellow",H865&gt;0,"orange",H865=0,"red")</f>
        <v>green</v>
      </c>
      <c r="K865" t="s">
        <v>250</v>
      </c>
    </row>
    <row r="866" spans="1:11" x14ac:dyDescent="0.3">
      <c r="A866">
        <v>4</v>
      </c>
      <c r="B866">
        <v>4.05</v>
      </c>
      <c r="C866" t="s">
        <v>262</v>
      </c>
      <c r="D866">
        <v>35</v>
      </c>
      <c r="E866" t="s">
        <v>34</v>
      </c>
      <c r="F866" s="3">
        <v>0</v>
      </c>
      <c r="G866" s="3">
        <v>100</v>
      </c>
      <c r="H866" s="3">
        <f t="shared" si="26"/>
        <v>100</v>
      </c>
      <c r="I866" s="3">
        <f t="shared" si="27"/>
        <v>3</v>
      </c>
      <c r="J866" s="8" t="str" cm="1">
        <f t="array" ref="J866">_xlfn.IFS(H866=100,"green",H866&gt;50,"yellow",H866&gt;0,"orange",H866=0,"red")</f>
        <v>green</v>
      </c>
      <c r="K866" t="s">
        <v>250</v>
      </c>
    </row>
    <row r="867" spans="1:11" x14ac:dyDescent="0.3">
      <c r="A867">
        <v>4</v>
      </c>
      <c r="B867">
        <v>4.05</v>
      </c>
      <c r="C867" t="s">
        <v>262</v>
      </c>
      <c r="D867">
        <v>37</v>
      </c>
      <c r="E867" t="s">
        <v>33</v>
      </c>
      <c r="F867" s="3">
        <v>1.2102361043564807E-2</v>
      </c>
      <c r="G867" s="3">
        <v>29.62795410414148</v>
      </c>
      <c r="H867" s="3">
        <f t="shared" si="26"/>
        <v>29.62795410414148</v>
      </c>
      <c r="I867" s="3">
        <f t="shared" si="27"/>
        <v>0.88883862312424444</v>
      </c>
      <c r="J867" s="8" t="str" cm="1">
        <f t="array" ref="J867">_xlfn.IFS(H867=100,"green",H867&gt;50,"yellow",H867&gt;0,"orange",H867=0,"red")</f>
        <v>orange</v>
      </c>
      <c r="K867" t="s">
        <v>250</v>
      </c>
    </row>
    <row r="868" spans="1:11" x14ac:dyDescent="0.3">
      <c r="A868">
        <v>4</v>
      </c>
      <c r="B868">
        <v>4.05</v>
      </c>
      <c r="C868" t="s">
        <v>262</v>
      </c>
      <c r="D868">
        <v>12</v>
      </c>
      <c r="E868" t="s">
        <v>32</v>
      </c>
      <c r="F868" s="3">
        <v>0</v>
      </c>
      <c r="G868" s="3">
        <v>100</v>
      </c>
      <c r="H868" s="3">
        <f t="shared" si="26"/>
        <v>100</v>
      </c>
      <c r="I868" s="3">
        <f t="shared" si="27"/>
        <v>3</v>
      </c>
      <c r="J868" s="8" t="str" cm="1">
        <f t="array" ref="J868">_xlfn.IFS(H868=100,"green",H868&gt;50,"yellow",H868&gt;0,"orange",H868=0,"red")</f>
        <v>green</v>
      </c>
      <c r="K868" t="s">
        <v>250</v>
      </c>
    </row>
    <row r="869" spans="1:11" x14ac:dyDescent="0.3">
      <c r="A869">
        <v>4</v>
      </c>
      <c r="B869">
        <v>4.05</v>
      </c>
      <c r="C869" t="s">
        <v>262</v>
      </c>
      <c r="D869">
        <v>18</v>
      </c>
      <c r="E869" t="s">
        <v>31</v>
      </c>
      <c r="F869" s="3">
        <v>6.4091109870876928E-3</v>
      </c>
      <c r="G869" s="3">
        <v>62.732705551301628</v>
      </c>
      <c r="H869" s="3">
        <f t="shared" si="26"/>
        <v>62.732705551301628</v>
      </c>
      <c r="I869" s="3">
        <f t="shared" si="27"/>
        <v>1.8819811665390489</v>
      </c>
      <c r="J869" s="8" t="str" cm="1">
        <f t="array" ref="J869">_xlfn.IFS(H869=100,"green",H869&gt;50,"yellow",H869&gt;0,"orange",H869=0,"red")</f>
        <v>yellow</v>
      </c>
      <c r="K869" t="s">
        <v>250</v>
      </c>
    </row>
    <row r="870" spans="1:11" x14ac:dyDescent="0.3">
      <c r="A870">
        <v>4</v>
      </c>
      <c r="B870">
        <v>4.05</v>
      </c>
      <c r="C870" t="s">
        <v>262</v>
      </c>
      <c r="D870">
        <v>10</v>
      </c>
      <c r="E870" t="s">
        <v>30</v>
      </c>
      <c r="F870" s="3">
        <v>0</v>
      </c>
      <c r="G870" s="3">
        <v>100</v>
      </c>
      <c r="H870" s="3">
        <f t="shared" si="26"/>
        <v>100</v>
      </c>
      <c r="I870" s="3">
        <f t="shared" si="27"/>
        <v>3</v>
      </c>
      <c r="J870" s="8" t="str" cm="1">
        <f t="array" ref="J870">_xlfn.IFS(H870=100,"green",H870&gt;50,"yellow",H870&gt;0,"orange",H870=0,"red")</f>
        <v>green</v>
      </c>
      <c r="K870" t="s">
        <v>250</v>
      </c>
    </row>
    <row r="871" spans="1:11" x14ac:dyDescent="0.3">
      <c r="A871">
        <v>4</v>
      </c>
      <c r="B871">
        <v>4.05</v>
      </c>
      <c r="C871" t="s">
        <v>262</v>
      </c>
      <c r="D871">
        <v>4</v>
      </c>
      <c r="E871" t="s">
        <v>29</v>
      </c>
      <c r="F871" s="3">
        <v>0</v>
      </c>
      <c r="G871" s="3">
        <v>100</v>
      </c>
      <c r="H871" s="3">
        <f t="shared" si="26"/>
        <v>100</v>
      </c>
      <c r="I871" s="3">
        <f t="shared" si="27"/>
        <v>3</v>
      </c>
      <c r="J871" s="8" t="str" cm="1">
        <f t="array" ref="J871">_xlfn.IFS(H871=100,"green",H871&gt;50,"yellow",H871&gt;0,"orange",H871=0,"red")</f>
        <v>green</v>
      </c>
      <c r="K871" t="s">
        <v>250</v>
      </c>
    </row>
    <row r="872" spans="1:11" x14ac:dyDescent="0.3">
      <c r="A872">
        <v>4</v>
      </c>
      <c r="B872">
        <v>4.05</v>
      </c>
      <c r="C872" t="s">
        <v>262</v>
      </c>
      <c r="D872">
        <v>22</v>
      </c>
      <c r="E872" t="s">
        <v>28</v>
      </c>
      <c r="F872" s="3">
        <v>0</v>
      </c>
      <c r="G872" s="3">
        <v>100</v>
      </c>
      <c r="H872" s="3">
        <f t="shared" si="26"/>
        <v>100</v>
      </c>
      <c r="I872" s="3">
        <f t="shared" si="27"/>
        <v>3</v>
      </c>
      <c r="J872" s="8" t="str" cm="1">
        <f t="array" ref="J872">_xlfn.IFS(H872=100,"green",H872&gt;50,"yellow",H872&gt;0,"orange",H872=0,"red")</f>
        <v>green</v>
      </c>
      <c r="K872" t="s">
        <v>250</v>
      </c>
    </row>
    <row r="873" spans="1:11" x14ac:dyDescent="0.3">
      <c r="A873">
        <v>4</v>
      </c>
      <c r="B873">
        <v>4.05</v>
      </c>
      <c r="C873" t="s">
        <v>262</v>
      </c>
      <c r="D873">
        <v>25</v>
      </c>
      <c r="E873" t="s">
        <v>244</v>
      </c>
      <c r="F873" s="3">
        <v>0</v>
      </c>
      <c r="G873" s="3">
        <v>100</v>
      </c>
      <c r="H873" s="3">
        <f t="shared" si="26"/>
        <v>100</v>
      </c>
      <c r="I873" s="3">
        <f t="shared" si="27"/>
        <v>3</v>
      </c>
      <c r="J873" s="8" t="str" cm="1">
        <f t="array" ref="J873">_xlfn.IFS(H873=100,"green",H873&gt;50,"yellow",H873&gt;0,"orange",H873=0,"red")</f>
        <v>green</v>
      </c>
      <c r="K873" t="s">
        <v>250</v>
      </c>
    </row>
    <row r="874" spans="1:11" x14ac:dyDescent="0.3">
      <c r="A874">
        <v>4</v>
      </c>
      <c r="B874">
        <v>4.05</v>
      </c>
      <c r="C874" t="s">
        <v>262</v>
      </c>
      <c r="D874">
        <v>7</v>
      </c>
      <c r="E874" t="s">
        <v>27</v>
      </c>
      <c r="F874" s="3">
        <v>0</v>
      </c>
      <c r="G874" s="3">
        <v>100</v>
      </c>
      <c r="H874" s="3">
        <f t="shared" si="26"/>
        <v>100</v>
      </c>
      <c r="I874" s="3">
        <f t="shared" si="27"/>
        <v>3</v>
      </c>
      <c r="J874" s="8" t="str" cm="1">
        <f t="array" ref="J874">_xlfn.IFS(H874=100,"green",H874&gt;50,"yellow",H874&gt;0,"orange",H874=0,"red")</f>
        <v>green</v>
      </c>
      <c r="K874" t="s">
        <v>250</v>
      </c>
    </row>
    <row r="875" spans="1:11" x14ac:dyDescent="0.3">
      <c r="A875">
        <v>4</v>
      </c>
      <c r="B875">
        <v>4.05</v>
      </c>
      <c r="C875" t="s">
        <v>262</v>
      </c>
      <c r="D875">
        <v>30</v>
      </c>
      <c r="E875" t="s">
        <v>26</v>
      </c>
      <c r="F875" s="3">
        <v>0</v>
      </c>
      <c r="G875" s="3">
        <v>100</v>
      </c>
      <c r="H875" s="3">
        <f t="shared" si="26"/>
        <v>100</v>
      </c>
      <c r="I875" s="3">
        <f t="shared" si="27"/>
        <v>3</v>
      </c>
      <c r="J875" s="8" t="str" cm="1">
        <f t="array" ref="J875">_xlfn.IFS(H875=100,"green",H875&gt;50,"yellow",H875&gt;0,"orange",H875=0,"red")</f>
        <v>green</v>
      </c>
      <c r="K875" t="s">
        <v>250</v>
      </c>
    </row>
    <row r="876" spans="1:11" x14ac:dyDescent="0.3">
      <c r="A876">
        <v>4</v>
      </c>
      <c r="B876">
        <v>4.05</v>
      </c>
      <c r="C876" t="s">
        <v>262</v>
      </c>
      <c r="D876">
        <v>24</v>
      </c>
      <c r="E876" t="s">
        <v>25</v>
      </c>
      <c r="F876" s="3">
        <v>1.4890876677531712E-2</v>
      </c>
      <c r="G876" s="3">
        <v>13.413469222352118</v>
      </c>
      <c r="H876" s="3">
        <f t="shared" si="26"/>
        <v>13.413469222352118</v>
      </c>
      <c r="I876" s="3">
        <f t="shared" si="27"/>
        <v>0.40240407667056355</v>
      </c>
      <c r="J876" s="8" t="str" cm="1">
        <f t="array" ref="J876">_xlfn.IFS(H876=100,"green",H876&gt;50,"yellow",H876&gt;0,"orange",H876=0,"red")</f>
        <v>orange</v>
      </c>
      <c r="K876" t="s">
        <v>250</v>
      </c>
    </row>
    <row r="877" spans="1:11" x14ac:dyDescent="0.3">
      <c r="A877">
        <v>4</v>
      </c>
      <c r="B877">
        <v>4.05</v>
      </c>
      <c r="C877" t="s">
        <v>262</v>
      </c>
      <c r="D877">
        <v>6</v>
      </c>
      <c r="E877" t="s">
        <v>24</v>
      </c>
      <c r="F877" s="3">
        <v>0</v>
      </c>
      <c r="G877" s="3">
        <v>100</v>
      </c>
      <c r="H877" s="3">
        <f t="shared" si="26"/>
        <v>100</v>
      </c>
      <c r="I877" s="3">
        <f t="shared" si="27"/>
        <v>3</v>
      </c>
      <c r="J877" s="8" t="str" cm="1">
        <f t="array" ref="J877">_xlfn.IFS(H877=100,"green",H877&gt;50,"yellow",H877&gt;0,"orange",H877=0,"red")</f>
        <v>green</v>
      </c>
      <c r="K877" t="s">
        <v>250</v>
      </c>
    </row>
    <row r="878" spans="1:11" x14ac:dyDescent="0.3">
      <c r="A878">
        <v>4</v>
      </c>
      <c r="B878">
        <v>4.05</v>
      </c>
      <c r="C878" t="s">
        <v>262</v>
      </c>
      <c r="D878">
        <v>2</v>
      </c>
      <c r="E878" t="s">
        <v>23</v>
      </c>
      <c r="F878" s="3">
        <v>0</v>
      </c>
      <c r="G878" s="3">
        <v>100</v>
      </c>
      <c r="H878" s="3">
        <f t="shared" si="26"/>
        <v>100</v>
      </c>
      <c r="I878" s="3">
        <f t="shared" si="27"/>
        <v>3</v>
      </c>
      <c r="J878" s="8" t="str" cm="1">
        <f t="array" ref="J878">_xlfn.IFS(H878=100,"green",H878&gt;50,"yellow",H878&gt;0,"orange",H878=0,"red")</f>
        <v>green</v>
      </c>
      <c r="K878" t="s">
        <v>250</v>
      </c>
    </row>
    <row r="879" spans="1:11" x14ac:dyDescent="0.3">
      <c r="A879">
        <v>4</v>
      </c>
      <c r="B879">
        <v>4.05</v>
      </c>
      <c r="C879" t="s">
        <v>262</v>
      </c>
      <c r="D879">
        <v>1</v>
      </c>
      <c r="E879" t="s">
        <v>22</v>
      </c>
      <c r="F879" s="3">
        <v>0</v>
      </c>
      <c r="G879" s="3">
        <v>100</v>
      </c>
      <c r="H879" s="3">
        <f t="shared" si="26"/>
        <v>100</v>
      </c>
      <c r="I879" s="3">
        <f t="shared" si="27"/>
        <v>3</v>
      </c>
      <c r="J879" s="8" t="str" cm="1">
        <f t="array" ref="J879">_xlfn.IFS(H879=100,"green",H879&gt;50,"yellow",H879&gt;0,"orange",H879=0,"red")</f>
        <v>green</v>
      </c>
      <c r="K879" t="s">
        <v>250</v>
      </c>
    </row>
    <row r="880" spans="1:11" x14ac:dyDescent="0.3">
      <c r="A880">
        <v>4</v>
      </c>
      <c r="B880">
        <v>4.05</v>
      </c>
      <c r="C880" t="s">
        <v>262</v>
      </c>
      <c r="D880">
        <v>20</v>
      </c>
      <c r="E880" t="s">
        <v>21</v>
      </c>
      <c r="F880" s="3">
        <v>3.3345323503293639E-2</v>
      </c>
      <c r="G880" s="3">
        <v>-93.894284556464882</v>
      </c>
      <c r="H880" s="3">
        <f t="shared" si="26"/>
        <v>0</v>
      </c>
      <c r="I880" s="3">
        <f t="shared" si="27"/>
        <v>0</v>
      </c>
      <c r="J880" s="8" t="str" cm="1">
        <f t="array" ref="J880">_xlfn.IFS(H880=100,"green",H880&gt;50,"yellow",H880&gt;0,"orange",H880=0,"red")</f>
        <v>red</v>
      </c>
      <c r="K880" t="s">
        <v>250</v>
      </c>
    </row>
    <row r="881" spans="1:11" x14ac:dyDescent="0.3">
      <c r="A881">
        <v>4</v>
      </c>
      <c r="B881">
        <v>4.05</v>
      </c>
      <c r="C881" t="s">
        <v>262</v>
      </c>
      <c r="D881">
        <v>29</v>
      </c>
      <c r="E881" t="s">
        <v>20</v>
      </c>
      <c r="F881" s="3">
        <v>1.6367871982028337E-3</v>
      </c>
      <c r="G881" s="3">
        <v>90.482513005598165</v>
      </c>
      <c r="H881" s="3">
        <f t="shared" si="26"/>
        <v>90.482513005598165</v>
      </c>
      <c r="I881" s="3">
        <f t="shared" si="27"/>
        <v>2.7144753901679448</v>
      </c>
      <c r="J881" s="8" t="str" cm="1">
        <f t="array" ref="J881">_xlfn.IFS(H881=100,"green",H881&gt;50,"yellow",H881&gt;0,"orange",H881=0,"red")</f>
        <v>yellow</v>
      </c>
      <c r="K881" t="s">
        <v>250</v>
      </c>
    </row>
    <row r="882" spans="1:11" x14ac:dyDescent="0.3">
      <c r="A882">
        <v>4</v>
      </c>
      <c r="B882">
        <v>4.05</v>
      </c>
      <c r="C882" t="s">
        <v>262</v>
      </c>
      <c r="D882">
        <v>32</v>
      </c>
      <c r="E882" t="s">
        <v>19</v>
      </c>
      <c r="F882" s="3">
        <v>0</v>
      </c>
      <c r="G882" s="3">
        <v>100</v>
      </c>
      <c r="H882" s="3">
        <f t="shared" si="26"/>
        <v>100</v>
      </c>
      <c r="I882" s="3">
        <f t="shared" si="27"/>
        <v>3</v>
      </c>
      <c r="J882" s="8" t="str" cm="1">
        <f t="array" ref="J882">_xlfn.IFS(H882=100,"green",H882&gt;50,"yellow",H882&gt;0,"orange",H882=0,"red")</f>
        <v>green</v>
      </c>
      <c r="K882" t="s">
        <v>250</v>
      </c>
    </row>
    <row r="883" spans="1:11" x14ac:dyDescent="0.3">
      <c r="A883">
        <v>4</v>
      </c>
      <c r="B883">
        <v>4.05</v>
      </c>
      <c r="C883" t="s">
        <v>262</v>
      </c>
      <c r="D883">
        <v>35</v>
      </c>
      <c r="E883" t="s">
        <v>18</v>
      </c>
      <c r="F883" s="3">
        <v>0</v>
      </c>
      <c r="G883" s="3">
        <v>100</v>
      </c>
      <c r="H883" s="3">
        <f t="shared" si="26"/>
        <v>100</v>
      </c>
      <c r="I883" s="3">
        <f t="shared" si="27"/>
        <v>3</v>
      </c>
      <c r="J883" s="8" t="str" cm="1">
        <f t="array" ref="J883">_xlfn.IFS(H883=100,"green",H883&gt;50,"yellow",H883&gt;0,"orange",H883=0,"red")</f>
        <v>green</v>
      </c>
      <c r="K883" t="s">
        <v>250</v>
      </c>
    </row>
    <row r="884" spans="1:11" x14ac:dyDescent="0.3">
      <c r="A884">
        <v>4</v>
      </c>
      <c r="B884">
        <v>4.05</v>
      </c>
      <c r="C884" t="s">
        <v>262</v>
      </c>
      <c r="D884">
        <v>31</v>
      </c>
      <c r="E884" t="s">
        <v>17</v>
      </c>
      <c r="F884" s="3">
        <v>0</v>
      </c>
      <c r="G884" s="3">
        <v>100</v>
      </c>
      <c r="H884" s="3">
        <f t="shared" si="26"/>
        <v>100</v>
      </c>
      <c r="I884" s="3">
        <f t="shared" si="27"/>
        <v>3</v>
      </c>
      <c r="J884" s="8" t="str" cm="1">
        <f t="array" ref="J884">_xlfn.IFS(H884=100,"green",H884&gt;50,"yellow",H884&gt;0,"orange",H884=0,"red")</f>
        <v>green</v>
      </c>
      <c r="K884" t="s">
        <v>250</v>
      </c>
    </row>
    <row r="885" spans="1:11" x14ac:dyDescent="0.3">
      <c r="A885">
        <v>4</v>
      </c>
      <c r="B885">
        <v>4.05</v>
      </c>
      <c r="C885" t="s">
        <v>262</v>
      </c>
      <c r="D885">
        <v>23</v>
      </c>
      <c r="E885" t="s">
        <v>16</v>
      </c>
      <c r="F885" s="3">
        <v>0</v>
      </c>
      <c r="G885" s="3">
        <v>100</v>
      </c>
      <c r="H885" s="3">
        <f t="shared" si="26"/>
        <v>100</v>
      </c>
      <c r="I885" s="3">
        <f t="shared" si="27"/>
        <v>3</v>
      </c>
      <c r="J885" s="8" t="str" cm="1">
        <f t="array" ref="J885">_xlfn.IFS(H885=100,"green",H885&gt;50,"yellow",H885&gt;0,"orange",H885=0,"red")</f>
        <v>green</v>
      </c>
      <c r="K885" t="s">
        <v>250</v>
      </c>
    </row>
    <row r="886" spans="1:11" x14ac:dyDescent="0.3">
      <c r="A886">
        <v>4</v>
      </c>
      <c r="B886">
        <v>4.05</v>
      </c>
      <c r="C886" t="s">
        <v>262</v>
      </c>
      <c r="D886">
        <v>27</v>
      </c>
      <c r="E886" t="s">
        <v>15</v>
      </c>
      <c r="F886" s="3">
        <v>1.7797658474199797E-3</v>
      </c>
      <c r="G886" s="3">
        <v>89.651129771482289</v>
      </c>
      <c r="H886" s="3">
        <f t="shared" si="26"/>
        <v>89.651129771482289</v>
      </c>
      <c r="I886" s="3">
        <f t="shared" si="27"/>
        <v>2.6895338931444686</v>
      </c>
      <c r="J886" s="8" t="str" cm="1">
        <f t="array" ref="J886">_xlfn.IFS(H886=100,"green",H886&gt;50,"yellow",H886&gt;0,"orange",H886=0,"red")</f>
        <v>yellow</v>
      </c>
      <c r="K886" t="s">
        <v>250</v>
      </c>
    </row>
    <row r="887" spans="1:11" x14ac:dyDescent="0.3">
      <c r="A887">
        <v>4</v>
      </c>
      <c r="B887">
        <v>4.05</v>
      </c>
      <c r="C887" t="s">
        <v>262</v>
      </c>
      <c r="D887">
        <v>14</v>
      </c>
      <c r="E887" t="s">
        <v>14</v>
      </c>
      <c r="F887" s="3">
        <v>0</v>
      </c>
      <c r="G887" s="3">
        <v>100</v>
      </c>
      <c r="H887" s="3">
        <f t="shared" si="26"/>
        <v>100</v>
      </c>
      <c r="I887" s="3">
        <f t="shared" si="27"/>
        <v>3</v>
      </c>
      <c r="J887" s="8" t="str" cm="1">
        <f t="array" ref="J887">_xlfn.IFS(H887=100,"green",H887&gt;50,"yellow",H887&gt;0,"orange",H887=0,"red")</f>
        <v>green</v>
      </c>
      <c r="K887" t="s">
        <v>250</v>
      </c>
    </row>
    <row r="888" spans="1:11" x14ac:dyDescent="0.3">
      <c r="A888">
        <v>4</v>
      </c>
      <c r="B888">
        <v>4.05</v>
      </c>
      <c r="C888" t="s">
        <v>262</v>
      </c>
      <c r="D888">
        <v>17</v>
      </c>
      <c r="E888" t="s">
        <v>13</v>
      </c>
      <c r="F888" s="3">
        <v>0</v>
      </c>
      <c r="G888" s="3">
        <v>100</v>
      </c>
      <c r="H888" s="3">
        <f t="shared" si="26"/>
        <v>100</v>
      </c>
      <c r="I888" s="3">
        <f t="shared" si="27"/>
        <v>3</v>
      </c>
      <c r="J888" s="8" t="str" cm="1">
        <f t="array" ref="J888">_xlfn.IFS(H888=100,"green",H888&gt;50,"yellow",H888&gt;0,"orange",H888=0,"red")</f>
        <v>green</v>
      </c>
      <c r="K888" t="s">
        <v>250</v>
      </c>
    </row>
    <row r="889" spans="1:11" x14ac:dyDescent="0.3">
      <c r="A889">
        <v>4</v>
      </c>
      <c r="B889">
        <v>4.05</v>
      </c>
      <c r="C889" t="s">
        <v>262</v>
      </c>
      <c r="D889">
        <v>15</v>
      </c>
      <c r="E889" t="s">
        <v>12</v>
      </c>
      <c r="F889" s="3">
        <v>0</v>
      </c>
      <c r="G889" s="3">
        <v>100</v>
      </c>
      <c r="H889" s="3">
        <f t="shared" si="26"/>
        <v>100</v>
      </c>
      <c r="I889" s="3">
        <f t="shared" si="27"/>
        <v>3</v>
      </c>
      <c r="J889" s="8" t="str" cm="1">
        <f t="array" ref="J889">_xlfn.IFS(H889=100,"green",H889&gt;50,"yellow",H889&gt;0,"orange",H889=0,"red")</f>
        <v>green</v>
      </c>
      <c r="K889" t="s">
        <v>250</v>
      </c>
    </row>
    <row r="890" spans="1:11" x14ac:dyDescent="0.3">
      <c r="A890">
        <v>4</v>
      </c>
      <c r="B890">
        <v>4.05</v>
      </c>
      <c r="C890" t="s">
        <v>262</v>
      </c>
      <c r="D890">
        <v>13</v>
      </c>
      <c r="E890" t="s">
        <v>11</v>
      </c>
      <c r="F890" s="3">
        <v>0</v>
      </c>
      <c r="G890" s="3">
        <v>100</v>
      </c>
      <c r="H890" s="3">
        <f t="shared" si="26"/>
        <v>100</v>
      </c>
      <c r="I890" s="3">
        <f t="shared" si="27"/>
        <v>3</v>
      </c>
      <c r="J890" s="8" t="str" cm="1">
        <f t="array" ref="J890">_xlfn.IFS(H890=100,"green",H890&gt;50,"yellow",H890&gt;0,"orange",H890=0,"red")</f>
        <v>green</v>
      </c>
      <c r="K890" t="s">
        <v>250</v>
      </c>
    </row>
    <row r="891" spans="1:11" x14ac:dyDescent="0.3">
      <c r="A891">
        <v>4</v>
      </c>
      <c r="B891">
        <v>4.05</v>
      </c>
      <c r="C891" t="s">
        <v>262</v>
      </c>
      <c r="D891">
        <v>21</v>
      </c>
      <c r="E891" t="s">
        <v>10</v>
      </c>
      <c r="F891" s="3">
        <v>0</v>
      </c>
      <c r="G891" s="3">
        <v>100</v>
      </c>
      <c r="H891" s="3">
        <f t="shared" si="26"/>
        <v>100</v>
      </c>
      <c r="I891" s="3">
        <f t="shared" si="27"/>
        <v>3</v>
      </c>
      <c r="J891" s="8" t="str" cm="1">
        <f t="array" ref="J891">_xlfn.IFS(H891=100,"green",H891&gt;50,"yellow",H891&gt;0,"orange",H891=0,"red")</f>
        <v>green</v>
      </c>
      <c r="K891" t="s">
        <v>250</v>
      </c>
    </row>
    <row r="892" spans="1:11" x14ac:dyDescent="0.3">
      <c r="A892">
        <v>4</v>
      </c>
      <c r="B892">
        <v>4.05</v>
      </c>
      <c r="C892" t="s">
        <v>262</v>
      </c>
      <c r="D892">
        <v>34</v>
      </c>
      <c r="E892" t="s">
        <v>9</v>
      </c>
      <c r="F892" s="3">
        <v>0</v>
      </c>
      <c r="G892" s="3">
        <v>100</v>
      </c>
      <c r="H892" s="3">
        <f t="shared" si="26"/>
        <v>100</v>
      </c>
      <c r="I892" s="3">
        <f t="shared" si="27"/>
        <v>3</v>
      </c>
      <c r="J892" s="8" t="str" cm="1">
        <f t="array" ref="J892">_xlfn.IFS(H892=100,"green",H892&gt;50,"yellow",H892&gt;0,"orange",H892=0,"red")</f>
        <v>green</v>
      </c>
      <c r="K892" t="s">
        <v>250</v>
      </c>
    </row>
    <row r="893" spans="1:11" x14ac:dyDescent="0.3">
      <c r="A893">
        <v>4</v>
      </c>
      <c r="B893">
        <v>4.05</v>
      </c>
      <c r="C893" t="s">
        <v>262</v>
      </c>
      <c r="D893">
        <v>3</v>
      </c>
      <c r="E893" t="s">
        <v>8</v>
      </c>
      <c r="F893" s="3">
        <v>0</v>
      </c>
      <c r="G893" s="3">
        <v>100</v>
      </c>
      <c r="H893" s="3">
        <f t="shared" si="26"/>
        <v>100</v>
      </c>
      <c r="I893" s="3">
        <f t="shared" si="27"/>
        <v>3</v>
      </c>
      <c r="J893" s="8" t="str" cm="1">
        <f t="array" ref="J893">_xlfn.IFS(H893=100,"green",H893&gt;50,"yellow",H893&gt;0,"orange",H893=0,"red")</f>
        <v>green</v>
      </c>
      <c r="K893" t="s">
        <v>250</v>
      </c>
    </row>
    <row r="894" spans="1:11" x14ac:dyDescent="0.3">
      <c r="A894">
        <v>4</v>
      </c>
      <c r="B894">
        <v>4.05</v>
      </c>
      <c r="C894" t="s">
        <v>262</v>
      </c>
      <c r="D894">
        <v>8</v>
      </c>
      <c r="E894" t="s">
        <v>7</v>
      </c>
      <c r="F894" s="3">
        <v>1.4588224673890084E-3</v>
      </c>
      <c r="G894" s="3">
        <v>91.517331100975824</v>
      </c>
      <c r="H894" s="3">
        <f t="shared" si="26"/>
        <v>91.517331100975824</v>
      </c>
      <c r="I894" s="3">
        <f t="shared" si="27"/>
        <v>2.7455199330292746</v>
      </c>
      <c r="J894" s="8" t="str" cm="1">
        <f t="array" ref="J894">_xlfn.IFS(H894=100,"green",H894&gt;50,"yellow",H894&gt;0,"orange",H894=0,"red")</f>
        <v>yellow</v>
      </c>
      <c r="K894" t="s">
        <v>250</v>
      </c>
    </row>
    <row r="895" spans="1:11" x14ac:dyDescent="0.3">
      <c r="A895">
        <v>4</v>
      </c>
      <c r="B895">
        <v>4.05</v>
      </c>
      <c r="C895" t="s">
        <v>262</v>
      </c>
      <c r="D895">
        <v>11</v>
      </c>
      <c r="E895" t="s">
        <v>6</v>
      </c>
      <c r="F895" s="3">
        <v>0</v>
      </c>
      <c r="G895" s="3">
        <v>100</v>
      </c>
      <c r="H895" s="3">
        <f t="shared" si="26"/>
        <v>100</v>
      </c>
      <c r="I895" s="3">
        <f t="shared" si="27"/>
        <v>3</v>
      </c>
      <c r="J895" s="8" t="str" cm="1">
        <f t="array" ref="J895">_xlfn.IFS(H895=100,"green",H895&gt;50,"yellow",H895&gt;0,"orange",H895=0,"red")</f>
        <v>green</v>
      </c>
      <c r="K895" t="s">
        <v>250</v>
      </c>
    </row>
    <row r="896" spans="1:11" x14ac:dyDescent="0.3">
      <c r="A896">
        <v>4</v>
      </c>
      <c r="B896">
        <v>4.05</v>
      </c>
      <c r="C896" t="s">
        <v>262</v>
      </c>
      <c r="D896">
        <v>33</v>
      </c>
      <c r="E896" t="s">
        <v>5</v>
      </c>
      <c r="F896" s="3">
        <v>1.386058442045362E-3</v>
      </c>
      <c r="G896" s="3">
        <v>91.940434767493301</v>
      </c>
      <c r="H896" s="3">
        <f t="shared" si="26"/>
        <v>91.940434767493301</v>
      </c>
      <c r="I896" s="3">
        <f t="shared" si="27"/>
        <v>2.7582130430247989</v>
      </c>
      <c r="J896" s="8" t="str" cm="1">
        <f t="array" ref="J896">_xlfn.IFS(H896=100,"green",H896&gt;50,"yellow",H896&gt;0,"orange",H896=0,"red")</f>
        <v>yellow</v>
      </c>
      <c r="K896" t="s">
        <v>250</v>
      </c>
    </row>
    <row r="897" spans="1:11" x14ac:dyDescent="0.3">
      <c r="A897">
        <v>4</v>
      </c>
      <c r="B897">
        <v>4.05</v>
      </c>
      <c r="C897" t="s">
        <v>262</v>
      </c>
      <c r="D897">
        <v>36</v>
      </c>
      <c r="E897" t="s">
        <v>4</v>
      </c>
      <c r="F897" s="3">
        <v>0</v>
      </c>
      <c r="G897" s="3">
        <v>100</v>
      </c>
      <c r="H897" s="3">
        <f t="shared" si="26"/>
        <v>100</v>
      </c>
      <c r="I897" s="3">
        <f t="shared" si="27"/>
        <v>3</v>
      </c>
      <c r="J897" s="8" t="str" cm="1">
        <f t="array" ref="J897">_xlfn.IFS(H897=100,"green",H897&gt;50,"yellow",H897&gt;0,"orange",H897=0,"red")</f>
        <v>green</v>
      </c>
      <c r="K897" t="s">
        <v>250</v>
      </c>
    </row>
    <row r="898" spans="1:11" x14ac:dyDescent="0.3">
      <c r="A898">
        <v>4</v>
      </c>
      <c r="B898">
        <v>4.05</v>
      </c>
      <c r="C898" t="s">
        <v>262</v>
      </c>
      <c r="D898">
        <v>16</v>
      </c>
      <c r="E898" t="s">
        <v>3</v>
      </c>
      <c r="F898" s="3">
        <v>0</v>
      </c>
      <c r="G898" s="3">
        <v>100</v>
      </c>
      <c r="H898" s="3">
        <f t="shared" ref="H898:H961" si="28">IF(G898&gt;100,100,IF(G898&lt;0,0,G898))</f>
        <v>100</v>
      </c>
      <c r="I898" s="3">
        <f t="shared" ref="I898:I961" si="29">H898/100*3</f>
        <v>3</v>
      </c>
      <c r="J898" s="8" t="str" cm="1">
        <f t="array" ref="J898">_xlfn.IFS(H898=100,"green",H898&gt;50,"yellow",H898&gt;0,"orange",H898=0,"red")</f>
        <v>green</v>
      </c>
      <c r="K898" t="s">
        <v>250</v>
      </c>
    </row>
    <row r="899" spans="1:11" x14ac:dyDescent="0.3">
      <c r="A899">
        <v>4</v>
      </c>
      <c r="B899">
        <v>4.05</v>
      </c>
      <c r="C899" t="s">
        <v>262</v>
      </c>
      <c r="D899">
        <v>9</v>
      </c>
      <c r="E899" t="s">
        <v>2</v>
      </c>
      <c r="F899" s="3">
        <v>0</v>
      </c>
      <c r="G899" s="3">
        <v>100</v>
      </c>
      <c r="H899" s="3">
        <f t="shared" si="28"/>
        <v>100</v>
      </c>
      <c r="I899" s="3">
        <f t="shared" si="29"/>
        <v>3</v>
      </c>
      <c r="J899" s="8" t="str" cm="1">
        <f t="array" ref="J899">_xlfn.IFS(H899=100,"green",H899&gt;50,"yellow",H899&gt;0,"orange",H899=0,"red")</f>
        <v>green</v>
      </c>
      <c r="K899" t="s">
        <v>250</v>
      </c>
    </row>
    <row r="900" spans="1:11" x14ac:dyDescent="0.3">
      <c r="A900">
        <v>4</v>
      </c>
      <c r="B900">
        <v>4.05</v>
      </c>
      <c r="C900" t="s">
        <v>262</v>
      </c>
      <c r="D900">
        <v>5</v>
      </c>
      <c r="E900" t="s">
        <v>1</v>
      </c>
      <c r="F900" s="3">
        <v>0</v>
      </c>
      <c r="G900" s="3">
        <v>100</v>
      </c>
      <c r="H900" s="3">
        <f t="shared" si="28"/>
        <v>100</v>
      </c>
      <c r="I900" s="3">
        <f t="shared" si="29"/>
        <v>3</v>
      </c>
      <c r="J900" s="8" t="str" cm="1">
        <f t="array" ref="J900">_xlfn.IFS(H900=100,"green",H900&gt;50,"yellow",H900&gt;0,"orange",H900=0,"red")</f>
        <v>green</v>
      </c>
      <c r="K900" t="s">
        <v>250</v>
      </c>
    </row>
    <row r="901" spans="1:11" x14ac:dyDescent="0.3">
      <c r="A901">
        <v>4</v>
      </c>
      <c r="B901">
        <v>4.05</v>
      </c>
      <c r="C901" t="s">
        <v>262</v>
      </c>
      <c r="D901">
        <v>19</v>
      </c>
      <c r="E901" t="s">
        <v>0</v>
      </c>
      <c r="F901" s="3">
        <v>0</v>
      </c>
      <c r="G901" s="3">
        <v>100</v>
      </c>
      <c r="H901" s="3">
        <f t="shared" si="28"/>
        <v>100</v>
      </c>
      <c r="I901" s="3">
        <f t="shared" si="29"/>
        <v>3</v>
      </c>
      <c r="J901" s="8" t="str" cm="1">
        <f t="array" ref="J901">_xlfn.IFS(H901=100,"green",H901&gt;50,"yellow",H901&gt;0,"orange",H901=0,"red")</f>
        <v>green</v>
      </c>
      <c r="K901" t="s">
        <v>250</v>
      </c>
    </row>
    <row r="902" spans="1:11" x14ac:dyDescent="0.3">
      <c r="A902">
        <v>4</v>
      </c>
      <c r="B902">
        <v>4.0599999999999996</v>
      </c>
      <c r="C902" t="s">
        <v>263</v>
      </c>
      <c r="D902">
        <v>35</v>
      </c>
      <c r="E902" t="s">
        <v>34</v>
      </c>
      <c r="F902" s="3">
        <v>0</v>
      </c>
      <c r="G902" s="3">
        <v>100</v>
      </c>
      <c r="H902" s="3">
        <f t="shared" si="28"/>
        <v>100</v>
      </c>
      <c r="I902" s="3">
        <f t="shared" si="29"/>
        <v>3</v>
      </c>
      <c r="J902" s="8" t="str" cm="1">
        <f t="array" ref="J902">_xlfn.IFS(H902=100,"green",H902&gt;50,"yellow",H902&gt;0,"orange",H902=0,"red")</f>
        <v>green</v>
      </c>
      <c r="K902" t="s">
        <v>250</v>
      </c>
    </row>
    <row r="903" spans="1:11" x14ac:dyDescent="0.3">
      <c r="A903">
        <v>4</v>
      </c>
      <c r="B903">
        <v>4.0599999999999996</v>
      </c>
      <c r="C903" t="s">
        <v>263</v>
      </c>
      <c r="D903">
        <v>37</v>
      </c>
      <c r="E903" t="s">
        <v>33</v>
      </c>
      <c r="F903" s="3">
        <v>6.0511805217824035E-3</v>
      </c>
      <c r="G903" s="3">
        <v>73.476609228748231</v>
      </c>
      <c r="H903" s="3">
        <f t="shared" si="28"/>
        <v>73.476609228748231</v>
      </c>
      <c r="I903" s="3">
        <f t="shared" si="29"/>
        <v>2.2042982768624473</v>
      </c>
      <c r="J903" s="8" t="str" cm="1">
        <f t="array" ref="J903">_xlfn.IFS(H903=100,"green",H903&gt;50,"yellow",H903&gt;0,"orange",H903=0,"red")</f>
        <v>yellow</v>
      </c>
      <c r="K903" t="s">
        <v>250</v>
      </c>
    </row>
    <row r="904" spans="1:11" x14ac:dyDescent="0.3">
      <c r="A904">
        <v>4</v>
      </c>
      <c r="B904">
        <v>4.0599999999999996</v>
      </c>
      <c r="C904" t="s">
        <v>263</v>
      </c>
      <c r="D904">
        <v>12</v>
      </c>
      <c r="E904" t="s">
        <v>32</v>
      </c>
      <c r="F904" s="3">
        <v>0</v>
      </c>
      <c r="G904" s="3">
        <v>100</v>
      </c>
      <c r="H904" s="3">
        <f t="shared" si="28"/>
        <v>100</v>
      </c>
      <c r="I904" s="3">
        <f t="shared" si="29"/>
        <v>3</v>
      </c>
      <c r="J904" s="8" t="str" cm="1">
        <f t="array" ref="J904">_xlfn.IFS(H904=100,"green",H904&gt;50,"yellow",H904&gt;0,"orange",H904=0,"red")</f>
        <v>green</v>
      </c>
      <c r="K904" t="s">
        <v>250</v>
      </c>
    </row>
    <row r="905" spans="1:11" x14ac:dyDescent="0.3">
      <c r="A905">
        <v>4</v>
      </c>
      <c r="B905">
        <v>4.0599999999999996</v>
      </c>
      <c r="C905" t="s">
        <v>263</v>
      </c>
      <c r="D905">
        <v>18</v>
      </c>
      <c r="E905" t="s">
        <v>31</v>
      </c>
      <c r="F905" s="3">
        <v>6.4091109870876928E-3</v>
      </c>
      <c r="G905" s="3">
        <v>71.907736912668042</v>
      </c>
      <c r="H905" s="3">
        <f t="shared" si="28"/>
        <v>71.907736912668042</v>
      </c>
      <c r="I905" s="3">
        <f t="shared" si="29"/>
        <v>2.1572321073800413</v>
      </c>
      <c r="J905" s="8" t="str" cm="1">
        <f t="array" ref="J905">_xlfn.IFS(H905=100,"green",H905&gt;50,"yellow",H905&gt;0,"orange",H905=0,"red")</f>
        <v>yellow</v>
      </c>
      <c r="K905" t="s">
        <v>250</v>
      </c>
    </row>
    <row r="906" spans="1:11" x14ac:dyDescent="0.3">
      <c r="A906">
        <v>4</v>
      </c>
      <c r="B906">
        <v>4.0599999999999996</v>
      </c>
      <c r="C906" t="s">
        <v>263</v>
      </c>
      <c r="D906">
        <v>10</v>
      </c>
      <c r="E906" t="s">
        <v>30</v>
      </c>
      <c r="F906" s="3">
        <v>0</v>
      </c>
      <c r="G906" s="3">
        <v>100</v>
      </c>
      <c r="H906" s="3">
        <f t="shared" si="28"/>
        <v>100</v>
      </c>
      <c r="I906" s="3">
        <f t="shared" si="29"/>
        <v>3</v>
      </c>
      <c r="J906" s="8" t="str" cm="1">
        <f t="array" ref="J906">_xlfn.IFS(H906=100,"green",H906&gt;50,"yellow",H906&gt;0,"orange",H906=0,"red")</f>
        <v>green</v>
      </c>
      <c r="K906" t="s">
        <v>250</v>
      </c>
    </row>
    <row r="907" spans="1:11" x14ac:dyDescent="0.3">
      <c r="A907">
        <v>4</v>
      </c>
      <c r="B907">
        <v>4.0599999999999996</v>
      </c>
      <c r="C907" t="s">
        <v>263</v>
      </c>
      <c r="D907">
        <v>4</v>
      </c>
      <c r="E907" t="s">
        <v>29</v>
      </c>
      <c r="F907" s="3">
        <v>0</v>
      </c>
      <c r="G907" s="3">
        <v>100</v>
      </c>
      <c r="H907" s="3">
        <f t="shared" si="28"/>
        <v>100</v>
      </c>
      <c r="I907" s="3">
        <f t="shared" si="29"/>
        <v>3</v>
      </c>
      <c r="J907" s="8" t="str" cm="1">
        <f t="array" ref="J907">_xlfn.IFS(H907=100,"green",H907&gt;50,"yellow",H907&gt;0,"orange",H907=0,"red")</f>
        <v>green</v>
      </c>
      <c r="K907" t="s">
        <v>250</v>
      </c>
    </row>
    <row r="908" spans="1:11" x14ac:dyDescent="0.3">
      <c r="A908">
        <v>4</v>
      </c>
      <c r="B908">
        <v>4.0599999999999996</v>
      </c>
      <c r="C908" t="s">
        <v>263</v>
      </c>
      <c r="D908">
        <v>22</v>
      </c>
      <c r="E908" t="s">
        <v>28</v>
      </c>
      <c r="F908" s="3">
        <v>0</v>
      </c>
      <c r="G908" s="3">
        <v>100</v>
      </c>
      <c r="H908" s="3">
        <f t="shared" si="28"/>
        <v>100</v>
      </c>
      <c r="I908" s="3">
        <f t="shared" si="29"/>
        <v>3</v>
      </c>
      <c r="J908" s="8" t="str" cm="1">
        <f t="array" ref="J908">_xlfn.IFS(H908=100,"green",H908&gt;50,"yellow",H908&gt;0,"orange",H908=0,"red")</f>
        <v>green</v>
      </c>
      <c r="K908" t="s">
        <v>250</v>
      </c>
    </row>
    <row r="909" spans="1:11" x14ac:dyDescent="0.3">
      <c r="A909">
        <v>4</v>
      </c>
      <c r="B909">
        <v>4.0599999999999996</v>
      </c>
      <c r="C909" t="s">
        <v>263</v>
      </c>
      <c r="D909">
        <v>25</v>
      </c>
      <c r="E909" t="s">
        <v>244</v>
      </c>
      <c r="F909" s="3">
        <v>0</v>
      </c>
      <c r="G909" s="3">
        <v>100</v>
      </c>
      <c r="H909" s="3">
        <f t="shared" si="28"/>
        <v>100</v>
      </c>
      <c r="I909" s="3">
        <f t="shared" si="29"/>
        <v>3</v>
      </c>
      <c r="J909" s="8" t="str" cm="1">
        <f t="array" ref="J909">_xlfn.IFS(H909=100,"green",H909&gt;50,"yellow",H909&gt;0,"orange",H909=0,"red")</f>
        <v>green</v>
      </c>
      <c r="K909" t="s">
        <v>250</v>
      </c>
    </row>
    <row r="910" spans="1:11" x14ac:dyDescent="0.3">
      <c r="A910">
        <v>4</v>
      </c>
      <c r="B910">
        <v>4.0599999999999996</v>
      </c>
      <c r="C910" t="s">
        <v>263</v>
      </c>
      <c r="D910">
        <v>7</v>
      </c>
      <c r="E910" t="s">
        <v>27</v>
      </c>
      <c r="F910" s="3">
        <v>0</v>
      </c>
      <c r="G910" s="3">
        <v>100</v>
      </c>
      <c r="H910" s="3">
        <f t="shared" si="28"/>
        <v>100</v>
      </c>
      <c r="I910" s="3">
        <f t="shared" si="29"/>
        <v>3</v>
      </c>
      <c r="J910" s="8" t="str" cm="1">
        <f t="array" ref="J910">_xlfn.IFS(H910=100,"green",H910&gt;50,"yellow",H910&gt;0,"orange",H910=0,"red")</f>
        <v>green</v>
      </c>
      <c r="K910" t="s">
        <v>250</v>
      </c>
    </row>
    <row r="911" spans="1:11" x14ac:dyDescent="0.3">
      <c r="A911">
        <v>4</v>
      </c>
      <c r="B911">
        <v>4.0599999999999996</v>
      </c>
      <c r="C911" t="s">
        <v>263</v>
      </c>
      <c r="D911">
        <v>30</v>
      </c>
      <c r="E911" t="s">
        <v>26</v>
      </c>
      <c r="F911" s="3">
        <v>0</v>
      </c>
      <c r="G911" s="3">
        <v>100</v>
      </c>
      <c r="H911" s="3">
        <f t="shared" si="28"/>
        <v>100</v>
      </c>
      <c r="I911" s="3">
        <f t="shared" si="29"/>
        <v>3</v>
      </c>
      <c r="J911" s="8" t="str" cm="1">
        <f t="array" ref="J911">_xlfn.IFS(H911=100,"green",H911&gt;50,"yellow",H911&gt;0,"orange",H911=0,"red")</f>
        <v>green</v>
      </c>
      <c r="K911" t="s">
        <v>250</v>
      </c>
    </row>
    <row r="912" spans="1:11" x14ac:dyDescent="0.3">
      <c r="A912">
        <v>4</v>
      </c>
      <c r="B912">
        <v>4.0599999999999996</v>
      </c>
      <c r="C912" t="s">
        <v>263</v>
      </c>
      <c r="D912">
        <v>24</v>
      </c>
      <c r="E912" t="s">
        <v>25</v>
      </c>
      <c r="F912" s="3">
        <v>1.6545418530590789E-3</v>
      </c>
      <c r="G912" s="3">
        <v>92.747851438556879</v>
      </c>
      <c r="H912" s="3">
        <f t="shared" si="28"/>
        <v>92.747851438556879</v>
      </c>
      <c r="I912" s="3">
        <f t="shared" si="29"/>
        <v>2.7824355431567067</v>
      </c>
      <c r="J912" s="8" t="str" cm="1">
        <f t="array" ref="J912">_xlfn.IFS(H912=100,"green",H912&gt;50,"yellow",H912&gt;0,"orange",H912=0,"red")</f>
        <v>yellow</v>
      </c>
      <c r="K912" t="s">
        <v>250</v>
      </c>
    </row>
    <row r="913" spans="1:11" x14ac:dyDescent="0.3">
      <c r="A913">
        <v>4</v>
      </c>
      <c r="B913">
        <v>4.0599999999999996</v>
      </c>
      <c r="C913" t="s">
        <v>263</v>
      </c>
      <c r="D913">
        <v>6</v>
      </c>
      <c r="E913" t="s">
        <v>24</v>
      </c>
      <c r="F913" s="3">
        <v>1.5778182733603294E-2</v>
      </c>
      <c r="G913" s="3">
        <v>30.841444112080634</v>
      </c>
      <c r="H913" s="3">
        <f t="shared" si="28"/>
        <v>30.841444112080634</v>
      </c>
      <c r="I913" s="3">
        <f t="shared" si="29"/>
        <v>0.9252433233624191</v>
      </c>
      <c r="J913" s="8" t="str" cm="1">
        <f t="array" ref="J913">_xlfn.IFS(H913=100,"green",H913&gt;50,"yellow",H913&gt;0,"orange",H913=0,"red")</f>
        <v>orange</v>
      </c>
      <c r="K913" t="s">
        <v>250</v>
      </c>
    </row>
    <row r="914" spans="1:11" x14ac:dyDescent="0.3">
      <c r="A914">
        <v>4</v>
      </c>
      <c r="B914">
        <v>4.0599999999999996</v>
      </c>
      <c r="C914" t="s">
        <v>263</v>
      </c>
      <c r="D914">
        <v>2</v>
      </c>
      <c r="E914" t="s">
        <v>23</v>
      </c>
      <c r="F914" s="3">
        <v>0</v>
      </c>
      <c r="G914" s="3">
        <v>100</v>
      </c>
      <c r="H914" s="3">
        <f t="shared" si="28"/>
        <v>100</v>
      </c>
      <c r="I914" s="3">
        <f t="shared" si="29"/>
        <v>3</v>
      </c>
      <c r="J914" s="8" t="str" cm="1">
        <f t="array" ref="J914">_xlfn.IFS(H914=100,"green",H914&gt;50,"yellow",H914&gt;0,"orange",H914=0,"red")</f>
        <v>green</v>
      </c>
      <c r="K914" t="s">
        <v>250</v>
      </c>
    </row>
    <row r="915" spans="1:11" x14ac:dyDescent="0.3">
      <c r="A915">
        <v>4</v>
      </c>
      <c r="B915">
        <v>4.0599999999999996</v>
      </c>
      <c r="C915" t="s">
        <v>263</v>
      </c>
      <c r="D915">
        <v>1</v>
      </c>
      <c r="E915" t="s">
        <v>22</v>
      </c>
      <c r="F915" s="3">
        <v>0</v>
      </c>
      <c r="G915" s="3">
        <v>100</v>
      </c>
      <c r="H915" s="3">
        <f t="shared" si="28"/>
        <v>100</v>
      </c>
      <c r="I915" s="3">
        <f t="shared" si="29"/>
        <v>3</v>
      </c>
      <c r="J915" s="8" t="str" cm="1">
        <f t="array" ref="J915">_xlfn.IFS(H915=100,"green",H915&gt;50,"yellow",H915&gt;0,"orange",H915=0,"red")</f>
        <v>green</v>
      </c>
      <c r="K915" t="s">
        <v>250</v>
      </c>
    </row>
    <row r="916" spans="1:11" x14ac:dyDescent="0.3">
      <c r="A916">
        <v>4</v>
      </c>
      <c r="B916">
        <v>4.0599999999999996</v>
      </c>
      <c r="C916" t="s">
        <v>263</v>
      </c>
      <c r="D916">
        <v>20</v>
      </c>
      <c r="E916" t="s">
        <v>21</v>
      </c>
      <c r="F916" s="3">
        <v>0</v>
      </c>
      <c r="G916" s="3">
        <v>100</v>
      </c>
      <c r="H916" s="3">
        <f t="shared" si="28"/>
        <v>100</v>
      </c>
      <c r="I916" s="3">
        <f t="shared" si="29"/>
        <v>3</v>
      </c>
      <c r="J916" s="8" t="str" cm="1">
        <f t="array" ref="J916">_xlfn.IFS(H916=100,"green",H916&gt;50,"yellow",H916&gt;0,"orange",H916=0,"red")</f>
        <v>green</v>
      </c>
      <c r="K916" t="s">
        <v>250</v>
      </c>
    </row>
    <row r="917" spans="1:11" x14ac:dyDescent="0.3">
      <c r="A917">
        <v>4</v>
      </c>
      <c r="B917">
        <v>4.0599999999999996</v>
      </c>
      <c r="C917" t="s">
        <v>263</v>
      </c>
      <c r="D917">
        <v>29</v>
      </c>
      <c r="E917" t="s">
        <v>20</v>
      </c>
      <c r="F917" s="3">
        <v>1.636787198202834E-2</v>
      </c>
      <c r="G917" s="3">
        <v>28.256732201192829</v>
      </c>
      <c r="H917" s="3">
        <f t="shared" si="28"/>
        <v>28.256732201192829</v>
      </c>
      <c r="I917" s="3">
        <f t="shared" si="29"/>
        <v>0.84770196603578496</v>
      </c>
      <c r="J917" s="8" t="str" cm="1">
        <f t="array" ref="J917">_xlfn.IFS(H917=100,"green",H917&gt;50,"yellow",H917&gt;0,"orange",H917=0,"red")</f>
        <v>orange</v>
      </c>
      <c r="K917" t="s">
        <v>250</v>
      </c>
    </row>
    <row r="918" spans="1:11" x14ac:dyDescent="0.3">
      <c r="A918">
        <v>4</v>
      </c>
      <c r="B918">
        <v>4.0599999999999996</v>
      </c>
      <c r="C918" t="s">
        <v>263</v>
      </c>
      <c r="D918">
        <v>32</v>
      </c>
      <c r="E918" t="s">
        <v>19</v>
      </c>
      <c r="F918" s="3">
        <v>0</v>
      </c>
      <c r="G918" s="3">
        <v>100</v>
      </c>
      <c r="H918" s="3">
        <f t="shared" si="28"/>
        <v>100</v>
      </c>
      <c r="I918" s="3">
        <f t="shared" si="29"/>
        <v>3</v>
      </c>
      <c r="J918" s="8" t="str" cm="1">
        <f t="array" ref="J918">_xlfn.IFS(H918=100,"green",H918&gt;50,"yellow",H918&gt;0,"orange",H918=0,"red")</f>
        <v>green</v>
      </c>
      <c r="K918" t="s">
        <v>250</v>
      </c>
    </row>
    <row r="919" spans="1:11" x14ac:dyDescent="0.3">
      <c r="A919">
        <v>4</v>
      </c>
      <c r="B919">
        <v>4.0599999999999996</v>
      </c>
      <c r="C919" t="s">
        <v>263</v>
      </c>
      <c r="D919">
        <v>35</v>
      </c>
      <c r="E919" t="s">
        <v>18</v>
      </c>
      <c r="F919" s="3">
        <v>0</v>
      </c>
      <c r="G919" s="3">
        <v>100</v>
      </c>
      <c r="H919" s="3">
        <f t="shared" si="28"/>
        <v>100</v>
      </c>
      <c r="I919" s="3">
        <f t="shared" si="29"/>
        <v>3</v>
      </c>
      <c r="J919" s="8" t="str" cm="1">
        <f t="array" ref="J919">_xlfn.IFS(H919=100,"green",H919&gt;50,"yellow",H919&gt;0,"orange",H919=0,"red")</f>
        <v>green</v>
      </c>
      <c r="K919" t="s">
        <v>250</v>
      </c>
    </row>
    <row r="920" spans="1:11" x14ac:dyDescent="0.3">
      <c r="A920">
        <v>4</v>
      </c>
      <c r="B920">
        <v>4.0599999999999996</v>
      </c>
      <c r="C920" t="s">
        <v>263</v>
      </c>
      <c r="D920">
        <v>31</v>
      </c>
      <c r="E920" t="s">
        <v>17</v>
      </c>
      <c r="F920" s="3">
        <v>0</v>
      </c>
      <c r="G920" s="3">
        <v>100</v>
      </c>
      <c r="H920" s="3">
        <f t="shared" si="28"/>
        <v>100</v>
      </c>
      <c r="I920" s="3">
        <f t="shared" si="29"/>
        <v>3</v>
      </c>
      <c r="J920" s="8" t="str" cm="1">
        <f t="array" ref="J920">_xlfn.IFS(H920=100,"green",H920&gt;50,"yellow",H920&gt;0,"orange",H920=0,"red")</f>
        <v>green</v>
      </c>
      <c r="K920" t="s">
        <v>250</v>
      </c>
    </row>
    <row r="921" spans="1:11" x14ac:dyDescent="0.3">
      <c r="A921">
        <v>4</v>
      </c>
      <c r="B921">
        <v>4.0599999999999996</v>
      </c>
      <c r="C921" t="s">
        <v>263</v>
      </c>
      <c r="D921">
        <v>23</v>
      </c>
      <c r="E921" t="s">
        <v>16</v>
      </c>
      <c r="F921" s="3">
        <v>0</v>
      </c>
      <c r="G921" s="3">
        <v>100</v>
      </c>
      <c r="H921" s="3">
        <f t="shared" si="28"/>
        <v>100</v>
      </c>
      <c r="I921" s="3">
        <f t="shared" si="29"/>
        <v>3</v>
      </c>
      <c r="J921" s="8" t="str" cm="1">
        <f t="array" ref="J921">_xlfn.IFS(H921=100,"green",H921&gt;50,"yellow",H921&gt;0,"orange",H921=0,"red")</f>
        <v>green</v>
      </c>
      <c r="K921" t="s">
        <v>250</v>
      </c>
    </row>
    <row r="922" spans="1:11" x14ac:dyDescent="0.3">
      <c r="A922">
        <v>4</v>
      </c>
      <c r="B922">
        <v>4.0599999999999996</v>
      </c>
      <c r="C922" t="s">
        <v>263</v>
      </c>
      <c r="D922">
        <v>27</v>
      </c>
      <c r="E922" t="s">
        <v>15</v>
      </c>
      <c r="F922" s="3">
        <v>0</v>
      </c>
      <c r="G922" s="3">
        <v>100</v>
      </c>
      <c r="H922" s="3">
        <f t="shared" si="28"/>
        <v>100</v>
      </c>
      <c r="I922" s="3">
        <f t="shared" si="29"/>
        <v>3</v>
      </c>
      <c r="J922" s="8" t="str" cm="1">
        <f t="array" ref="J922">_xlfn.IFS(H922=100,"green",H922&gt;50,"yellow",H922&gt;0,"orange",H922=0,"red")</f>
        <v>green</v>
      </c>
      <c r="K922" t="s">
        <v>250</v>
      </c>
    </row>
    <row r="923" spans="1:11" x14ac:dyDescent="0.3">
      <c r="A923">
        <v>4</v>
      </c>
      <c r="B923">
        <v>4.0599999999999996</v>
      </c>
      <c r="C923" t="s">
        <v>263</v>
      </c>
      <c r="D923">
        <v>14</v>
      </c>
      <c r="E923" t="s">
        <v>14</v>
      </c>
      <c r="F923" s="3">
        <v>0</v>
      </c>
      <c r="G923" s="3">
        <v>100</v>
      </c>
      <c r="H923" s="3">
        <f t="shared" si="28"/>
        <v>100</v>
      </c>
      <c r="I923" s="3">
        <f t="shared" si="29"/>
        <v>3</v>
      </c>
      <c r="J923" s="8" t="str" cm="1">
        <f t="array" ref="J923">_xlfn.IFS(H923=100,"green",H923&gt;50,"yellow",H923&gt;0,"orange",H923=0,"red")</f>
        <v>green</v>
      </c>
      <c r="K923" t="s">
        <v>250</v>
      </c>
    </row>
    <row r="924" spans="1:11" x14ac:dyDescent="0.3">
      <c r="A924">
        <v>4</v>
      </c>
      <c r="B924">
        <v>4.0599999999999996</v>
      </c>
      <c r="C924" t="s">
        <v>263</v>
      </c>
      <c r="D924">
        <v>17</v>
      </c>
      <c r="E924" t="s">
        <v>13</v>
      </c>
      <c r="F924" s="3">
        <v>0</v>
      </c>
      <c r="G924" s="3">
        <v>100</v>
      </c>
      <c r="H924" s="3">
        <f t="shared" si="28"/>
        <v>100</v>
      </c>
      <c r="I924" s="3">
        <f t="shared" si="29"/>
        <v>3</v>
      </c>
      <c r="J924" s="8" t="str" cm="1">
        <f t="array" ref="J924">_xlfn.IFS(H924=100,"green",H924&gt;50,"yellow",H924&gt;0,"orange",H924=0,"red")</f>
        <v>green</v>
      </c>
      <c r="K924" t="s">
        <v>250</v>
      </c>
    </row>
    <row r="925" spans="1:11" x14ac:dyDescent="0.3">
      <c r="A925">
        <v>4</v>
      </c>
      <c r="B925">
        <v>4.0599999999999996</v>
      </c>
      <c r="C925" t="s">
        <v>263</v>
      </c>
      <c r="D925">
        <v>15</v>
      </c>
      <c r="E925" t="s">
        <v>12</v>
      </c>
      <c r="F925" s="3">
        <v>0</v>
      </c>
      <c r="G925" s="3">
        <v>100</v>
      </c>
      <c r="H925" s="3">
        <f t="shared" si="28"/>
        <v>100</v>
      </c>
      <c r="I925" s="3">
        <f t="shared" si="29"/>
        <v>3</v>
      </c>
      <c r="J925" s="8" t="str" cm="1">
        <f t="array" ref="J925">_xlfn.IFS(H925=100,"green",H925&gt;50,"yellow",H925&gt;0,"orange",H925=0,"red")</f>
        <v>green</v>
      </c>
      <c r="K925" t="s">
        <v>250</v>
      </c>
    </row>
    <row r="926" spans="1:11" x14ac:dyDescent="0.3">
      <c r="A926">
        <v>4</v>
      </c>
      <c r="B926">
        <v>4.0599999999999996</v>
      </c>
      <c r="C926" t="s">
        <v>263</v>
      </c>
      <c r="D926">
        <v>13</v>
      </c>
      <c r="E926" t="s">
        <v>11</v>
      </c>
      <c r="F926" s="3">
        <v>0</v>
      </c>
      <c r="G926" s="3">
        <v>100</v>
      </c>
      <c r="H926" s="3">
        <f t="shared" si="28"/>
        <v>100</v>
      </c>
      <c r="I926" s="3">
        <f t="shared" si="29"/>
        <v>3</v>
      </c>
      <c r="J926" s="8" t="str" cm="1">
        <f t="array" ref="J926">_xlfn.IFS(H926=100,"green",H926&gt;50,"yellow",H926&gt;0,"orange",H926=0,"red")</f>
        <v>green</v>
      </c>
      <c r="K926" t="s">
        <v>250</v>
      </c>
    </row>
    <row r="927" spans="1:11" x14ac:dyDescent="0.3">
      <c r="A927">
        <v>4</v>
      </c>
      <c r="B927">
        <v>4.0599999999999996</v>
      </c>
      <c r="C927" t="s">
        <v>263</v>
      </c>
      <c r="D927">
        <v>21</v>
      </c>
      <c r="E927" t="s">
        <v>10</v>
      </c>
      <c r="F927" s="3">
        <v>0</v>
      </c>
      <c r="G927" s="3">
        <v>100</v>
      </c>
      <c r="H927" s="3">
        <f t="shared" si="28"/>
        <v>100</v>
      </c>
      <c r="I927" s="3">
        <f t="shared" si="29"/>
        <v>3</v>
      </c>
      <c r="J927" s="8" t="str" cm="1">
        <f t="array" ref="J927">_xlfn.IFS(H927=100,"green",H927&gt;50,"yellow",H927&gt;0,"orange",H927=0,"red")</f>
        <v>green</v>
      </c>
      <c r="K927" t="s">
        <v>250</v>
      </c>
    </row>
    <row r="928" spans="1:11" x14ac:dyDescent="0.3">
      <c r="A928">
        <v>4</v>
      </c>
      <c r="B928">
        <v>4.0599999999999996</v>
      </c>
      <c r="C928" t="s">
        <v>263</v>
      </c>
      <c r="D928">
        <v>34</v>
      </c>
      <c r="E928" t="s">
        <v>9</v>
      </c>
      <c r="F928" s="3">
        <v>0</v>
      </c>
      <c r="G928" s="3">
        <v>100</v>
      </c>
      <c r="H928" s="3">
        <f t="shared" si="28"/>
        <v>100</v>
      </c>
      <c r="I928" s="3">
        <f t="shared" si="29"/>
        <v>3</v>
      </c>
      <c r="J928" s="8" t="str" cm="1">
        <f t="array" ref="J928">_xlfn.IFS(H928=100,"green",H928&gt;50,"yellow",H928&gt;0,"orange",H928=0,"red")</f>
        <v>green</v>
      </c>
      <c r="K928" t="s">
        <v>250</v>
      </c>
    </row>
    <row r="929" spans="1:11" x14ac:dyDescent="0.3">
      <c r="A929">
        <v>4</v>
      </c>
      <c r="B929">
        <v>4.0599999999999996</v>
      </c>
      <c r="C929" t="s">
        <v>263</v>
      </c>
      <c r="D929">
        <v>3</v>
      </c>
      <c r="E929" t="s">
        <v>8</v>
      </c>
      <c r="F929" s="3">
        <v>3.6044689359297716E-3</v>
      </c>
      <c r="G929" s="3">
        <v>84.200977352045172</v>
      </c>
      <c r="H929" s="3">
        <f t="shared" si="28"/>
        <v>84.200977352045172</v>
      </c>
      <c r="I929" s="3">
        <f t="shared" si="29"/>
        <v>2.5260293205613551</v>
      </c>
      <c r="J929" s="8" t="str" cm="1">
        <f t="array" ref="J929">_xlfn.IFS(H929=100,"green",H929&gt;50,"yellow",H929&gt;0,"orange",H929=0,"red")</f>
        <v>yellow</v>
      </c>
      <c r="K929" t="s">
        <v>250</v>
      </c>
    </row>
    <row r="930" spans="1:11" x14ac:dyDescent="0.3">
      <c r="A930">
        <v>4</v>
      </c>
      <c r="B930">
        <v>4.0599999999999996</v>
      </c>
      <c r="C930" t="s">
        <v>263</v>
      </c>
      <c r="D930">
        <v>8</v>
      </c>
      <c r="E930" t="s">
        <v>7</v>
      </c>
      <c r="F930" s="3">
        <v>4.6682318956448268E-2</v>
      </c>
      <c r="G930" s="3">
        <v>-104.61683192776097</v>
      </c>
      <c r="H930" s="3">
        <f t="shared" si="28"/>
        <v>0</v>
      </c>
      <c r="I930" s="3">
        <f t="shared" si="29"/>
        <v>0</v>
      </c>
      <c r="J930" s="8" t="str" cm="1">
        <f t="array" ref="J930">_xlfn.IFS(H930=100,"green",H930&gt;50,"yellow",H930&gt;0,"orange",H930=0,"red")</f>
        <v>red</v>
      </c>
      <c r="K930" t="s">
        <v>250</v>
      </c>
    </row>
    <row r="931" spans="1:11" x14ac:dyDescent="0.3">
      <c r="A931">
        <v>4</v>
      </c>
      <c r="B931">
        <v>4.0599999999999996</v>
      </c>
      <c r="C931" t="s">
        <v>263</v>
      </c>
      <c r="D931">
        <v>11</v>
      </c>
      <c r="E931" t="s">
        <v>6</v>
      </c>
      <c r="F931" s="3">
        <v>0</v>
      </c>
      <c r="G931" s="3">
        <v>100</v>
      </c>
      <c r="H931" s="3">
        <f t="shared" si="28"/>
        <v>100</v>
      </c>
      <c r="I931" s="3">
        <f t="shared" si="29"/>
        <v>3</v>
      </c>
      <c r="J931" s="8" t="str" cm="1">
        <f t="array" ref="J931">_xlfn.IFS(H931=100,"green",H931&gt;50,"yellow",H931&gt;0,"orange",H931=0,"red")</f>
        <v>green</v>
      </c>
      <c r="K931" t="s">
        <v>250</v>
      </c>
    </row>
    <row r="932" spans="1:11" x14ac:dyDescent="0.3">
      <c r="A932">
        <v>4</v>
      </c>
      <c r="B932">
        <v>4.0599999999999996</v>
      </c>
      <c r="C932" t="s">
        <v>263</v>
      </c>
      <c r="D932">
        <v>33</v>
      </c>
      <c r="E932" t="s">
        <v>5</v>
      </c>
      <c r="F932" s="3">
        <v>1.940481818863507E-2</v>
      </c>
      <c r="G932" s="3">
        <v>14.945261703965858</v>
      </c>
      <c r="H932" s="3">
        <f t="shared" si="28"/>
        <v>14.945261703965858</v>
      </c>
      <c r="I932" s="3">
        <f t="shared" si="29"/>
        <v>0.44835785111897575</v>
      </c>
      <c r="J932" s="8" t="str" cm="1">
        <f t="array" ref="J932">_xlfn.IFS(H932=100,"green",H932&gt;50,"yellow",H932&gt;0,"orange",H932=0,"red")</f>
        <v>orange</v>
      </c>
      <c r="K932" t="s">
        <v>250</v>
      </c>
    </row>
    <row r="933" spans="1:11" x14ac:dyDescent="0.3">
      <c r="A933">
        <v>4</v>
      </c>
      <c r="B933">
        <v>4.0599999999999996</v>
      </c>
      <c r="C933" t="s">
        <v>263</v>
      </c>
      <c r="D933">
        <v>36</v>
      </c>
      <c r="E933" t="s">
        <v>4</v>
      </c>
      <c r="F933" s="3">
        <v>5.7136859405101303E-3</v>
      </c>
      <c r="G933" s="3">
        <v>74.955907463207097</v>
      </c>
      <c r="H933" s="3">
        <f t="shared" si="28"/>
        <v>74.955907463207097</v>
      </c>
      <c r="I933" s="3">
        <f t="shared" si="29"/>
        <v>2.2486772238962129</v>
      </c>
      <c r="J933" s="8" t="str" cm="1">
        <f t="array" ref="J933">_xlfn.IFS(H933=100,"green",H933&gt;50,"yellow",H933&gt;0,"orange",H933=0,"red")</f>
        <v>yellow</v>
      </c>
      <c r="K933" t="s">
        <v>250</v>
      </c>
    </row>
    <row r="934" spans="1:11" x14ac:dyDescent="0.3">
      <c r="A934">
        <v>4</v>
      </c>
      <c r="B934">
        <v>4.0599999999999996</v>
      </c>
      <c r="C934" t="s">
        <v>263</v>
      </c>
      <c r="D934">
        <v>16</v>
      </c>
      <c r="E934" t="s">
        <v>3</v>
      </c>
      <c r="F934" s="3">
        <v>0</v>
      </c>
      <c r="G934" s="3">
        <v>100</v>
      </c>
      <c r="H934" s="3">
        <f t="shared" si="28"/>
        <v>100</v>
      </c>
      <c r="I934" s="3">
        <f t="shared" si="29"/>
        <v>3</v>
      </c>
      <c r="J934" s="8" t="str" cm="1">
        <f t="array" ref="J934">_xlfn.IFS(H934=100,"green",H934&gt;50,"yellow",H934&gt;0,"orange",H934=0,"red")</f>
        <v>green</v>
      </c>
      <c r="K934" t="s">
        <v>250</v>
      </c>
    </row>
    <row r="935" spans="1:11" x14ac:dyDescent="0.3">
      <c r="A935">
        <v>4</v>
      </c>
      <c r="B935">
        <v>4.0599999999999996</v>
      </c>
      <c r="C935" t="s">
        <v>263</v>
      </c>
      <c r="D935">
        <v>9</v>
      </c>
      <c r="E935" t="s">
        <v>2</v>
      </c>
      <c r="F935" s="3">
        <v>2.0018783524487107E-3</v>
      </c>
      <c r="G935" s="3">
        <v>91.225414342313002</v>
      </c>
      <c r="H935" s="3">
        <f t="shared" si="28"/>
        <v>91.225414342313002</v>
      </c>
      <c r="I935" s="3">
        <f t="shared" si="29"/>
        <v>2.73676243026939</v>
      </c>
      <c r="J935" s="8" t="str" cm="1">
        <f t="array" ref="J935">_xlfn.IFS(H935=100,"green",H935&gt;50,"yellow",H935&gt;0,"orange",H935=0,"red")</f>
        <v>yellow</v>
      </c>
      <c r="K935" t="s">
        <v>250</v>
      </c>
    </row>
    <row r="936" spans="1:11" x14ac:dyDescent="0.3">
      <c r="A936">
        <v>4</v>
      </c>
      <c r="B936">
        <v>4.0599999999999996</v>
      </c>
      <c r="C936" t="s">
        <v>263</v>
      </c>
      <c r="D936">
        <v>5</v>
      </c>
      <c r="E936" t="s">
        <v>1</v>
      </c>
      <c r="F936" s="3">
        <v>0</v>
      </c>
      <c r="G936" s="3">
        <v>100</v>
      </c>
      <c r="H936" s="3">
        <f t="shared" si="28"/>
        <v>100</v>
      </c>
      <c r="I936" s="3">
        <f t="shared" si="29"/>
        <v>3</v>
      </c>
      <c r="J936" s="8" t="str" cm="1">
        <f t="array" ref="J936">_xlfn.IFS(H936=100,"green",H936&gt;50,"yellow",H936&gt;0,"orange",H936=0,"red")</f>
        <v>green</v>
      </c>
      <c r="K936" t="s">
        <v>250</v>
      </c>
    </row>
    <row r="937" spans="1:11" x14ac:dyDescent="0.3">
      <c r="A937">
        <v>4</v>
      </c>
      <c r="B937">
        <v>4.0599999999999996</v>
      </c>
      <c r="C937" t="s">
        <v>263</v>
      </c>
      <c r="D937">
        <v>19</v>
      </c>
      <c r="E937" t="s">
        <v>0</v>
      </c>
      <c r="F937" s="3">
        <v>0</v>
      </c>
      <c r="G937" s="3">
        <v>100</v>
      </c>
      <c r="H937" s="3">
        <f t="shared" si="28"/>
        <v>100</v>
      </c>
      <c r="I937" s="3">
        <f t="shared" si="29"/>
        <v>3</v>
      </c>
      <c r="J937" s="8" t="str" cm="1">
        <f t="array" ref="J937">_xlfn.IFS(H937=100,"green",H937&gt;50,"yellow",H937&gt;0,"orange",H937=0,"red")</f>
        <v>green</v>
      </c>
      <c r="K937" t="s">
        <v>250</v>
      </c>
    </row>
    <row r="938" spans="1:11" x14ac:dyDescent="0.3">
      <c r="A938">
        <v>5</v>
      </c>
      <c r="B938">
        <v>5.01</v>
      </c>
      <c r="C938" t="s">
        <v>239</v>
      </c>
      <c r="D938">
        <v>35</v>
      </c>
      <c r="E938" t="s">
        <v>34</v>
      </c>
      <c r="F938" s="3">
        <v>996.89684981646485</v>
      </c>
      <c r="G938" s="3">
        <v>57.788215947756086</v>
      </c>
      <c r="H938" s="3">
        <f t="shared" si="28"/>
        <v>57.788215947756086</v>
      </c>
      <c r="I938" s="3">
        <f t="shared" si="29"/>
        <v>1.7336464784326826</v>
      </c>
      <c r="J938" s="8" t="str" cm="1">
        <f t="array" ref="J938">_xlfn.IFS(H938=100,"green",H938&gt;50,"yellow",H938&gt;0,"orange",H938=0,"red")</f>
        <v>yellow</v>
      </c>
      <c r="K938" t="s">
        <v>292</v>
      </c>
    </row>
    <row r="939" spans="1:11" x14ac:dyDescent="0.3">
      <c r="A939">
        <v>5</v>
      </c>
      <c r="B939">
        <v>5.01</v>
      </c>
      <c r="C939" t="s">
        <v>239</v>
      </c>
      <c r="D939">
        <v>37</v>
      </c>
      <c r="E939" t="s">
        <v>33</v>
      </c>
      <c r="F939" s="3">
        <v>856.7705135977792</v>
      </c>
      <c r="G939" s="3">
        <v>64.275366793000472</v>
      </c>
      <c r="H939" s="3">
        <f t="shared" si="28"/>
        <v>64.275366793000472</v>
      </c>
      <c r="I939" s="3">
        <f t="shared" si="29"/>
        <v>1.9282610037900143</v>
      </c>
      <c r="J939" s="8" t="str" cm="1">
        <f t="array" ref="J939">_xlfn.IFS(H939=100,"green",H939&gt;50,"yellow",H939&gt;0,"orange",H939=0,"red")</f>
        <v>yellow</v>
      </c>
      <c r="K939" t="s">
        <v>292</v>
      </c>
    </row>
    <row r="940" spans="1:11" x14ac:dyDescent="0.3">
      <c r="A940">
        <v>5</v>
      </c>
      <c r="B940">
        <v>5.01</v>
      </c>
      <c r="C940" t="s">
        <v>239</v>
      </c>
      <c r="D940">
        <v>12</v>
      </c>
      <c r="E940" t="s">
        <v>32</v>
      </c>
      <c r="F940" s="3">
        <v>134.20277265674517</v>
      </c>
      <c r="G940" s="3">
        <v>97.726651240176992</v>
      </c>
      <c r="H940" s="3">
        <f t="shared" si="28"/>
        <v>97.726651240176992</v>
      </c>
      <c r="I940" s="3">
        <f t="shared" si="29"/>
        <v>2.9317995372053094</v>
      </c>
      <c r="J940" s="8" t="str" cm="1">
        <f t="array" ref="J940">_xlfn.IFS(H940=100,"green",H940&gt;50,"yellow",H940&gt;0,"orange",H940=0,"red")</f>
        <v>yellow</v>
      </c>
      <c r="K940" t="s">
        <v>292</v>
      </c>
    </row>
    <row r="941" spans="1:11" x14ac:dyDescent="0.3">
      <c r="A941">
        <v>5</v>
      </c>
      <c r="B941">
        <v>5.01</v>
      </c>
      <c r="C941" t="s">
        <v>239</v>
      </c>
      <c r="D941">
        <v>18</v>
      </c>
      <c r="E941" t="s">
        <v>31</v>
      </c>
      <c r="F941" s="3">
        <v>333.28658955053419</v>
      </c>
      <c r="G941" s="3">
        <v>88.510062939306238</v>
      </c>
      <c r="H941" s="3">
        <f t="shared" si="28"/>
        <v>88.510062939306238</v>
      </c>
      <c r="I941" s="3">
        <f t="shared" si="29"/>
        <v>2.6553018881791868</v>
      </c>
      <c r="J941" s="8" t="str" cm="1">
        <f t="array" ref="J941">_xlfn.IFS(H941=100,"green",H941&gt;50,"yellow",H941&gt;0,"orange",H941=0,"red")</f>
        <v>yellow</v>
      </c>
      <c r="K941" t="s">
        <v>292</v>
      </c>
    </row>
    <row r="942" spans="1:11" x14ac:dyDescent="0.3">
      <c r="A942">
        <v>5</v>
      </c>
      <c r="B942">
        <v>5.01</v>
      </c>
      <c r="C942" t="s">
        <v>239</v>
      </c>
      <c r="D942">
        <v>10</v>
      </c>
      <c r="E942" t="s">
        <v>30</v>
      </c>
      <c r="F942" s="3">
        <v>491.19662993038617</v>
      </c>
      <c r="G942" s="3">
        <v>81.199615242136446</v>
      </c>
      <c r="H942" s="3">
        <f t="shared" si="28"/>
        <v>81.199615242136446</v>
      </c>
      <c r="I942" s="3">
        <f t="shared" si="29"/>
        <v>2.4359884572640933</v>
      </c>
      <c r="J942" s="8" t="str" cm="1">
        <f t="array" ref="J942">_xlfn.IFS(H942=100,"green",H942&gt;50,"yellow",H942&gt;0,"orange",H942=0,"red")</f>
        <v>yellow</v>
      </c>
      <c r="K942" t="s">
        <v>292</v>
      </c>
    </row>
    <row r="943" spans="1:11" x14ac:dyDescent="0.3">
      <c r="A943">
        <v>5</v>
      </c>
      <c r="B943">
        <v>5.01</v>
      </c>
      <c r="C943" t="s">
        <v>239</v>
      </c>
      <c r="D943">
        <v>4</v>
      </c>
      <c r="E943" t="s">
        <v>29</v>
      </c>
      <c r="F943" s="3">
        <v>2220.1904400966409</v>
      </c>
      <c r="G943" s="3">
        <v>1.1558207655729025</v>
      </c>
      <c r="H943" s="3">
        <f t="shared" si="28"/>
        <v>1.1558207655729025</v>
      </c>
      <c r="I943" s="3">
        <f t="shared" si="29"/>
        <v>3.4674622967187069E-2</v>
      </c>
      <c r="J943" s="8" t="str" cm="1">
        <f t="array" ref="J943">_xlfn.IFS(H943=100,"green",H943&gt;50,"yellow",H943&gt;0,"orange",H943=0,"red")</f>
        <v>orange</v>
      </c>
      <c r="K943" t="s">
        <v>292</v>
      </c>
    </row>
    <row r="944" spans="1:11" x14ac:dyDescent="0.3">
      <c r="A944">
        <v>5</v>
      </c>
      <c r="B944">
        <v>5.01</v>
      </c>
      <c r="C944" t="s">
        <v>239</v>
      </c>
      <c r="D944">
        <v>22</v>
      </c>
      <c r="E944" t="s">
        <v>28</v>
      </c>
      <c r="F944" s="3">
        <v>313.62058732134312</v>
      </c>
      <c r="G944" s="3">
        <v>89.420500808634216</v>
      </c>
      <c r="H944" s="3">
        <f t="shared" si="28"/>
        <v>89.420500808634216</v>
      </c>
      <c r="I944" s="3">
        <f t="shared" si="29"/>
        <v>2.6826150242590265</v>
      </c>
      <c r="J944" s="8" t="str" cm="1">
        <f t="array" ref="J944">_xlfn.IFS(H944=100,"green",H944&gt;50,"yellow",H944&gt;0,"orange",H944=0,"red")</f>
        <v>yellow</v>
      </c>
      <c r="K944" t="s">
        <v>292</v>
      </c>
    </row>
    <row r="945" spans="1:11" x14ac:dyDescent="0.3">
      <c r="A945">
        <v>5</v>
      </c>
      <c r="B945">
        <v>5.01</v>
      </c>
      <c r="C945" t="s">
        <v>239</v>
      </c>
      <c r="D945">
        <v>25</v>
      </c>
      <c r="E945" t="s">
        <v>244</v>
      </c>
      <c r="F945" s="3">
        <v>582.99929664506521</v>
      </c>
      <c r="G945" s="3">
        <v>76.949609404230273</v>
      </c>
      <c r="H945" s="3">
        <f t="shared" si="28"/>
        <v>76.949609404230273</v>
      </c>
      <c r="I945" s="3">
        <f t="shared" si="29"/>
        <v>2.3084882821269082</v>
      </c>
      <c r="J945" s="8" t="str" cm="1">
        <f t="array" ref="J945">_xlfn.IFS(H945=100,"green",H945&gt;50,"yellow",H945&gt;0,"orange",H945=0,"red")</f>
        <v>yellow</v>
      </c>
      <c r="K945" t="s">
        <v>292</v>
      </c>
    </row>
    <row r="946" spans="1:11" x14ac:dyDescent="0.3">
      <c r="A946">
        <v>5</v>
      </c>
      <c r="B946">
        <v>5.01</v>
      </c>
      <c r="C946" t="s">
        <v>239</v>
      </c>
      <c r="D946">
        <v>7</v>
      </c>
      <c r="E946" t="s">
        <v>27</v>
      </c>
      <c r="F946" s="3">
        <v>1355.4610419467165</v>
      </c>
      <c r="G946" s="3">
        <v>41.188481273882886</v>
      </c>
      <c r="H946" s="3">
        <f t="shared" si="28"/>
        <v>41.188481273882886</v>
      </c>
      <c r="I946" s="3">
        <f t="shared" si="29"/>
        <v>1.2356544382164867</v>
      </c>
      <c r="J946" s="8" t="str" cm="1">
        <f t="array" ref="J946">_xlfn.IFS(H946=100,"green",H946&gt;50,"yellow",H946&gt;0,"orange",H946=0,"red")</f>
        <v>orange</v>
      </c>
      <c r="K946" t="s">
        <v>292</v>
      </c>
    </row>
    <row r="947" spans="1:11" x14ac:dyDescent="0.3">
      <c r="A947">
        <v>5</v>
      </c>
      <c r="B947">
        <v>5.01</v>
      </c>
      <c r="C947" t="s">
        <v>239</v>
      </c>
      <c r="D947">
        <v>30</v>
      </c>
      <c r="E947" t="s">
        <v>26</v>
      </c>
      <c r="F947" s="3">
        <v>1792.8140715576139</v>
      </c>
      <c r="G947" s="3">
        <v>20.941216182453278</v>
      </c>
      <c r="H947" s="3">
        <f t="shared" si="28"/>
        <v>20.941216182453278</v>
      </c>
      <c r="I947" s="3">
        <f t="shared" si="29"/>
        <v>0.62823648547359834</v>
      </c>
      <c r="J947" s="8" t="str" cm="1">
        <f t="array" ref="J947">_xlfn.IFS(H947=100,"green",H947&gt;50,"yellow",H947&gt;0,"orange",H947=0,"red")</f>
        <v>orange</v>
      </c>
      <c r="K947" t="s">
        <v>292</v>
      </c>
    </row>
    <row r="948" spans="1:11" x14ac:dyDescent="0.3">
      <c r="A948">
        <v>5</v>
      </c>
      <c r="B948">
        <v>5.01</v>
      </c>
      <c r="C948" t="s">
        <v>239</v>
      </c>
      <c r="D948">
        <v>24</v>
      </c>
      <c r="E948" t="s">
        <v>25</v>
      </c>
      <c r="F948" s="3">
        <v>609.14771041520203</v>
      </c>
      <c r="G948" s="3">
        <v>75.739068195003085</v>
      </c>
      <c r="H948" s="3">
        <f t="shared" si="28"/>
        <v>75.739068195003085</v>
      </c>
      <c r="I948" s="3">
        <f t="shared" si="29"/>
        <v>2.2721720458500929</v>
      </c>
      <c r="J948" s="8" t="str" cm="1">
        <f t="array" ref="J948">_xlfn.IFS(H948=100,"green",H948&gt;50,"yellow",H948&gt;0,"orange",H948=0,"red")</f>
        <v>yellow</v>
      </c>
      <c r="K948" t="s">
        <v>292</v>
      </c>
    </row>
    <row r="949" spans="1:11" x14ac:dyDescent="0.3">
      <c r="A949">
        <v>5</v>
      </c>
      <c r="B949">
        <v>5.01</v>
      </c>
      <c r="C949" t="s">
        <v>239</v>
      </c>
      <c r="D949">
        <v>6</v>
      </c>
      <c r="E949" t="s">
        <v>24</v>
      </c>
      <c r="F949" s="3">
        <v>1807.1541593932532</v>
      </c>
      <c r="G949" s="3">
        <v>20.277341600171571</v>
      </c>
      <c r="H949" s="3">
        <f t="shared" si="28"/>
        <v>20.277341600171571</v>
      </c>
      <c r="I949" s="3">
        <f t="shared" si="29"/>
        <v>0.60832024800514717</v>
      </c>
      <c r="J949" s="8" t="str" cm="1">
        <f t="array" ref="J949">_xlfn.IFS(H949=100,"green",H949&gt;50,"yellow",H949&gt;0,"orange",H949=0,"red")</f>
        <v>orange</v>
      </c>
      <c r="K949" t="s">
        <v>292</v>
      </c>
    </row>
    <row r="950" spans="1:11" x14ac:dyDescent="0.3">
      <c r="A950">
        <v>5</v>
      </c>
      <c r="B950">
        <v>5.01</v>
      </c>
      <c r="C950" t="s">
        <v>239</v>
      </c>
      <c r="D950">
        <v>2</v>
      </c>
      <c r="E950" t="s">
        <v>23</v>
      </c>
      <c r="F950" s="3">
        <v>2419.921795903098</v>
      </c>
      <c r="G950" s="3">
        <v>-8.0907453590103593</v>
      </c>
      <c r="H950" s="3">
        <f t="shared" si="28"/>
        <v>0</v>
      </c>
      <c r="I950" s="3">
        <f t="shared" si="29"/>
        <v>0</v>
      </c>
      <c r="J950" s="8" t="str" cm="1">
        <f t="array" ref="J950">_xlfn.IFS(H950=100,"green",H950&gt;50,"yellow",H950&gt;0,"orange",H950=0,"red")</f>
        <v>red</v>
      </c>
      <c r="K950" t="s">
        <v>292</v>
      </c>
    </row>
    <row r="951" spans="1:11" x14ac:dyDescent="0.3">
      <c r="A951">
        <v>5</v>
      </c>
      <c r="B951">
        <v>5.01</v>
      </c>
      <c r="C951" t="s">
        <v>239</v>
      </c>
      <c r="D951">
        <v>1</v>
      </c>
      <c r="E951" t="s">
        <v>22</v>
      </c>
      <c r="F951" s="3">
        <v>832.20619298946963</v>
      </c>
      <c r="G951" s="3">
        <v>65.412572385447831</v>
      </c>
      <c r="H951" s="3">
        <f t="shared" si="28"/>
        <v>65.412572385447831</v>
      </c>
      <c r="I951" s="3">
        <f t="shared" si="29"/>
        <v>1.9623771715634351</v>
      </c>
      <c r="J951" s="8" t="str" cm="1">
        <f t="array" ref="J951">_xlfn.IFS(H951=100,"green",H951&gt;50,"yellow",H951&gt;0,"orange",H951=0,"red")</f>
        <v>yellow</v>
      </c>
      <c r="K951" t="s">
        <v>292</v>
      </c>
    </row>
    <row r="952" spans="1:11" x14ac:dyDescent="0.3">
      <c r="A952">
        <v>5</v>
      </c>
      <c r="B952">
        <v>5.01</v>
      </c>
      <c r="C952" t="s">
        <v>239</v>
      </c>
      <c r="D952">
        <v>20</v>
      </c>
      <c r="E952" t="s">
        <v>21</v>
      </c>
      <c r="F952" s="3">
        <v>278.80328120408387</v>
      </c>
      <c r="G952" s="3">
        <v>91.032368519606237</v>
      </c>
      <c r="H952" s="3">
        <f t="shared" si="28"/>
        <v>91.032368519606237</v>
      </c>
      <c r="I952" s="3">
        <f t="shared" si="29"/>
        <v>2.7309710555881868</v>
      </c>
      <c r="J952" s="8" t="str" cm="1">
        <f t="array" ref="J952">_xlfn.IFS(H952=100,"green",H952&gt;50,"yellow",H952&gt;0,"orange",H952=0,"red")</f>
        <v>yellow</v>
      </c>
      <c r="K952" t="s">
        <v>292</v>
      </c>
    </row>
    <row r="953" spans="1:11" x14ac:dyDescent="0.3">
      <c r="A953">
        <v>5</v>
      </c>
      <c r="B953">
        <v>5.01</v>
      </c>
      <c r="C953" t="s">
        <v>239</v>
      </c>
      <c r="D953">
        <v>29</v>
      </c>
      <c r="E953" t="s">
        <v>20</v>
      </c>
      <c r="F953" s="3">
        <v>1568.2418239164956</v>
      </c>
      <c r="G953" s="3">
        <v>31.337791768572426</v>
      </c>
      <c r="H953" s="3">
        <f t="shared" si="28"/>
        <v>31.337791768572426</v>
      </c>
      <c r="I953" s="3">
        <f t="shared" si="29"/>
        <v>0.94013375305717273</v>
      </c>
      <c r="J953" s="8" t="str" cm="1">
        <f t="array" ref="J953">_xlfn.IFS(H953=100,"green",H953&gt;50,"yellow",H953&gt;0,"orange",H953=0,"red")</f>
        <v>orange</v>
      </c>
      <c r="K953" t="s">
        <v>292</v>
      </c>
    </row>
    <row r="954" spans="1:11" x14ac:dyDescent="0.3">
      <c r="A954">
        <v>5</v>
      </c>
      <c r="B954">
        <v>5.01</v>
      </c>
      <c r="C954" t="s">
        <v>239</v>
      </c>
      <c r="D954">
        <v>32</v>
      </c>
      <c r="E954" t="s">
        <v>19</v>
      </c>
      <c r="F954" s="3">
        <v>1549.1500180161918</v>
      </c>
      <c r="G954" s="3">
        <v>32.221647210208396</v>
      </c>
      <c r="H954" s="3">
        <f t="shared" si="28"/>
        <v>32.221647210208396</v>
      </c>
      <c r="I954" s="3">
        <f t="shared" si="29"/>
        <v>0.96664941630625179</v>
      </c>
      <c r="J954" s="8" t="str" cm="1">
        <f t="array" ref="J954">_xlfn.IFS(H954=100,"green",H954&gt;50,"yellow",H954&gt;0,"orange",H954=0,"red")</f>
        <v>orange</v>
      </c>
      <c r="K954" t="s">
        <v>292</v>
      </c>
    </row>
    <row r="955" spans="1:11" x14ac:dyDescent="0.3">
      <c r="A955">
        <v>5</v>
      </c>
      <c r="B955">
        <v>5.01</v>
      </c>
      <c r="C955" t="s">
        <v>239</v>
      </c>
      <c r="D955">
        <v>35</v>
      </c>
      <c r="E955" t="s">
        <v>18</v>
      </c>
      <c r="F955" s="3">
        <v>251.09489051094889</v>
      </c>
      <c r="G955" s="3">
        <v>92.3151288839735</v>
      </c>
      <c r="H955" s="3">
        <f t="shared" si="28"/>
        <v>92.3151288839735</v>
      </c>
      <c r="I955" s="3">
        <f t="shared" si="29"/>
        <v>2.7694538665192048</v>
      </c>
      <c r="J955" s="8" t="str" cm="1">
        <f t="array" ref="J955">_xlfn.IFS(H955=100,"green",H955&gt;50,"yellow",H955&gt;0,"orange",H955=0,"red")</f>
        <v>yellow</v>
      </c>
      <c r="K955" t="s">
        <v>292</v>
      </c>
    </row>
    <row r="956" spans="1:11" x14ac:dyDescent="0.3">
      <c r="A956">
        <v>5</v>
      </c>
      <c r="B956">
        <v>5.01</v>
      </c>
      <c r="C956" t="s">
        <v>239</v>
      </c>
      <c r="D956">
        <v>31</v>
      </c>
      <c r="E956" t="s">
        <v>17</v>
      </c>
      <c r="F956" s="3">
        <v>0</v>
      </c>
      <c r="G956" s="3">
        <v>103.93957062112524</v>
      </c>
      <c r="H956" s="3">
        <f t="shared" si="28"/>
        <v>100</v>
      </c>
      <c r="I956" s="3">
        <f t="shared" si="29"/>
        <v>3</v>
      </c>
      <c r="J956" s="8" t="str" cm="1">
        <f t="array" ref="J956">_xlfn.IFS(H956=100,"green",H956&gt;50,"yellow",H956&gt;0,"orange",H956=0,"red")</f>
        <v>green</v>
      </c>
      <c r="K956" t="s">
        <v>292</v>
      </c>
    </row>
    <row r="957" spans="1:11" x14ac:dyDescent="0.3">
      <c r="A957">
        <v>5</v>
      </c>
      <c r="B957">
        <v>5.01</v>
      </c>
      <c r="C957" t="s">
        <v>239</v>
      </c>
      <c r="D957">
        <v>23</v>
      </c>
      <c r="E957" t="s">
        <v>16</v>
      </c>
      <c r="F957" s="3">
        <v>552.18452458788317</v>
      </c>
      <c r="G957" s="3">
        <v>78.376179740621509</v>
      </c>
      <c r="H957" s="3">
        <f t="shared" si="28"/>
        <v>78.376179740621509</v>
      </c>
      <c r="I957" s="3">
        <f t="shared" si="29"/>
        <v>2.3512853922186454</v>
      </c>
      <c r="J957" s="8" t="str" cm="1">
        <f t="array" ref="J957">_xlfn.IFS(H957=100,"green",H957&gt;50,"yellow",H957&gt;0,"orange",H957=0,"red")</f>
        <v>yellow</v>
      </c>
      <c r="K957" t="s">
        <v>292</v>
      </c>
    </row>
    <row r="958" spans="1:11" x14ac:dyDescent="0.3">
      <c r="A958">
        <v>5</v>
      </c>
      <c r="B958">
        <v>5.01</v>
      </c>
      <c r="C958" t="s">
        <v>239</v>
      </c>
      <c r="D958">
        <v>27</v>
      </c>
      <c r="E958" t="s">
        <v>15</v>
      </c>
      <c r="F958" s="3">
        <v>1446.2564151548734</v>
      </c>
      <c r="G958" s="3">
        <v>36.985108104028818</v>
      </c>
      <c r="H958" s="3">
        <f t="shared" si="28"/>
        <v>36.985108104028818</v>
      </c>
      <c r="I958" s="3">
        <f t="shared" si="29"/>
        <v>1.1095532431208646</v>
      </c>
      <c r="J958" s="8" t="str" cm="1">
        <f t="array" ref="J958">_xlfn.IFS(H958=100,"green",H958&gt;50,"yellow",H958&gt;0,"orange",H958=0,"red")</f>
        <v>orange</v>
      </c>
      <c r="K958" t="s">
        <v>292</v>
      </c>
    </row>
    <row r="959" spans="1:11" x14ac:dyDescent="0.3">
      <c r="A959">
        <v>5</v>
      </c>
      <c r="B959">
        <v>5.01</v>
      </c>
      <c r="C959" t="s">
        <v>239</v>
      </c>
      <c r="D959">
        <v>14</v>
      </c>
      <c r="E959" t="s">
        <v>14</v>
      </c>
      <c r="F959" s="3">
        <v>343.95558650632785</v>
      </c>
      <c r="G959" s="3">
        <v>88.016141564585695</v>
      </c>
      <c r="H959" s="3">
        <f t="shared" si="28"/>
        <v>88.016141564585695</v>
      </c>
      <c r="I959" s="3">
        <f t="shared" si="29"/>
        <v>2.6404842469375707</v>
      </c>
      <c r="J959" s="8" t="str" cm="1">
        <f t="array" ref="J959">_xlfn.IFS(H959=100,"green",H959&gt;50,"yellow",H959&gt;0,"orange",H959=0,"red")</f>
        <v>yellow</v>
      </c>
      <c r="K959" t="s">
        <v>292</v>
      </c>
    </row>
    <row r="960" spans="1:11" x14ac:dyDescent="0.3">
      <c r="A960">
        <v>5</v>
      </c>
      <c r="B960">
        <v>5.01</v>
      </c>
      <c r="C960" t="s">
        <v>239</v>
      </c>
      <c r="D960">
        <v>17</v>
      </c>
      <c r="E960" t="s">
        <v>13</v>
      </c>
      <c r="F960" s="3">
        <v>146.88786806651683</v>
      </c>
      <c r="G960" s="3">
        <v>97.139394557171428</v>
      </c>
      <c r="H960" s="3">
        <f t="shared" si="28"/>
        <v>97.139394557171428</v>
      </c>
      <c r="I960" s="3">
        <f t="shared" si="29"/>
        <v>2.9141818367151431</v>
      </c>
      <c r="J960" s="8" t="str" cm="1">
        <f t="array" ref="J960">_xlfn.IFS(H960=100,"green",H960&gt;50,"yellow",H960&gt;0,"orange",H960=0,"red")</f>
        <v>yellow</v>
      </c>
      <c r="K960" t="s">
        <v>292</v>
      </c>
    </row>
    <row r="961" spans="1:11" x14ac:dyDescent="0.3">
      <c r="A961">
        <v>5</v>
      </c>
      <c r="B961">
        <v>5.01</v>
      </c>
      <c r="C961" t="s">
        <v>239</v>
      </c>
      <c r="D961">
        <v>15</v>
      </c>
      <c r="E961" t="s">
        <v>12</v>
      </c>
      <c r="F961" s="3">
        <v>226.94006412651771</v>
      </c>
      <c r="G961" s="3">
        <v>93.433376935160339</v>
      </c>
      <c r="H961" s="3">
        <f t="shared" si="28"/>
        <v>93.433376935160339</v>
      </c>
      <c r="I961" s="3">
        <f t="shared" si="29"/>
        <v>2.8030013080548102</v>
      </c>
      <c r="J961" s="8" t="str" cm="1">
        <f t="array" ref="J961">_xlfn.IFS(H961=100,"green",H961&gt;50,"yellow",H961&gt;0,"orange",H961=0,"red")</f>
        <v>yellow</v>
      </c>
      <c r="K961" t="s">
        <v>292</v>
      </c>
    </row>
    <row r="962" spans="1:11" x14ac:dyDescent="0.3">
      <c r="A962">
        <v>5</v>
      </c>
      <c r="B962">
        <v>5.01</v>
      </c>
      <c r="C962" t="s">
        <v>239</v>
      </c>
      <c r="D962">
        <v>13</v>
      </c>
      <c r="E962" t="s">
        <v>11</v>
      </c>
      <c r="F962" s="3">
        <v>35.481389455254529</v>
      </c>
      <c r="G962" s="3">
        <v>102.29695916202107</v>
      </c>
      <c r="H962" s="3">
        <f t="shared" ref="H962:H1025" si="30">IF(G962&gt;100,100,IF(G962&lt;0,0,G962))</f>
        <v>100</v>
      </c>
      <c r="I962" s="3">
        <f t="shared" ref="I962:I1025" si="31">H962/100*3</f>
        <v>3</v>
      </c>
      <c r="J962" s="8" t="str" cm="1">
        <f t="array" ref="J962">_xlfn.IFS(H962=100,"green",H962&gt;50,"yellow",H962&gt;0,"orange",H962=0,"red")</f>
        <v>green</v>
      </c>
      <c r="K962" t="s">
        <v>292</v>
      </c>
    </row>
    <row r="963" spans="1:11" x14ac:dyDescent="0.3">
      <c r="A963">
        <v>5</v>
      </c>
      <c r="B963">
        <v>5.01</v>
      </c>
      <c r="C963" t="s">
        <v>239</v>
      </c>
      <c r="D963">
        <v>21</v>
      </c>
      <c r="E963" t="s">
        <v>10</v>
      </c>
      <c r="F963" s="3">
        <v>669.07260382855486</v>
      </c>
      <c r="G963" s="3">
        <v>72.9648443520923</v>
      </c>
      <c r="H963" s="3">
        <f t="shared" si="30"/>
        <v>72.9648443520923</v>
      </c>
      <c r="I963" s="3">
        <f t="shared" si="31"/>
        <v>2.1889453305627686</v>
      </c>
      <c r="J963" s="8" t="str" cm="1">
        <f t="array" ref="J963">_xlfn.IFS(H963=100,"green",H963&gt;50,"yellow",H963&gt;0,"orange",H963=0,"red")</f>
        <v>yellow</v>
      </c>
      <c r="K963" t="s">
        <v>292</v>
      </c>
    </row>
    <row r="964" spans="1:11" x14ac:dyDescent="0.3">
      <c r="A964">
        <v>5</v>
      </c>
      <c r="B964">
        <v>5.01</v>
      </c>
      <c r="C964" t="s">
        <v>239</v>
      </c>
      <c r="D964">
        <v>34</v>
      </c>
      <c r="E964" t="s">
        <v>9</v>
      </c>
      <c r="F964" s="3">
        <v>1006.2077658373352</v>
      </c>
      <c r="G964" s="3">
        <v>57.357166950367585</v>
      </c>
      <c r="H964" s="3">
        <f t="shared" si="30"/>
        <v>57.357166950367585</v>
      </c>
      <c r="I964" s="3">
        <f t="shared" si="31"/>
        <v>1.7207150085110277</v>
      </c>
      <c r="J964" s="8" t="str" cm="1">
        <f t="array" ref="J964">_xlfn.IFS(H964=100,"green",H964&gt;50,"yellow",H964&gt;0,"orange",H964=0,"red")</f>
        <v>yellow</v>
      </c>
      <c r="K964" t="s">
        <v>292</v>
      </c>
    </row>
    <row r="965" spans="1:11" x14ac:dyDescent="0.3">
      <c r="A965">
        <v>5</v>
      </c>
      <c r="B965">
        <v>5.01</v>
      </c>
      <c r="C965" t="s">
        <v>239</v>
      </c>
      <c r="D965">
        <v>3</v>
      </c>
      <c r="E965" t="s">
        <v>8</v>
      </c>
      <c r="F965" s="3">
        <v>1364.3311414077139</v>
      </c>
      <c r="G965" s="3">
        <v>40.777839885771456</v>
      </c>
      <c r="H965" s="3">
        <f t="shared" si="30"/>
        <v>40.777839885771456</v>
      </c>
      <c r="I965" s="3">
        <f t="shared" si="31"/>
        <v>1.2233351965731436</v>
      </c>
      <c r="J965" s="8" t="str" cm="1">
        <f t="array" ref="J965">_xlfn.IFS(H965=100,"green",H965&gt;50,"yellow",H965&gt;0,"orange",H965=0,"red")</f>
        <v>orange</v>
      </c>
      <c r="K965" t="s">
        <v>292</v>
      </c>
    </row>
    <row r="966" spans="1:11" x14ac:dyDescent="0.3">
      <c r="A966">
        <v>5</v>
      </c>
      <c r="B966">
        <v>5.01</v>
      </c>
      <c r="C966" t="s">
        <v>239</v>
      </c>
      <c r="D966">
        <v>8</v>
      </c>
      <c r="E966" t="s">
        <v>7</v>
      </c>
      <c r="F966" s="3">
        <v>786.44973334694703</v>
      </c>
      <c r="G966" s="3">
        <v>67.530868373591986</v>
      </c>
      <c r="H966" s="3">
        <f t="shared" si="30"/>
        <v>67.530868373591986</v>
      </c>
      <c r="I966" s="3">
        <f t="shared" si="31"/>
        <v>2.0259260512077599</v>
      </c>
      <c r="J966" s="8" t="str" cm="1">
        <f t="array" ref="J966">_xlfn.IFS(H966=100,"green",H966&gt;50,"yellow",H966&gt;0,"orange",H966=0,"red")</f>
        <v>yellow</v>
      </c>
      <c r="K966" t="s">
        <v>292</v>
      </c>
    </row>
    <row r="967" spans="1:11" x14ac:dyDescent="0.3">
      <c r="A967">
        <v>5</v>
      </c>
      <c r="B967">
        <v>5.01</v>
      </c>
      <c r="C967" t="s">
        <v>239</v>
      </c>
      <c r="D967">
        <v>11</v>
      </c>
      <c r="E967" t="s">
        <v>6</v>
      </c>
      <c r="F967" s="3">
        <v>108.91337210540193</v>
      </c>
      <c r="G967" s="3">
        <v>98.897424419505256</v>
      </c>
      <c r="H967" s="3">
        <f t="shared" si="30"/>
        <v>98.897424419505256</v>
      </c>
      <c r="I967" s="3">
        <f t="shared" si="31"/>
        <v>2.9669227325851577</v>
      </c>
      <c r="J967" s="8" t="str" cm="1">
        <f t="array" ref="J967">_xlfn.IFS(H967=100,"green",H967&gt;50,"yellow",H967&gt;0,"orange",H967=0,"red")</f>
        <v>yellow</v>
      </c>
      <c r="K967" t="s">
        <v>292</v>
      </c>
    </row>
    <row r="968" spans="1:11" x14ac:dyDescent="0.3">
      <c r="A968">
        <v>5</v>
      </c>
      <c r="B968">
        <v>5.01</v>
      </c>
      <c r="C968" t="s">
        <v>239</v>
      </c>
      <c r="D968">
        <v>33</v>
      </c>
      <c r="E968" t="s">
        <v>5</v>
      </c>
      <c r="F968" s="3">
        <v>996.40830675912787</v>
      </c>
      <c r="G968" s="3">
        <v>57.810833055951903</v>
      </c>
      <c r="H968" s="3">
        <f t="shared" si="30"/>
        <v>57.810833055951903</v>
      </c>
      <c r="I968" s="3">
        <f t="shared" si="31"/>
        <v>1.734324991678557</v>
      </c>
      <c r="J968" s="8" t="str" cm="1">
        <f t="array" ref="J968">_xlfn.IFS(H968=100,"green",H968&gt;50,"yellow",H968&gt;0,"orange",H968=0,"red")</f>
        <v>yellow</v>
      </c>
      <c r="K968" t="s">
        <v>292</v>
      </c>
    </row>
    <row r="969" spans="1:11" x14ac:dyDescent="0.3">
      <c r="A969">
        <v>5</v>
      </c>
      <c r="B969">
        <v>5.01</v>
      </c>
      <c r="C969" t="s">
        <v>239</v>
      </c>
      <c r="D969">
        <v>36</v>
      </c>
      <c r="E969" t="s">
        <v>4</v>
      </c>
      <c r="F969" s="3">
        <v>997.81525790692717</v>
      </c>
      <c r="G969" s="3">
        <v>57.745698231378881</v>
      </c>
      <c r="H969" s="3">
        <f t="shared" si="30"/>
        <v>57.745698231378881</v>
      </c>
      <c r="I969" s="3">
        <f t="shared" si="31"/>
        <v>1.7323709469413666</v>
      </c>
      <c r="J969" s="8" t="str" cm="1">
        <f t="array" ref="J969">_xlfn.IFS(H969=100,"green",H969&gt;50,"yellow",H969&gt;0,"orange",H969=0,"red")</f>
        <v>yellow</v>
      </c>
      <c r="K969" t="s">
        <v>292</v>
      </c>
    </row>
    <row r="970" spans="1:11" x14ac:dyDescent="0.3">
      <c r="A970">
        <v>5</v>
      </c>
      <c r="B970">
        <v>5.01</v>
      </c>
      <c r="C970" t="s">
        <v>239</v>
      </c>
      <c r="D970">
        <v>16</v>
      </c>
      <c r="E970" t="s">
        <v>3</v>
      </c>
      <c r="F970" s="3">
        <v>332.23396173620688</v>
      </c>
      <c r="G970" s="3">
        <v>88.558794359820837</v>
      </c>
      <c r="H970" s="3">
        <f t="shared" si="30"/>
        <v>88.558794359820837</v>
      </c>
      <c r="I970" s="3">
        <f t="shared" si="31"/>
        <v>2.6567638307946249</v>
      </c>
      <c r="J970" s="8" t="str" cm="1">
        <f t="array" ref="J970">_xlfn.IFS(H970=100,"green",H970&gt;50,"yellow",H970&gt;0,"orange",H970=0,"red")</f>
        <v>yellow</v>
      </c>
      <c r="K970" t="s">
        <v>292</v>
      </c>
    </row>
    <row r="971" spans="1:11" x14ac:dyDescent="0.3">
      <c r="A971">
        <v>5</v>
      </c>
      <c r="B971">
        <v>5.01</v>
      </c>
      <c r="C971" t="s">
        <v>239</v>
      </c>
      <c r="D971">
        <v>9</v>
      </c>
      <c r="E971" t="s">
        <v>2</v>
      </c>
      <c r="F971" s="3">
        <v>931.19173254668999</v>
      </c>
      <c r="G971" s="3">
        <v>60.830035341137631</v>
      </c>
      <c r="H971" s="3">
        <f t="shared" si="30"/>
        <v>60.830035341137631</v>
      </c>
      <c r="I971" s="3">
        <f t="shared" si="31"/>
        <v>1.8249010602341289</v>
      </c>
      <c r="J971" s="8" t="str" cm="1">
        <f t="array" ref="J971">_xlfn.IFS(H971=100,"green",H971&gt;50,"yellow",H971&gt;0,"orange",H971=0,"red")</f>
        <v>yellow</v>
      </c>
      <c r="K971" t="s">
        <v>292</v>
      </c>
    </row>
    <row r="972" spans="1:11" x14ac:dyDescent="0.3">
      <c r="A972">
        <v>5</v>
      </c>
      <c r="B972">
        <v>5.01</v>
      </c>
      <c r="C972" t="s">
        <v>239</v>
      </c>
      <c r="D972">
        <v>5</v>
      </c>
      <c r="E972" t="s">
        <v>1</v>
      </c>
      <c r="F972" s="3">
        <v>444.35556694174625</v>
      </c>
      <c r="G972" s="3">
        <v>83.368122958520885</v>
      </c>
      <c r="H972" s="3">
        <f t="shared" si="30"/>
        <v>83.368122958520885</v>
      </c>
      <c r="I972" s="3">
        <f t="shared" si="31"/>
        <v>2.5010436887556264</v>
      </c>
      <c r="J972" s="8" t="str" cm="1">
        <f t="array" ref="J972">_xlfn.IFS(H972=100,"green",H972&gt;50,"yellow",H972&gt;0,"orange",H972=0,"red")</f>
        <v>yellow</v>
      </c>
      <c r="K972" t="s">
        <v>292</v>
      </c>
    </row>
    <row r="973" spans="1:11" x14ac:dyDescent="0.3">
      <c r="A973">
        <v>5</v>
      </c>
      <c r="B973">
        <v>5.01</v>
      </c>
      <c r="C973" t="s">
        <v>239</v>
      </c>
      <c r="D973">
        <v>19</v>
      </c>
      <c r="E973" t="s">
        <v>0</v>
      </c>
      <c r="F973" s="3">
        <v>686.726204330673</v>
      </c>
      <c r="G973" s="3">
        <v>72.147570651021596</v>
      </c>
      <c r="H973" s="3">
        <f t="shared" si="30"/>
        <v>72.147570651021596</v>
      </c>
      <c r="I973" s="3">
        <f t="shared" si="31"/>
        <v>2.1644271195306479</v>
      </c>
      <c r="J973" s="8" t="str" cm="1">
        <f t="array" ref="J973">_xlfn.IFS(H973=100,"green",H973&gt;50,"yellow",H973&gt;0,"orange",H973=0,"red")</f>
        <v>yellow</v>
      </c>
      <c r="K973" t="s">
        <v>292</v>
      </c>
    </row>
    <row r="974" spans="1:11" x14ac:dyDescent="0.3">
      <c r="A974">
        <v>5</v>
      </c>
      <c r="B974">
        <v>5.0199999999999996</v>
      </c>
      <c r="C974" t="s">
        <v>240</v>
      </c>
      <c r="D974">
        <v>35</v>
      </c>
      <c r="E974" t="s">
        <v>34</v>
      </c>
      <c r="F974" s="3">
        <v>1326.9185797504342</v>
      </c>
      <c r="G974" s="3">
        <v>83.220756258341694</v>
      </c>
      <c r="H974" s="3">
        <f t="shared" si="30"/>
        <v>83.220756258341694</v>
      </c>
      <c r="I974" s="3">
        <f t="shared" si="31"/>
        <v>2.4966226877502509</v>
      </c>
      <c r="J974" s="8" t="str" cm="1">
        <f t="array" ref="J974">_xlfn.IFS(H974=100,"green",H974&gt;50,"yellow",H974&gt;0,"orange",H974=0,"red")</f>
        <v>yellow</v>
      </c>
      <c r="K974" t="s">
        <v>292</v>
      </c>
    </row>
    <row r="975" spans="1:11" x14ac:dyDescent="0.3">
      <c r="A975">
        <v>5</v>
      </c>
      <c r="B975">
        <v>5.0199999999999996</v>
      </c>
      <c r="C975" t="s">
        <v>240</v>
      </c>
      <c r="D975">
        <v>37</v>
      </c>
      <c r="E975" t="s">
        <v>33</v>
      </c>
      <c r="F975" s="3">
        <v>912.11461065000105</v>
      </c>
      <c r="G975" s="3">
        <v>89.091564388275941</v>
      </c>
      <c r="H975" s="3">
        <f t="shared" si="30"/>
        <v>89.091564388275941</v>
      </c>
      <c r="I975" s="3">
        <f t="shared" si="31"/>
        <v>2.6727469316482786</v>
      </c>
      <c r="J975" s="8" t="str" cm="1">
        <f t="array" ref="J975">_xlfn.IFS(H975=100,"green",H975&gt;50,"yellow",H975&gt;0,"orange",H975=0,"red")</f>
        <v>yellow</v>
      </c>
      <c r="K975" t="s">
        <v>292</v>
      </c>
    </row>
    <row r="976" spans="1:11" x14ac:dyDescent="0.3">
      <c r="A976">
        <v>5</v>
      </c>
      <c r="B976">
        <v>5.0199999999999996</v>
      </c>
      <c r="C976" t="s">
        <v>240</v>
      </c>
      <c r="D976">
        <v>12</v>
      </c>
      <c r="E976" t="s">
        <v>32</v>
      </c>
      <c r="F976" s="3">
        <v>393.71928133222809</v>
      </c>
      <c r="G976" s="3">
        <v>96.428522905039415</v>
      </c>
      <c r="H976" s="3">
        <f t="shared" si="30"/>
        <v>96.428522905039415</v>
      </c>
      <c r="I976" s="3">
        <f t="shared" si="31"/>
        <v>2.8928556871511826</v>
      </c>
      <c r="J976" s="8" t="str" cm="1">
        <f t="array" ref="J976">_xlfn.IFS(H976=100,"green",H976&gt;50,"yellow",H976&gt;0,"orange",H976=0,"red")</f>
        <v>yellow</v>
      </c>
      <c r="K976" t="s">
        <v>292</v>
      </c>
    </row>
    <row r="977" spans="1:11" x14ac:dyDescent="0.3">
      <c r="A977">
        <v>5</v>
      </c>
      <c r="B977">
        <v>5.0199999999999996</v>
      </c>
      <c r="C977" t="s">
        <v>240</v>
      </c>
      <c r="D977">
        <v>18</v>
      </c>
      <c r="E977" t="s">
        <v>31</v>
      </c>
      <c r="F977" s="3">
        <v>1173.4537442923663</v>
      </c>
      <c r="G977" s="3">
        <v>85.39277646735782</v>
      </c>
      <c r="H977" s="3">
        <f t="shared" si="30"/>
        <v>85.39277646735782</v>
      </c>
      <c r="I977" s="3">
        <f t="shared" si="31"/>
        <v>2.5617832940207346</v>
      </c>
      <c r="J977" s="8" t="str" cm="1">
        <f t="array" ref="J977">_xlfn.IFS(H977=100,"green",H977&gt;50,"yellow",H977&gt;0,"orange",H977=0,"red")</f>
        <v>yellow</v>
      </c>
      <c r="K977" t="s">
        <v>292</v>
      </c>
    </row>
    <row r="978" spans="1:11" x14ac:dyDescent="0.3">
      <c r="A978">
        <v>5</v>
      </c>
      <c r="B978">
        <v>5.0199999999999996</v>
      </c>
      <c r="C978" t="s">
        <v>240</v>
      </c>
      <c r="D978">
        <v>10</v>
      </c>
      <c r="E978" t="s">
        <v>30</v>
      </c>
      <c r="F978" s="3">
        <v>2754.6389005006481</v>
      </c>
      <c r="G978" s="3">
        <v>63.013929200948624</v>
      </c>
      <c r="H978" s="3">
        <f t="shared" si="30"/>
        <v>63.013929200948624</v>
      </c>
      <c r="I978" s="3">
        <f t="shared" si="31"/>
        <v>1.8904178760284589</v>
      </c>
      <c r="J978" s="8" t="str" cm="1">
        <f t="array" ref="J978">_xlfn.IFS(H978=100,"green",H978&gt;50,"yellow",H978&gt;0,"orange",H978=0,"red")</f>
        <v>yellow</v>
      </c>
      <c r="K978" t="s">
        <v>292</v>
      </c>
    </row>
    <row r="979" spans="1:11" x14ac:dyDescent="0.3">
      <c r="A979">
        <v>5</v>
      </c>
      <c r="B979">
        <v>5.0199999999999996</v>
      </c>
      <c r="C979" t="s">
        <v>240</v>
      </c>
      <c r="D979">
        <v>4</v>
      </c>
      <c r="E979" t="s">
        <v>29</v>
      </c>
      <c r="F979" s="3">
        <v>12565.73025723625</v>
      </c>
      <c r="G979" s="3">
        <v>-75.844517659054574</v>
      </c>
      <c r="H979" s="3">
        <f t="shared" si="30"/>
        <v>0</v>
      </c>
      <c r="I979" s="3">
        <f t="shared" si="31"/>
        <v>0</v>
      </c>
      <c r="J979" s="8" t="str" cm="1">
        <f t="array" ref="J979">_xlfn.IFS(H979=100,"green",H979&gt;50,"yellow",H979&gt;0,"orange",H979=0,"red")</f>
        <v>red</v>
      </c>
      <c r="K979" t="s">
        <v>292</v>
      </c>
    </row>
    <row r="980" spans="1:11" x14ac:dyDescent="0.3">
      <c r="A980">
        <v>5</v>
      </c>
      <c r="B980">
        <v>5.0199999999999996</v>
      </c>
      <c r="C980" t="s">
        <v>240</v>
      </c>
      <c r="D980">
        <v>22</v>
      </c>
      <c r="E980" t="s">
        <v>28</v>
      </c>
      <c r="F980" s="3">
        <v>1348.4413000047994</v>
      </c>
      <c r="G980" s="3">
        <v>82.916140655647126</v>
      </c>
      <c r="H980" s="3">
        <f t="shared" si="30"/>
        <v>82.916140655647126</v>
      </c>
      <c r="I980" s="3">
        <f t="shared" si="31"/>
        <v>2.487484219669414</v>
      </c>
      <c r="J980" s="8" t="str" cm="1">
        <f t="array" ref="J980">_xlfn.IFS(H980=100,"green",H980&gt;50,"yellow",H980&gt;0,"orange",H980=0,"red")</f>
        <v>yellow</v>
      </c>
      <c r="K980" t="s">
        <v>292</v>
      </c>
    </row>
    <row r="981" spans="1:11" x14ac:dyDescent="0.3">
      <c r="A981">
        <v>5</v>
      </c>
      <c r="B981">
        <v>5.0199999999999996</v>
      </c>
      <c r="C981" t="s">
        <v>240</v>
      </c>
      <c r="D981">
        <v>25</v>
      </c>
      <c r="E981" t="s">
        <v>244</v>
      </c>
      <c r="F981" s="3">
        <v>679.45452434768947</v>
      </c>
      <c r="G981" s="3">
        <v>92.384451698725215</v>
      </c>
      <c r="H981" s="3">
        <f t="shared" si="30"/>
        <v>92.384451698725215</v>
      </c>
      <c r="I981" s="3">
        <f t="shared" si="31"/>
        <v>2.7715335509617565</v>
      </c>
      <c r="J981" s="8" t="str" cm="1">
        <f t="array" ref="J981">_xlfn.IFS(H981=100,"green",H981&gt;50,"yellow",H981&gt;0,"orange",H981=0,"red")</f>
        <v>yellow</v>
      </c>
      <c r="K981" t="s">
        <v>292</v>
      </c>
    </row>
    <row r="982" spans="1:11" x14ac:dyDescent="0.3">
      <c r="A982">
        <v>5</v>
      </c>
      <c r="B982">
        <v>5.0199999999999996</v>
      </c>
      <c r="C982" t="s">
        <v>240</v>
      </c>
      <c r="D982">
        <v>7</v>
      </c>
      <c r="E982" t="s">
        <v>27</v>
      </c>
      <c r="F982" s="3">
        <v>6269.9708082128709</v>
      </c>
      <c r="G982" s="3">
        <v>13.260694708109719</v>
      </c>
      <c r="H982" s="3">
        <f t="shared" si="30"/>
        <v>13.260694708109719</v>
      </c>
      <c r="I982" s="3">
        <f t="shared" si="31"/>
        <v>0.39782084124329153</v>
      </c>
      <c r="J982" s="8" t="str" cm="1">
        <f t="array" ref="J982">_xlfn.IFS(H982=100,"green",H982&gt;50,"yellow",H982&gt;0,"orange",H982=0,"red")</f>
        <v>orange</v>
      </c>
      <c r="K982" t="s">
        <v>292</v>
      </c>
    </row>
    <row r="983" spans="1:11" x14ac:dyDescent="0.3">
      <c r="A983">
        <v>5</v>
      </c>
      <c r="B983">
        <v>5.0199999999999996</v>
      </c>
      <c r="C983" t="s">
        <v>240</v>
      </c>
      <c r="D983">
        <v>30</v>
      </c>
      <c r="E983" t="s">
        <v>26</v>
      </c>
      <c r="F983" s="3">
        <v>2226.4654158767812</v>
      </c>
      <c r="G983" s="3">
        <v>70.489280013695364</v>
      </c>
      <c r="H983" s="3">
        <f t="shared" si="30"/>
        <v>70.489280013695364</v>
      </c>
      <c r="I983" s="3">
        <f t="shared" si="31"/>
        <v>2.114678400410861</v>
      </c>
      <c r="J983" s="8" t="str" cm="1">
        <f t="array" ref="J983">_xlfn.IFS(H983=100,"green",H983&gt;50,"yellow",H983&gt;0,"orange",H983=0,"red")</f>
        <v>yellow</v>
      </c>
      <c r="K983" t="s">
        <v>292</v>
      </c>
    </row>
    <row r="984" spans="1:11" x14ac:dyDescent="0.3">
      <c r="A984">
        <v>5</v>
      </c>
      <c r="B984">
        <v>5.0199999999999996</v>
      </c>
      <c r="C984" t="s">
        <v>240</v>
      </c>
      <c r="D984">
        <v>24</v>
      </c>
      <c r="E984" t="s">
        <v>25</v>
      </c>
      <c r="F984" s="3">
        <v>2135.3285519721048</v>
      </c>
      <c r="G984" s="3">
        <v>71.779159285363406</v>
      </c>
      <c r="H984" s="3">
        <f t="shared" si="30"/>
        <v>71.779159285363406</v>
      </c>
      <c r="I984" s="3">
        <f t="shared" si="31"/>
        <v>2.1533747785609023</v>
      </c>
      <c r="J984" s="8" t="str" cm="1">
        <f t="array" ref="J984">_xlfn.IFS(H984=100,"green",H984&gt;50,"yellow",H984&gt;0,"orange",H984=0,"red")</f>
        <v>yellow</v>
      </c>
      <c r="K984" t="s">
        <v>292</v>
      </c>
    </row>
    <row r="985" spans="1:11" x14ac:dyDescent="0.3">
      <c r="A985">
        <v>5</v>
      </c>
      <c r="B985">
        <v>5.0199999999999996</v>
      </c>
      <c r="C985" t="s">
        <v>240</v>
      </c>
      <c r="D985">
        <v>6</v>
      </c>
      <c r="E985" t="s">
        <v>24</v>
      </c>
      <c r="F985" s="3">
        <v>3830.5562022419062</v>
      </c>
      <c r="G985" s="3">
        <v>47.786244528842403</v>
      </c>
      <c r="H985" s="3">
        <f t="shared" si="30"/>
        <v>47.786244528842403</v>
      </c>
      <c r="I985" s="3">
        <f t="shared" si="31"/>
        <v>1.4335873358652722</v>
      </c>
      <c r="J985" s="8" t="str" cm="1">
        <f t="array" ref="J985">_xlfn.IFS(H985=100,"green",H985&gt;50,"yellow",H985&gt;0,"orange",H985=0,"red")</f>
        <v>orange</v>
      </c>
      <c r="K985" t="s">
        <v>292</v>
      </c>
    </row>
    <row r="986" spans="1:11" x14ac:dyDescent="0.3">
      <c r="A986">
        <v>5</v>
      </c>
      <c r="B986">
        <v>5.0199999999999996</v>
      </c>
      <c r="C986" t="s">
        <v>240</v>
      </c>
      <c r="D986">
        <v>2</v>
      </c>
      <c r="E986" t="s">
        <v>23</v>
      </c>
      <c r="F986" s="3">
        <v>6441.3639712834038</v>
      </c>
      <c r="G986" s="3">
        <v>10.834931094150658</v>
      </c>
      <c r="H986" s="3">
        <f t="shared" si="30"/>
        <v>10.834931094150658</v>
      </c>
      <c r="I986" s="3">
        <f t="shared" si="31"/>
        <v>0.32504793282451977</v>
      </c>
      <c r="J986" s="8" t="str" cm="1">
        <f t="array" ref="J986">_xlfn.IFS(H986=100,"green",H986&gt;50,"yellow",H986&gt;0,"orange",H986=0,"red")</f>
        <v>orange</v>
      </c>
      <c r="K986" t="s">
        <v>292</v>
      </c>
    </row>
    <row r="987" spans="1:11" x14ac:dyDescent="0.3">
      <c r="A987">
        <v>5</v>
      </c>
      <c r="B987">
        <v>5.0199999999999996</v>
      </c>
      <c r="C987" t="s">
        <v>240</v>
      </c>
      <c r="D987">
        <v>1</v>
      </c>
      <c r="E987" t="s">
        <v>22</v>
      </c>
      <c r="F987" s="3">
        <v>1690.6534522776171</v>
      </c>
      <c r="G987" s="3">
        <v>78.072739831680764</v>
      </c>
      <c r="H987" s="3">
        <f t="shared" si="30"/>
        <v>78.072739831680764</v>
      </c>
      <c r="I987" s="3">
        <f t="shared" si="31"/>
        <v>2.3421821949504227</v>
      </c>
      <c r="J987" s="8" t="str" cm="1">
        <f t="array" ref="J987">_xlfn.IFS(H987=100,"green",H987&gt;50,"yellow",H987&gt;0,"orange",H987=0,"red")</f>
        <v>yellow</v>
      </c>
      <c r="K987" t="s">
        <v>292</v>
      </c>
    </row>
    <row r="988" spans="1:11" x14ac:dyDescent="0.3">
      <c r="A988">
        <v>5</v>
      </c>
      <c r="B988">
        <v>5.0199999999999996</v>
      </c>
      <c r="C988" t="s">
        <v>240</v>
      </c>
      <c r="D988">
        <v>20</v>
      </c>
      <c r="E988" t="s">
        <v>21</v>
      </c>
      <c r="F988" s="3">
        <v>1379.5233158686697</v>
      </c>
      <c r="G988" s="3">
        <v>82.476230324451208</v>
      </c>
      <c r="H988" s="3">
        <f t="shared" si="30"/>
        <v>82.476230324451208</v>
      </c>
      <c r="I988" s="3">
        <f t="shared" si="31"/>
        <v>2.4742869097335363</v>
      </c>
      <c r="J988" s="8" t="str" cm="1">
        <f t="array" ref="J988">_xlfn.IFS(H988=100,"green",H988&gt;50,"yellow",H988&gt;0,"orange",H988=0,"red")</f>
        <v>yellow</v>
      </c>
      <c r="K988" t="s">
        <v>292</v>
      </c>
    </row>
    <row r="989" spans="1:11" x14ac:dyDescent="0.3">
      <c r="A989">
        <v>5</v>
      </c>
      <c r="B989">
        <v>5.0199999999999996</v>
      </c>
      <c r="C989" t="s">
        <v>240</v>
      </c>
      <c r="D989">
        <v>29</v>
      </c>
      <c r="E989" t="s">
        <v>20</v>
      </c>
      <c r="F989" s="3">
        <v>1799.2235965396812</v>
      </c>
      <c r="G989" s="3">
        <v>76.536123663363611</v>
      </c>
      <c r="H989" s="3">
        <f t="shared" si="30"/>
        <v>76.536123663363611</v>
      </c>
      <c r="I989" s="3">
        <f t="shared" si="31"/>
        <v>2.2960837099009082</v>
      </c>
      <c r="J989" s="8" t="str" cm="1">
        <f t="array" ref="J989">_xlfn.IFS(H989=100,"green",H989&gt;50,"yellow",H989&gt;0,"orange",H989=0,"red")</f>
        <v>yellow</v>
      </c>
      <c r="K989" t="s">
        <v>292</v>
      </c>
    </row>
    <row r="990" spans="1:11" x14ac:dyDescent="0.3">
      <c r="A990">
        <v>5</v>
      </c>
      <c r="B990">
        <v>5.0199999999999996</v>
      </c>
      <c r="C990" t="s">
        <v>240</v>
      </c>
      <c r="D990">
        <v>32</v>
      </c>
      <c r="E990" t="s">
        <v>19</v>
      </c>
      <c r="F990" s="3">
        <v>3987.1058129241874</v>
      </c>
      <c r="G990" s="3">
        <v>45.570564844955271</v>
      </c>
      <c r="H990" s="3">
        <f t="shared" si="30"/>
        <v>45.570564844955271</v>
      </c>
      <c r="I990" s="3">
        <f t="shared" si="31"/>
        <v>1.367116945348658</v>
      </c>
      <c r="J990" s="8" t="str" cm="1">
        <f t="array" ref="J990">_xlfn.IFS(H990=100,"green",H990&gt;50,"yellow",H990&gt;0,"orange",H990=0,"red")</f>
        <v>orange</v>
      </c>
      <c r="K990" t="s">
        <v>292</v>
      </c>
    </row>
    <row r="991" spans="1:11" x14ac:dyDescent="0.3">
      <c r="A991">
        <v>5</v>
      </c>
      <c r="B991">
        <v>5.0199999999999996</v>
      </c>
      <c r="C991" t="s">
        <v>240</v>
      </c>
      <c r="D991">
        <v>35</v>
      </c>
      <c r="E991" t="s">
        <v>18</v>
      </c>
      <c r="F991" s="3">
        <v>244.16058394160584</v>
      </c>
      <c r="G991" s="3">
        <v>98.545258717494107</v>
      </c>
      <c r="H991" s="3">
        <f t="shared" si="30"/>
        <v>98.545258717494107</v>
      </c>
      <c r="I991" s="3">
        <f t="shared" si="31"/>
        <v>2.9563577615248233</v>
      </c>
      <c r="J991" s="8" t="str" cm="1">
        <f t="array" ref="J991">_xlfn.IFS(H991=100,"green",H991&gt;50,"yellow",H991&gt;0,"orange",H991=0,"red")</f>
        <v>yellow</v>
      </c>
      <c r="K991" t="s">
        <v>292</v>
      </c>
    </row>
    <row r="992" spans="1:11" x14ac:dyDescent="0.3">
      <c r="A992">
        <v>5</v>
      </c>
      <c r="B992">
        <v>5.0199999999999996</v>
      </c>
      <c r="C992" t="s">
        <v>240</v>
      </c>
      <c r="D992">
        <v>31</v>
      </c>
      <c r="E992" t="s">
        <v>17</v>
      </c>
      <c r="F992" s="3">
        <v>0</v>
      </c>
      <c r="G992" s="3">
        <v>102.00091499851396</v>
      </c>
      <c r="H992" s="3">
        <f t="shared" si="30"/>
        <v>100</v>
      </c>
      <c r="I992" s="3">
        <f t="shared" si="31"/>
        <v>3</v>
      </c>
      <c r="J992" s="8" t="str" cm="1">
        <f t="array" ref="J992">_xlfn.IFS(H992=100,"green",H992&gt;50,"yellow",H992&gt;0,"orange",H992=0,"red")</f>
        <v>green</v>
      </c>
      <c r="K992" t="s">
        <v>292</v>
      </c>
    </row>
    <row r="993" spans="1:11" x14ac:dyDescent="0.3">
      <c r="A993">
        <v>5</v>
      </c>
      <c r="B993">
        <v>5.0199999999999996</v>
      </c>
      <c r="C993" t="s">
        <v>240</v>
      </c>
      <c r="D993">
        <v>23</v>
      </c>
      <c r="E993" t="s">
        <v>16</v>
      </c>
      <c r="F993" s="3">
        <v>2210.5982929802135</v>
      </c>
      <c r="G993" s="3">
        <v>70.713850753222872</v>
      </c>
      <c r="H993" s="3">
        <f t="shared" si="30"/>
        <v>70.713850753222872</v>
      </c>
      <c r="I993" s="3">
        <f t="shared" si="31"/>
        <v>2.1214155225966862</v>
      </c>
      <c r="J993" s="8" t="str" cm="1">
        <f t="array" ref="J993">_xlfn.IFS(H993=100,"green",H993&gt;50,"yellow",H993&gt;0,"orange",H993=0,"red")</f>
        <v>yellow</v>
      </c>
      <c r="K993" t="s">
        <v>292</v>
      </c>
    </row>
    <row r="994" spans="1:11" x14ac:dyDescent="0.3">
      <c r="A994">
        <v>5</v>
      </c>
      <c r="B994">
        <v>5.0199999999999996</v>
      </c>
      <c r="C994" t="s">
        <v>240</v>
      </c>
      <c r="D994">
        <v>27</v>
      </c>
      <c r="E994" t="s">
        <v>15</v>
      </c>
      <c r="F994" s="3">
        <v>3102.038434346035</v>
      </c>
      <c r="G994" s="3">
        <v>58.097110270652777</v>
      </c>
      <c r="H994" s="3">
        <f t="shared" si="30"/>
        <v>58.097110270652777</v>
      </c>
      <c r="I994" s="3">
        <f t="shared" si="31"/>
        <v>1.7429133081195833</v>
      </c>
      <c r="J994" s="8" t="str" cm="1">
        <f t="array" ref="J994">_xlfn.IFS(H994=100,"green",H994&gt;50,"yellow",H994&gt;0,"orange",H994=0,"red")</f>
        <v>yellow</v>
      </c>
      <c r="K994" t="s">
        <v>292</v>
      </c>
    </row>
    <row r="995" spans="1:11" x14ac:dyDescent="0.3">
      <c r="A995">
        <v>5</v>
      </c>
      <c r="B995">
        <v>5.0199999999999996</v>
      </c>
      <c r="C995" t="s">
        <v>240</v>
      </c>
      <c r="D995">
        <v>14</v>
      </c>
      <c r="E995" t="s">
        <v>14</v>
      </c>
      <c r="F995" s="3">
        <v>177.09374841950054</v>
      </c>
      <c r="G995" s="3">
        <v>99.494469796852925</v>
      </c>
      <c r="H995" s="3">
        <f t="shared" si="30"/>
        <v>99.494469796852925</v>
      </c>
      <c r="I995" s="3">
        <f t="shared" si="31"/>
        <v>2.9848340939055875</v>
      </c>
      <c r="J995" s="8" t="str" cm="1">
        <f t="array" ref="J995">_xlfn.IFS(H995=100,"green",H995&gt;50,"yellow",H995&gt;0,"orange",H995=0,"red")</f>
        <v>yellow</v>
      </c>
      <c r="K995" t="s">
        <v>292</v>
      </c>
    </row>
    <row r="996" spans="1:11" x14ac:dyDescent="0.3">
      <c r="A996">
        <v>5</v>
      </c>
      <c r="B996">
        <v>5.0199999999999996</v>
      </c>
      <c r="C996" t="s">
        <v>240</v>
      </c>
      <c r="D996">
        <v>17</v>
      </c>
      <c r="E996" t="s">
        <v>13</v>
      </c>
      <c r="F996" s="3">
        <v>404.16072188747205</v>
      </c>
      <c r="G996" s="3">
        <v>96.280742992921191</v>
      </c>
      <c r="H996" s="3">
        <f t="shared" si="30"/>
        <v>96.280742992921191</v>
      </c>
      <c r="I996" s="3">
        <f t="shared" si="31"/>
        <v>2.8884222897876355</v>
      </c>
      <c r="J996" s="8" t="str" cm="1">
        <f t="array" ref="J996">_xlfn.IFS(H996=100,"green",H996&gt;50,"yellow",H996&gt;0,"orange",H996=0,"red")</f>
        <v>yellow</v>
      </c>
      <c r="K996" t="s">
        <v>292</v>
      </c>
    </row>
    <row r="997" spans="1:11" x14ac:dyDescent="0.3">
      <c r="A997">
        <v>5</v>
      </c>
      <c r="B997">
        <v>5.0199999999999996</v>
      </c>
      <c r="C997" t="s">
        <v>240</v>
      </c>
      <c r="D997">
        <v>15</v>
      </c>
      <c r="E997" t="s">
        <v>12</v>
      </c>
      <c r="F997" s="3">
        <v>285.81688397620866</v>
      </c>
      <c r="G997" s="3">
        <v>97.955688310449844</v>
      </c>
      <c r="H997" s="3">
        <f t="shared" si="30"/>
        <v>97.955688310449844</v>
      </c>
      <c r="I997" s="3">
        <f t="shared" si="31"/>
        <v>2.9386706493134951</v>
      </c>
      <c r="J997" s="8" t="str" cm="1">
        <f t="array" ref="J997">_xlfn.IFS(H997=100,"green",H997&gt;50,"yellow",H997&gt;0,"orange",H997=0,"red")</f>
        <v>yellow</v>
      </c>
      <c r="K997" t="s">
        <v>292</v>
      </c>
    </row>
    <row r="998" spans="1:11" x14ac:dyDescent="0.3">
      <c r="A998">
        <v>5</v>
      </c>
      <c r="B998">
        <v>5.0199999999999996</v>
      </c>
      <c r="C998" t="s">
        <v>240</v>
      </c>
      <c r="D998">
        <v>13</v>
      </c>
      <c r="E998" t="s">
        <v>11</v>
      </c>
      <c r="F998" s="3">
        <v>111.8523003767497</v>
      </c>
      <c r="G998" s="3">
        <v>100.41784578192052</v>
      </c>
      <c r="H998" s="3">
        <f t="shared" si="30"/>
        <v>100</v>
      </c>
      <c r="I998" s="3">
        <f t="shared" si="31"/>
        <v>3</v>
      </c>
      <c r="J998" s="8" t="str" cm="1">
        <f t="array" ref="J998">_xlfn.IFS(H998=100,"green",H998&gt;50,"yellow",H998&gt;0,"orange",H998=0,"red")</f>
        <v>green</v>
      </c>
      <c r="K998" t="s">
        <v>292</v>
      </c>
    </row>
    <row r="999" spans="1:11" x14ac:dyDescent="0.3">
      <c r="A999">
        <v>5</v>
      </c>
      <c r="B999">
        <v>5.0199999999999996</v>
      </c>
      <c r="C999" t="s">
        <v>240</v>
      </c>
      <c r="D999">
        <v>21</v>
      </c>
      <c r="E999" t="s">
        <v>10</v>
      </c>
      <c r="F999" s="3">
        <v>3103.7265994157033</v>
      </c>
      <c r="G999" s="3">
        <v>58.07321731409025</v>
      </c>
      <c r="H999" s="3">
        <f t="shared" si="30"/>
        <v>58.07321731409025</v>
      </c>
      <c r="I999" s="3">
        <f t="shared" si="31"/>
        <v>1.7421965194227076</v>
      </c>
      <c r="J999" s="8" t="str" cm="1">
        <f t="array" ref="J999">_xlfn.IFS(H999=100,"green",H999&gt;50,"yellow",H999&gt;0,"orange",H999=0,"red")</f>
        <v>yellow</v>
      </c>
      <c r="K999" t="s">
        <v>292</v>
      </c>
    </row>
    <row r="1000" spans="1:11" x14ac:dyDescent="0.3">
      <c r="A1000">
        <v>5</v>
      </c>
      <c r="B1000">
        <v>5.0199999999999996</v>
      </c>
      <c r="C1000" t="s">
        <v>240</v>
      </c>
      <c r="D1000">
        <v>34</v>
      </c>
      <c r="E1000" t="s">
        <v>9</v>
      </c>
      <c r="F1000" s="3">
        <v>1721.3789301359907</v>
      </c>
      <c r="G1000" s="3">
        <v>77.637875658133353</v>
      </c>
      <c r="H1000" s="3">
        <f t="shared" si="30"/>
        <v>77.637875658133353</v>
      </c>
      <c r="I1000" s="3">
        <f t="shared" si="31"/>
        <v>2.3291362697440006</v>
      </c>
      <c r="J1000" s="8" t="str" cm="1">
        <f t="array" ref="J1000">_xlfn.IFS(H1000=100,"green",H1000&gt;50,"yellow",H1000&gt;0,"orange",H1000=0,"red")</f>
        <v>yellow</v>
      </c>
      <c r="K1000" t="s">
        <v>292</v>
      </c>
    </row>
    <row r="1001" spans="1:11" x14ac:dyDescent="0.3">
      <c r="A1001">
        <v>5</v>
      </c>
      <c r="B1001">
        <v>5.0199999999999996</v>
      </c>
      <c r="C1001" t="s">
        <v>240</v>
      </c>
      <c r="D1001">
        <v>3</v>
      </c>
      <c r="E1001" t="s">
        <v>8</v>
      </c>
      <c r="F1001" s="3">
        <v>1768.1974678029012</v>
      </c>
      <c r="G1001" s="3">
        <v>76.975243012253387</v>
      </c>
      <c r="H1001" s="3">
        <f t="shared" si="30"/>
        <v>76.975243012253387</v>
      </c>
      <c r="I1001" s="3">
        <f t="shared" si="31"/>
        <v>2.3092572903676016</v>
      </c>
      <c r="J1001" s="8" t="str" cm="1">
        <f t="array" ref="J1001">_xlfn.IFS(H1001=100,"green",H1001&gt;50,"yellow",H1001&gt;0,"orange",H1001=0,"red")</f>
        <v>yellow</v>
      </c>
      <c r="K1001" t="s">
        <v>292</v>
      </c>
    </row>
    <row r="1002" spans="1:11" x14ac:dyDescent="0.3">
      <c r="A1002">
        <v>5</v>
      </c>
      <c r="B1002">
        <v>5.0199999999999996</v>
      </c>
      <c r="C1002" t="s">
        <v>240</v>
      </c>
      <c r="D1002">
        <v>8</v>
      </c>
      <c r="E1002" t="s">
        <v>7</v>
      </c>
      <c r="F1002" s="3">
        <v>2653.9277620582361</v>
      </c>
      <c r="G1002" s="3">
        <v>64.439315201050974</v>
      </c>
      <c r="H1002" s="3">
        <f t="shared" si="30"/>
        <v>64.439315201050974</v>
      </c>
      <c r="I1002" s="3">
        <f t="shared" si="31"/>
        <v>1.9331794560315292</v>
      </c>
      <c r="J1002" s="8" t="str" cm="1">
        <f t="array" ref="J1002">_xlfn.IFS(H1002=100,"green",H1002&gt;50,"yellow",H1002&gt;0,"orange",H1002=0,"red")</f>
        <v>yellow</v>
      </c>
      <c r="K1002" t="s">
        <v>292</v>
      </c>
    </row>
    <row r="1003" spans="1:11" x14ac:dyDescent="0.3">
      <c r="A1003">
        <v>5</v>
      </c>
      <c r="B1003">
        <v>5.0199999999999996</v>
      </c>
      <c r="C1003" t="s">
        <v>240</v>
      </c>
      <c r="D1003">
        <v>11</v>
      </c>
      <c r="E1003" t="s">
        <v>6</v>
      </c>
      <c r="F1003" s="3">
        <v>173.77005684786684</v>
      </c>
      <c r="G1003" s="3">
        <v>99.541510705218514</v>
      </c>
      <c r="H1003" s="3">
        <f t="shared" si="30"/>
        <v>99.541510705218514</v>
      </c>
      <c r="I1003" s="3">
        <f t="shared" si="31"/>
        <v>2.9862453211565554</v>
      </c>
      <c r="J1003" s="8" t="str" cm="1">
        <f t="array" ref="J1003">_xlfn.IFS(H1003=100,"green",H1003&gt;50,"yellow",H1003&gt;0,"orange",H1003=0,"red")</f>
        <v>yellow</v>
      </c>
      <c r="K1003" t="s">
        <v>292</v>
      </c>
    </row>
    <row r="1004" spans="1:11" x14ac:dyDescent="0.3">
      <c r="A1004">
        <v>5</v>
      </c>
      <c r="B1004">
        <v>5.0199999999999996</v>
      </c>
      <c r="C1004" t="s">
        <v>240</v>
      </c>
      <c r="D1004">
        <v>33</v>
      </c>
      <c r="E1004" t="s">
        <v>5</v>
      </c>
      <c r="F1004" s="3">
        <v>1010.1081084003042</v>
      </c>
      <c r="G1004" s="3">
        <v>87.704641730518347</v>
      </c>
      <c r="H1004" s="3">
        <f t="shared" si="30"/>
        <v>87.704641730518347</v>
      </c>
      <c r="I1004" s="3">
        <f t="shared" si="31"/>
        <v>2.6311392519155508</v>
      </c>
      <c r="J1004" s="8" t="str" cm="1">
        <f t="array" ref="J1004">_xlfn.IFS(H1004=100,"green",H1004&gt;50,"yellow",H1004&gt;0,"orange",H1004=0,"red")</f>
        <v>yellow</v>
      </c>
      <c r="K1004" t="s">
        <v>292</v>
      </c>
    </row>
    <row r="1005" spans="1:11" x14ac:dyDescent="0.3">
      <c r="A1005">
        <v>5</v>
      </c>
      <c r="B1005">
        <v>5.0199999999999996</v>
      </c>
      <c r="C1005" t="s">
        <v>240</v>
      </c>
      <c r="D1005">
        <v>36</v>
      </c>
      <c r="E1005" t="s">
        <v>4</v>
      </c>
      <c r="F1005" s="3">
        <v>1650.7467187587222</v>
      </c>
      <c r="G1005" s="3">
        <v>78.637548254536341</v>
      </c>
      <c r="H1005" s="3">
        <f t="shared" si="30"/>
        <v>78.637548254536341</v>
      </c>
      <c r="I1005" s="3">
        <f t="shared" si="31"/>
        <v>2.3591264476360903</v>
      </c>
      <c r="J1005" s="8" t="str" cm="1">
        <f t="array" ref="J1005">_xlfn.IFS(H1005=100,"green",H1005&gt;50,"yellow",H1005&gt;0,"orange",H1005=0,"red")</f>
        <v>yellow</v>
      </c>
      <c r="K1005" t="s">
        <v>292</v>
      </c>
    </row>
    <row r="1006" spans="1:11" x14ac:dyDescent="0.3">
      <c r="A1006">
        <v>5</v>
      </c>
      <c r="B1006">
        <v>5.0199999999999996</v>
      </c>
      <c r="C1006" t="s">
        <v>240</v>
      </c>
      <c r="D1006">
        <v>16</v>
      </c>
      <c r="E1006" t="s">
        <v>3</v>
      </c>
      <c r="F1006" s="3">
        <v>1146.1336769447976</v>
      </c>
      <c r="G1006" s="3">
        <v>85.779443147144647</v>
      </c>
      <c r="H1006" s="3">
        <f t="shared" si="30"/>
        <v>85.779443147144647</v>
      </c>
      <c r="I1006" s="3">
        <f t="shared" si="31"/>
        <v>2.5733832944143398</v>
      </c>
      <c r="J1006" s="8" t="str" cm="1">
        <f t="array" ref="J1006">_xlfn.IFS(H1006=100,"green",H1006&gt;50,"yellow",H1006&gt;0,"orange",H1006=0,"red")</f>
        <v>yellow</v>
      </c>
      <c r="K1006" t="s">
        <v>292</v>
      </c>
    </row>
    <row r="1007" spans="1:11" x14ac:dyDescent="0.3">
      <c r="A1007">
        <v>5</v>
      </c>
      <c r="B1007">
        <v>5.0199999999999996</v>
      </c>
      <c r="C1007" t="s">
        <v>240</v>
      </c>
      <c r="D1007">
        <v>9</v>
      </c>
      <c r="E1007" t="s">
        <v>2</v>
      </c>
      <c r="F1007" s="3">
        <v>4916.8829867220265</v>
      </c>
      <c r="G1007" s="3">
        <v>32.411232250338749</v>
      </c>
      <c r="H1007" s="3">
        <f t="shared" si="30"/>
        <v>32.411232250338749</v>
      </c>
      <c r="I1007" s="3">
        <f t="shared" si="31"/>
        <v>0.97233696751016252</v>
      </c>
      <c r="J1007" s="8" t="str" cm="1">
        <f t="array" ref="J1007">_xlfn.IFS(H1007=100,"green",H1007&gt;50,"yellow",H1007&gt;0,"orange",H1007=0,"red")</f>
        <v>orange</v>
      </c>
      <c r="K1007" t="s">
        <v>292</v>
      </c>
    </row>
    <row r="1008" spans="1:11" x14ac:dyDescent="0.3">
      <c r="A1008">
        <v>5</v>
      </c>
      <c r="B1008">
        <v>5.0199999999999996</v>
      </c>
      <c r="C1008" t="s">
        <v>240</v>
      </c>
      <c r="D1008">
        <v>5</v>
      </c>
      <c r="E1008" t="s">
        <v>1</v>
      </c>
      <c r="F1008" s="3">
        <v>3117.1019042478642</v>
      </c>
      <c r="G1008" s="3">
        <v>57.883913801591824</v>
      </c>
      <c r="H1008" s="3">
        <f t="shared" si="30"/>
        <v>57.883913801591824</v>
      </c>
      <c r="I1008" s="3">
        <f t="shared" si="31"/>
        <v>1.7365174140477548</v>
      </c>
      <c r="J1008" s="8" t="str" cm="1">
        <f t="array" ref="J1008">_xlfn.IFS(H1008=100,"green",H1008&gt;50,"yellow",H1008&gt;0,"orange",H1008=0,"red")</f>
        <v>yellow</v>
      </c>
      <c r="K1008" t="s">
        <v>292</v>
      </c>
    </row>
    <row r="1009" spans="1:11" x14ac:dyDescent="0.3">
      <c r="A1009">
        <v>5</v>
      </c>
      <c r="B1009">
        <v>5.0199999999999996</v>
      </c>
      <c r="C1009" t="s">
        <v>240</v>
      </c>
      <c r="D1009">
        <v>19</v>
      </c>
      <c r="E1009" t="s">
        <v>0</v>
      </c>
      <c r="F1009" s="3">
        <v>2646.6321446744309</v>
      </c>
      <c r="G1009" s="3">
        <v>64.54257161381534</v>
      </c>
      <c r="H1009" s="3">
        <f t="shared" si="30"/>
        <v>64.54257161381534</v>
      </c>
      <c r="I1009" s="3">
        <f t="shared" si="31"/>
        <v>1.9362771484144601</v>
      </c>
      <c r="J1009" s="8" t="str" cm="1">
        <f t="array" ref="J1009">_xlfn.IFS(H1009=100,"green",H1009&gt;50,"yellow",H1009&gt;0,"orange",H1009=0,"red")</f>
        <v>yellow</v>
      </c>
      <c r="K1009" t="s">
        <v>292</v>
      </c>
    </row>
    <row r="1010" spans="1:11" x14ac:dyDescent="0.3">
      <c r="A1010">
        <v>6</v>
      </c>
      <c r="B1010">
        <v>6.01</v>
      </c>
      <c r="C1010" t="s">
        <v>211</v>
      </c>
      <c r="D1010">
        <v>35</v>
      </c>
      <c r="E1010" t="s">
        <v>34</v>
      </c>
      <c r="F1010" s="3">
        <v>3.9413423160903984</v>
      </c>
      <c r="G1010" s="3">
        <v>81.78508948499109</v>
      </c>
      <c r="H1010" s="3">
        <f t="shared" si="30"/>
        <v>81.78508948499109</v>
      </c>
      <c r="I1010" s="3">
        <f t="shared" si="31"/>
        <v>2.4535526845497326</v>
      </c>
      <c r="J1010" s="8" t="str" cm="1">
        <f t="array" ref="J1010">_xlfn.IFS(H1010=100,"green",H1010&gt;50,"yellow",H1010&gt;0,"orange",H1010=0,"red")</f>
        <v>yellow</v>
      </c>
      <c r="K1010" t="s">
        <v>193</v>
      </c>
    </row>
    <row r="1011" spans="1:11" x14ac:dyDescent="0.3">
      <c r="A1011">
        <v>6</v>
      </c>
      <c r="B1011">
        <v>6.01</v>
      </c>
      <c r="C1011" t="s">
        <v>211</v>
      </c>
      <c r="D1011">
        <v>37</v>
      </c>
      <c r="E1011" t="s">
        <v>33</v>
      </c>
      <c r="F1011" s="3">
        <v>1.8214053370565035</v>
      </c>
      <c r="G1011" s="3">
        <v>94.451099477788219</v>
      </c>
      <c r="H1011" s="3">
        <f t="shared" si="30"/>
        <v>94.451099477788219</v>
      </c>
      <c r="I1011" s="3">
        <f t="shared" si="31"/>
        <v>2.8335329843336465</v>
      </c>
      <c r="J1011" s="8" t="str" cm="1">
        <f t="array" ref="J1011">_xlfn.IFS(H1011=100,"green",H1011&gt;50,"yellow",H1011&gt;0,"orange",H1011=0,"red")</f>
        <v>yellow</v>
      </c>
      <c r="K1011" t="s">
        <v>193</v>
      </c>
    </row>
    <row r="1012" spans="1:11" x14ac:dyDescent="0.3">
      <c r="A1012">
        <v>6</v>
      </c>
      <c r="B1012">
        <v>6.01</v>
      </c>
      <c r="C1012" t="s">
        <v>211</v>
      </c>
      <c r="D1012">
        <v>12</v>
      </c>
      <c r="E1012" t="s">
        <v>32</v>
      </c>
      <c r="F1012" s="3">
        <v>5.058801338703371</v>
      </c>
      <c r="G1012" s="3">
        <v>75.10859518967132</v>
      </c>
      <c r="H1012" s="3">
        <f t="shared" si="30"/>
        <v>75.10859518967132</v>
      </c>
      <c r="I1012" s="3">
        <f t="shared" si="31"/>
        <v>2.2532578556901397</v>
      </c>
      <c r="J1012" s="8" t="str" cm="1">
        <f t="array" ref="J1012">_xlfn.IFS(H1012=100,"green",H1012&gt;50,"yellow",H1012&gt;0,"orange",H1012=0,"red")</f>
        <v>yellow</v>
      </c>
      <c r="K1012" t="s">
        <v>193</v>
      </c>
    </row>
    <row r="1013" spans="1:11" x14ac:dyDescent="0.3">
      <c r="A1013">
        <v>6</v>
      </c>
      <c r="B1013">
        <v>6.01</v>
      </c>
      <c r="C1013" t="s">
        <v>211</v>
      </c>
      <c r="D1013">
        <v>18</v>
      </c>
      <c r="E1013" t="s">
        <v>31</v>
      </c>
      <c r="F1013" s="3">
        <v>14.612773050559939</v>
      </c>
      <c r="G1013" s="3">
        <v>18.026378892645482</v>
      </c>
      <c r="H1013" s="3">
        <f t="shared" si="30"/>
        <v>18.026378892645482</v>
      </c>
      <c r="I1013" s="3">
        <f t="shared" si="31"/>
        <v>0.54079136677936446</v>
      </c>
      <c r="J1013" s="8" t="str" cm="1">
        <f t="array" ref="J1013">_xlfn.IFS(H1013=100,"green",H1013&gt;50,"yellow",H1013&gt;0,"orange",H1013=0,"red")</f>
        <v>orange</v>
      </c>
      <c r="K1013" t="s">
        <v>193</v>
      </c>
    </row>
    <row r="1014" spans="1:11" x14ac:dyDescent="0.3">
      <c r="A1014">
        <v>6</v>
      </c>
      <c r="B1014">
        <v>6.01</v>
      </c>
      <c r="C1014" t="s">
        <v>211</v>
      </c>
      <c r="D1014">
        <v>10</v>
      </c>
      <c r="E1014" t="s">
        <v>30</v>
      </c>
      <c r="F1014" s="3">
        <v>11.356447870638167</v>
      </c>
      <c r="G1014" s="3">
        <v>37.481979543322474</v>
      </c>
      <c r="H1014" s="3">
        <f t="shared" si="30"/>
        <v>37.481979543322474</v>
      </c>
      <c r="I1014" s="3">
        <f t="shared" si="31"/>
        <v>1.1244593862996743</v>
      </c>
      <c r="J1014" s="8" t="str" cm="1">
        <f t="array" ref="J1014">_xlfn.IFS(H1014=100,"green",H1014&gt;50,"yellow",H1014&gt;0,"orange",H1014=0,"red")</f>
        <v>orange</v>
      </c>
      <c r="K1014" t="s">
        <v>193</v>
      </c>
    </row>
    <row r="1015" spans="1:11" x14ac:dyDescent="0.3">
      <c r="A1015">
        <v>6</v>
      </c>
      <c r="B1015">
        <v>6.01</v>
      </c>
      <c r="C1015" t="s">
        <v>211</v>
      </c>
      <c r="D1015">
        <v>4</v>
      </c>
      <c r="E1015" t="s">
        <v>29</v>
      </c>
      <c r="F1015" s="3">
        <v>13.359230659908095</v>
      </c>
      <c r="G1015" s="3">
        <v>25.515931932862156</v>
      </c>
      <c r="H1015" s="3">
        <f t="shared" si="30"/>
        <v>25.515931932862156</v>
      </c>
      <c r="I1015" s="3">
        <f t="shared" si="31"/>
        <v>0.76547795798586471</v>
      </c>
      <c r="J1015" s="8" t="str" cm="1">
        <f t="array" ref="J1015">_xlfn.IFS(H1015=100,"green",H1015&gt;50,"yellow",H1015&gt;0,"orange",H1015=0,"red")</f>
        <v>orange</v>
      </c>
      <c r="K1015" t="s">
        <v>193</v>
      </c>
    </row>
    <row r="1016" spans="1:11" x14ac:dyDescent="0.3">
      <c r="A1016">
        <v>6</v>
      </c>
      <c r="B1016">
        <v>6.01</v>
      </c>
      <c r="C1016" t="s">
        <v>211</v>
      </c>
      <c r="D1016">
        <v>22</v>
      </c>
      <c r="E1016" t="s">
        <v>28</v>
      </c>
      <c r="F1016" s="3">
        <v>10.72608636660401</v>
      </c>
      <c r="G1016" s="3">
        <v>41.248207119016648</v>
      </c>
      <c r="H1016" s="3">
        <f t="shared" si="30"/>
        <v>41.248207119016648</v>
      </c>
      <c r="I1016" s="3">
        <f t="shared" si="31"/>
        <v>1.2374462135704996</v>
      </c>
      <c r="J1016" s="8" t="str" cm="1">
        <f t="array" ref="J1016">_xlfn.IFS(H1016=100,"green",H1016&gt;50,"yellow",H1016&gt;0,"orange",H1016=0,"red")</f>
        <v>orange</v>
      </c>
      <c r="K1016" t="s">
        <v>193</v>
      </c>
    </row>
    <row r="1017" spans="1:11" x14ac:dyDescent="0.3">
      <c r="A1017">
        <v>6</v>
      </c>
      <c r="B1017">
        <v>6.01</v>
      </c>
      <c r="C1017" t="s">
        <v>211</v>
      </c>
      <c r="D1017">
        <v>25</v>
      </c>
      <c r="E1017" t="s">
        <v>244</v>
      </c>
      <c r="F1017" s="3">
        <v>8.7065780758121019</v>
      </c>
      <c r="G1017" s="3">
        <v>53.314184761127471</v>
      </c>
      <c r="H1017" s="3">
        <f t="shared" si="30"/>
        <v>53.314184761127471</v>
      </c>
      <c r="I1017" s="3">
        <f t="shared" si="31"/>
        <v>1.5994255428338242</v>
      </c>
      <c r="J1017" s="8" t="str" cm="1">
        <f t="array" ref="J1017">_xlfn.IFS(H1017=100,"green",H1017&gt;50,"yellow",H1017&gt;0,"orange",H1017=0,"red")</f>
        <v>yellow</v>
      </c>
      <c r="K1017" t="s">
        <v>193</v>
      </c>
    </row>
    <row r="1018" spans="1:11" x14ac:dyDescent="0.3">
      <c r="A1018">
        <v>6</v>
      </c>
      <c r="B1018">
        <v>6.01</v>
      </c>
      <c r="C1018" t="s">
        <v>211</v>
      </c>
      <c r="D1018">
        <v>7</v>
      </c>
      <c r="E1018" t="s">
        <v>27</v>
      </c>
      <c r="F1018" s="3">
        <v>33.601500029098268</v>
      </c>
      <c r="G1018" s="3">
        <v>-95.425769939754943</v>
      </c>
      <c r="H1018" s="3">
        <f t="shared" si="30"/>
        <v>0</v>
      </c>
      <c r="I1018" s="3">
        <f t="shared" si="31"/>
        <v>0</v>
      </c>
      <c r="J1018" s="8" t="str" cm="1">
        <f t="array" ref="J1018">_xlfn.IFS(H1018=100,"green",H1018&gt;50,"yellow",H1018&gt;0,"orange",H1018=0,"red")</f>
        <v>red</v>
      </c>
      <c r="K1018" t="s">
        <v>193</v>
      </c>
    </row>
    <row r="1019" spans="1:11" x14ac:dyDescent="0.3">
      <c r="A1019">
        <v>6</v>
      </c>
      <c r="B1019">
        <v>6.01</v>
      </c>
      <c r="C1019" t="s">
        <v>211</v>
      </c>
      <c r="D1019">
        <v>30</v>
      </c>
      <c r="E1019" t="s">
        <v>26</v>
      </c>
      <c r="F1019" s="3">
        <v>5.7591640984679939</v>
      </c>
      <c r="G1019" s="3">
        <v>70.924130367606509</v>
      </c>
      <c r="H1019" s="3">
        <f t="shared" si="30"/>
        <v>70.924130367606509</v>
      </c>
      <c r="I1019" s="3">
        <f t="shared" si="31"/>
        <v>2.1277239110281951</v>
      </c>
      <c r="J1019" s="8" t="str" cm="1">
        <f t="array" ref="J1019">_xlfn.IFS(H1019=100,"green",H1019&gt;50,"yellow",H1019&gt;0,"orange",H1019=0,"red")</f>
        <v>yellow</v>
      </c>
      <c r="K1019" t="s">
        <v>193</v>
      </c>
    </row>
    <row r="1020" spans="1:11" x14ac:dyDescent="0.3">
      <c r="A1020">
        <v>6</v>
      </c>
      <c r="B1020">
        <v>6.01</v>
      </c>
      <c r="C1020" t="s">
        <v>211</v>
      </c>
      <c r="D1020">
        <v>24</v>
      </c>
      <c r="E1020" t="s">
        <v>25</v>
      </c>
      <c r="F1020" s="3">
        <v>3.0542842607470599</v>
      </c>
      <c r="G1020" s="3">
        <v>87.085004673172861</v>
      </c>
      <c r="H1020" s="3">
        <f t="shared" si="30"/>
        <v>87.085004673172861</v>
      </c>
      <c r="I1020" s="3">
        <f t="shared" si="31"/>
        <v>2.6125501401951858</v>
      </c>
      <c r="J1020" s="8" t="str" cm="1">
        <f t="array" ref="J1020">_xlfn.IFS(H1020=100,"green",H1020&gt;50,"yellow",H1020&gt;0,"orange",H1020=0,"red")</f>
        <v>yellow</v>
      </c>
      <c r="K1020" t="s">
        <v>193</v>
      </c>
    </row>
    <row r="1021" spans="1:11" x14ac:dyDescent="0.3">
      <c r="A1021">
        <v>6</v>
      </c>
      <c r="B1021">
        <v>6.01</v>
      </c>
      <c r="C1021" t="s">
        <v>211</v>
      </c>
      <c r="D1021">
        <v>6</v>
      </c>
      <c r="E1021" t="s">
        <v>24</v>
      </c>
      <c r="F1021" s="3">
        <v>15.348227254112604</v>
      </c>
      <c r="G1021" s="3">
        <v>13.63225284853643</v>
      </c>
      <c r="H1021" s="3">
        <f t="shared" si="30"/>
        <v>13.63225284853643</v>
      </c>
      <c r="I1021" s="3">
        <f t="shared" si="31"/>
        <v>0.40896758545609291</v>
      </c>
      <c r="J1021" s="8" t="str" cm="1">
        <f t="array" ref="J1021">_xlfn.IFS(H1021=100,"green",H1021&gt;50,"yellow",H1021&gt;0,"orange",H1021=0,"red")</f>
        <v>orange</v>
      </c>
      <c r="K1021" t="s">
        <v>193</v>
      </c>
    </row>
    <row r="1022" spans="1:11" x14ac:dyDescent="0.3">
      <c r="A1022">
        <v>6</v>
      </c>
      <c r="B1022">
        <v>6.01</v>
      </c>
      <c r="C1022" t="s">
        <v>211</v>
      </c>
      <c r="D1022">
        <v>2</v>
      </c>
      <c r="E1022" t="s">
        <v>23</v>
      </c>
      <c r="F1022" s="3">
        <v>6.0163721072248615</v>
      </c>
      <c r="G1022" s="3">
        <v>69.387386944872048</v>
      </c>
      <c r="H1022" s="3">
        <f t="shared" si="30"/>
        <v>69.387386944872048</v>
      </c>
      <c r="I1022" s="3">
        <f t="shared" si="31"/>
        <v>2.0816216083461616</v>
      </c>
      <c r="J1022" s="8" t="str" cm="1">
        <f t="array" ref="J1022">_xlfn.IFS(H1022=100,"green",H1022&gt;50,"yellow",H1022&gt;0,"orange",H1022=0,"red")</f>
        <v>yellow</v>
      </c>
      <c r="K1022" t="s">
        <v>193</v>
      </c>
    </row>
    <row r="1023" spans="1:11" x14ac:dyDescent="0.3">
      <c r="A1023">
        <v>6</v>
      </c>
      <c r="B1023">
        <v>6.01</v>
      </c>
      <c r="C1023" t="s">
        <v>211</v>
      </c>
      <c r="D1023">
        <v>1</v>
      </c>
      <c r="E1023" t="s">
        <v>22</v>
      </c>
      <c r="F1023" s="3">
        <v>8.5269199591229565</v>
      </c>
      <c r="G1023" s="3">
        <v>54.387590019763444</v>
      </c>
      <c r="H1023" s="3">
        <f t="shared" si="30"/>
        <v>54.387590019763444</v>
      </c>
      <c r="I1023" s="3">
        <f t="shared" si="31"/>
        <v>1.6316277005929032</v>
      </c>
      <c r="J1023" s="8" t="str" cm="1">
        <f t="array" ref="J1023">_xlfn.IFS(H1023=100,"green",H1023&gt;50,"yellow",H1023&gt;0,"orange",H1023=0,"red")</f>
        <v>yellow</v>
      </c>
      <c r="K1023" t="s">
        <v>193</v>
      </c>
    </row>
    <row r="1024" spans="1:11" x14ac:dyDescent="0.3">
      <c r="A1024">
        <v>6</v>
      </c>
      <c r="B1024">
        <v>6.01</v>
      </c>
      <c r="C1024" t="s">
        <v>211</v>
      </c>
      <c r="D1024">
        <v>20</v>
      </c>
      <c r="E1024" t="s">
        <v>21</v>
      </c>
      <c r="F1024" s="3">
        <v>5.7566153938867837</v>
      </c>
      <c r="G1024" s="3">
        <v>70.939358139947657</v>
      </c>
      <c r="H1024" s="3">
        <f t="shared" si="30"/>
        <v>70.939358139947657</v>
      </c>
      <c r="I1024" s="3">
        <f t="shared" si="31"/>
        <v>2.12818074419843</v>
      </c>
      <c r="J1024" s="8" t="str" cm="1">
        <f t="array" ref="J1024">_xlfn.IFS(H1024=100,"green",H1024&gt;50,"yellow",H1024&gt;0,"orange",H1024=0,"red")</f>
        <v>yellow</v>
      </c>
      <c r="K1024" t="s">
        <v>193</v>
      </c>
    </row>
    <row r="1025" spans="1:11" x14ac:dyDescent="0.3">
      <c r="A1025">
        <v>6</v>
      </c>
      <c r="B1025">
        <v>6.01</v>
      </c>
      <c r="C1025" t="s">
        <v>211</v>
      </c>
      <c r="D1025">
        <v>29</v>
      </c>
      <c r="E1025" t="s">
        <v>20</v>
      </c>
      <c r="F1025" s="3">
        <v>5.5077889219525362</v>
      </c>
      <c r="G1025" s="3">
        <v>72.42602430557487</v>
      </c>
      <c r="H1025" s="3">
        <f t="shared" si="30"/>
        <v>72.42602430557487</v>
      </c>
      <c r="I1025" s="3">
        <f t="shared" si="31"/>
        <v>2.1727807291672461</v>
      </c>
      <c r="J1025" s="8" t="str" cm="1">
        <f t="array" ref="J1025">_xlfn.IFS(H1025=100,"green",H1025&gt;50,"yellow",H1025&gt;0,"orange",H1025=0,"red")</f>
        <v>yellow</v>
      </c>
      <c r="K1025" t="s">
        <v>193</v>
      </c>
    </row>
    <row r="1026" spans="1:11" x14ac:dyDescent="0.3">
      <c r="A1026">
        <v>6</v>
      </c>
      <c r="B1026">
        <v>6.01</v>
      </c>
      <c r="C1026" t="s">
        <v>211</v>
      </c>
      <c r="D1026">
        <v>32</v>
      </c>
      <c r="E1026" t="s">
        <v>19</v>
      </c>
      <c r="F1026" s="3">
        <v>1.2063679103022653</v>
      </c>
      <c r="G1026" s="3">
        <v>98.125770126140949</v>
      </c>
      <c r="H1026" s="3">
        <f t="shared" ref="H1026:H1089" si="32">IF(G1026&gt;100,100,IF(G1026&lt;0,0,G1026))</f>
        <v>98.125770126140949</v>
      </c>
      <c r="I1026" s="3">
        <f t="shared" ref="I1026:I1089" si="33">H1026/100*3</f>
        <v>2.9437731037842285</v>
      </c>
      <c r="J1026" s="8" t="str" cm="1">
        <f t="array" ref="J1026">_xlfn.IFS(H1026=100,"green",H1026&gt;50,"yellow",H1026&gt;0,"orange",H1026=0,"red")</f>
        <v>yellow</v>
      </c>
      <c r="K1026" t="s">
        <v>193</v>
      </c>
    </row>
    <row r="1027" spans="1:11" x14ac:dyDescent="0.3">
      <c r="A1027">
        <v>6</v>
      </c>
      <c r="B1027">
        <v>6.01</v>
      </c>
      <c r="C1027" t="s">
        <v>211</v>
      </c>
      <c r="D1027">
        <v>35</v>
      </c>
      <c r="E1027" t="s">
        <v>18</v>
      </c>
      <c r="F1027" s="3">
        <v>2.9197080291970803</v>
      </c>
      <c r="G1027" s="3">
        <v>87.889058713676377</v>
      </c>
      <c r="H1027" s="3">
        <f t="shared" si="32"/>
        <v>87.889058713676377</v>
      </c>
      <c r="I1027" s="3">
        <f t="shared" si="33"/>
        <v>2.6366717614102915</v>
      </c>
      <c r="J1027" s="8" t="str" cm="1">
        <f t="array" ref="J1027">_xlfn.IFS(H1027=100,"green",H1027&gt;50,"yellow",H1027&gt;0,"orange",H1027=0,"red")</f>
        <v>yellow</v>
      </c>
      <c r="K1027" t="s">
        <v>193</v>
      </c>
    </row>
    <row r="1028" spans="1:11" x14ac:dyDescent="0.3">
      <c r="A1028">
        <v>6</v>
      </c>
      <c r="B1028">
        <v>6.01</v>
      </c>
      <c r="C1028" t="s">
        <v>211</v>
      </c>
      <c r="D1028">
        <v>31</v>
      </c>
      <c r="E1028" t="s">
        <v>17</v>
      </c>
      <c r="F1028" s="3">
        <v>0</v>
      </c>
      <c r="G1028" s="3">
        <v>105.33346929738785</v>
      </c>
      <c r="H1028" s="3">
        <f t="shared" si="32"/>
        <v>100</v>
      </c>
      <c r="I1028" s="3">
        <f t="shared" si="33"/>
        <v>3</v>
      </c>
      <c r="J1028" s="8" t="str" cm="1">
        <f t="array" ref="J1028">_xlfn.IFS(H1028=100,"green",H1028&gt;50,"yellow",H1028&gt;0,"orange",H1028=0,"red")</f>
        <v>green</v>
      </c>
      <c r="K1028" t="s">
        <v>193</v>
      </c>
    </row>
    <row r="1029" spans="1:11" x14ac:dyDescent="0.3">
      <c r="A1029">
        <v>6</v>
      </c>
      <c r="B1029">
        <v>6.01</v>
      </c>
      <c r="C1029" t="s">
        <v>211</v>
      </c>
      <c r="D1029">
        <v>23</v>
      </c>
      <c r="E1029" t="s">
        <v>16</v>
      </c>
      <c r="F1029" s="3">
        <v>14.332173123563779</v>
      </c>
      <c r="G1029" s="3">
        <v>19.702882257821553</v>
      </c>
      <c r="H1029" s="3">
        <f t="shared" si="32"/>
        <v>19.702882257821553</v>
      </c>
      <c r="I1029" s="3">
        <f t="shared" si="33"/>
        <v>0.59108646773464657</v>
      </c>
      <c r="J1029" s="8" t="str" cm="1">
        <f t="array" ref="J1029">_xlfn.IFS(H1029=100,"green",H1029&gt;50,"yellow",H1029&gt;0,"orange",H1029=0,"red")</f>
        <v>orange</v>
      </c>
      <c r="K1029" t="s">
        <v>193</v>
      </c>
    </row>
    <row r="1030" spans="1:11" x14ac:dyDescent="0.3">
      <c r="A1030">
        <v>6</v>
      </c>
      <c r="B1030">
        <v>6.01</v>
      </c>
      <c r="C1030" t="s">
        <v>211</v>
      </c>
      <c r="D1030">
        <v>27</v>
      </c>
      <c r="E1030" t="s">
        <v>15</v>
      </c>
      <c r="F1030" s="3">
        <v>10.909964644684477</v>
      </c>
      <c r="G1030" s="3">
        <v>40.149587617277071</v>
      </c>
      <c r="H1030" s="3">
        <f t="shared" si="32"/>
        <v>40.149587617277071</v>
      </c>
      <c r="I1030" s="3">
        <f t="shared" si="33"/>
        <v>1.2044876285183121</v>
      </c>
      <c r="J1030" s="8" t="str" cm="1">
        <f t="array" ref="J1030">_xlfn.IFS(H1030=100,"green",H1030&gt;50,"yellow",H1030&gt;0,"orange",H1030=0,"red")</f>
        <v>orange</v>
      </c>
      <c r="K1030" t="s">
        <v>193</v>
      </c>
    </row>
    <row r="1031" spans="1:11" x14ac:dyDescent="0.3">
      <c r="A1031">
        <v>6</v>
      </c>
      <c r="B1031">
        <v>6.01</v>
      </c>
      <c r="C1031" t="s">
        <v>211</v>
      </c>
      <c r="D1031">
        <v>14</v>
      </c>
      <c r="E1031" t="s">
        <v>14</v>
      </c>
      <c r="F1031" s="3">
        <v>3.890460202537358</v>
      </c>
      <c r="G1031" s="3">
        <v>82.089095389454897</v>
      </c>
      <c r="H1031" s="3">
        <f t="shared" si="32"/>
        <v>82.089095389454897</v>
      </c>
      <c r="I1031" s="3">
        <f t="shared" si="33"/>
        <v>2.4626728616836471</v>
      </c>
      <c r="J1031" s="8" t="str" cm="1">
        <f t="array" ref="J1031">_xlfn.IFS(H1031=100,"green",H1031&gt;50,"yellow",H1031&gt;0,"orange",H1031=0,"red")</f>
        <v>yellow</v>
      </c>
      <c r="K1031" t="s">
        <v>193</v>
      </c>
    </row>
    <row r="1032" spans="1:11" x14ac:dyDescent="0.3">
      <c r="A1032">
        <v>6</v>
      </c>
      <c r="B1032">
        <v>6.01</v>
      </c>
      <c r="C1032" t="s">
        <v>211</v>
      </c>
      <c r="D1032">
        <v>17</v>
      </c>
      <c r="E1032" t="s">
        <v>13</v>
      </c>
      <c r="F1032" s="3">
        <v>4.6850421434708212</v>
      </c>
      <c r="G1032" s="3">
        <v>77.341698224589237</v>
      </c>
      <c r="H1032" s="3">
        <f t="shared" si="32"/>
        <v>77.341698224589237</v>
      </c>
      <c r="I1032" s="3">
        <f t="shared" si="33"/>
        <v>2.3202509467376773</v>
      </c>
      <c r="J1032" s="8" t="str" cm="1">
        <f t="array" ref="J1032">_xlfn.IFS(H1032=100,"green",H1032&gt;50,"yellow",H1032&gt;0,"orange",H1032=0,"red")</f>
        <v>yellow</v>
      </c>
      <c r="K1032" t="s">
        <v>193</v>
      </c>
    </row>
    <row r="1033" spans="1:11" x14ac:dyDescent="0.3">
      <c r="A1033">
        <v>6</v>
      </c>
      <c r="B1033">
        <v>6.01</v>
      </c>
      <c r="C1033" t="s">
        <v>211</v>
      </c>
      <c r="D1033">
        <v>15</v>
      </c>
      <c r="E1033" t="s">
        <v>12</v>
      </c>
      <c r="F1033" s="3">
        <v>0.82026529202355802</v>
      </c>
      <c r="G1033" s="3">
        <v>100.43262154188064</v>
      </c>
      <c r="H1033" s="3">
        <f t="shared" si="32"/>
        <v>100</v>
      </c>
      <c r="I1033" s="3">
        <f t="shared" si="33"/>
        <v>3</v>
      </c>
      <c r="J1033" s="8" t="str" cm="1">
        <f t="array" ref="J1033">_xlfn.IFS(H1033=100,"green",H1033&gt;50,"yellow",H1033&gt;0,"orange",H1033=0,"red")</f>
        <v>green</v>
      </c>
      <c r="K1033" t="s">
        <v>193</v>
      </c>
    </row>
    <row r="1034" spans="1:11" x14ac:dyDescent="0.3">
      <c r="A1034">
        <v>6</v>
      </c>
      <c r="B1034">
        <v>6.01</v>
      </c>
      <c r="C1034" t="s">
        <v>211</v>
      </c>
      <c r="D1034">
        <v>13</v>
      </c>
      <c r="E1034" t="s">
        <v>11</v>
      </c>
      <c r="F1034" s="3">
        <v>1.4152121150243973</v>
      </c>
      <c r="G1034" s="3">
        <v>96.877986437234426</v>
      </c>
      <c r="H1034" s="3">
        <f t="shared" si="32"/>
        <v>96.877986437234426</v>
      </c>
      <c r="I1034" s="3">
        <f t="shared" si="33"/>
        <v>2.9063395931170328</v>
      </c>
      <c r="J1034" s="8" t="str" cm="1">
        <f t="array" ref="J1034">_xlfn.IFS(H1034=100,"green",H1034&gt;50,"yellow",H1034&gt;0,"orange",H1034=0,"red")</f>
        <v>yellow</v>
      </c>
      <c r="K1034" t="s">
        <v>193</v>
      </c>
    </row>
    <row r="1035" spans="1:11" x14ac:dyDescent="0.3">
      <c r="A1035">
        <v>6</v>
      </c>
      <c r="B1035">
        <v>6.01</v>
      </c>
      <c r="C1035" t="s">
        <v>211</v>
      </c>
      <c r="D1035">
        <v>21</v>
      </c>
      <c r="E1035" t="s">
        <v>10</v>
      </c>
      <c r="F1035" s="3">
        <v>13.946656160535113</v>
      </c>
      <c r="G1035" s="3">
        <v>22.006234552916265</v>
      </c>
      <c r="H1035" s="3">
        <f t="shared" si="32"/>
        <v>22.006234552916265</v>
      </c>
      <c r="I1035" s="3">
        <f t="shared" si="33"/>
        <v>0.66018703658748801</v>
      </c>
      <c r="J1035" s="8" t="str" cm="1">
        <f t="array" ref="J1035">_xlfn.IFS(H1035=100,"green",H1035&gt;50,"yellow",H1035&gt;0,"orange",H1035=0,"red")</f>
        <v>orange</v>
      </c>
      <c r="K1035" t="s">
        <v>193</v>
      </c>
    </row>
    <row r="1036" spans="1:11" x14ac:dyDescent="0.3">
      <c r="A1036">
        <v>6</v>
      </c>
      <c r="B1036">
        <v>6.01</v>
      </c>
      <c r="C1036" t="s">
        <v>211</v>
      </c>
      <c r="D1036">
        <v>34</v>
      </c>
      <c r="E1036" t="s">
        <v>9</v>
      </c>
      <c r="F1036" s="3">
        <v>1.923149349374536</v>
      </c>
      <c r="G1036" s="3">
        <v>93.843208446369559</v>
      </c>
      <c r="H1036" s="3">
        <f t="shared" si="32"/>
        <v>93.843208446369559</v>
      </c>
      <c r="I1036" s="3">
        <f t="shared" si="33"/>
        <v>2.8152962533910868</v>
      </c>
      <c r="J1036" s="8" t="str" cm="1">
        <f t="array" ref="J1036">_xlfn.IFS(H1036=100,"green",H1036&gt;50,"yellow",H1036&gt;0,"orange",H1036=0,"red")</f>
        <v>yellow</v>
      </c>
      <c r="K1036" t="s">
        <v>193</v>
      </c>
    </row>
    <row r="1037" spans="1:11" x14ac:dyDescent="0.3">
      <c r="A1037">
        <v>6</v>
      </c>
      <c r="B1037">
        <v>6.01</v>
      </c>
      <c r="C1037" t="s">
        <v>211</v>
      </c>
      <c r="D1037">
        <v>3</v>
      </c>
      <c r="E1037" t="s">
        <v>8</v>
      </c>
      <c r="F1037" s="3">
        <v>5.9617916200278422</v>
      </c>
      <c r="G1037" s="3">
        <v>69.713489561641438</v>
      </c>
      <c r="H1037" s="3">
        <f t="shared" si="32"/>
        <v>69.713489561641438</v>
      </c>
      <c r="I1037" s="3">
        <f t="shared" si="33"/>
        <v>2.0914046868492431</v>
      </c>
      <c r="J1037" s="8" t="str" cm="1">
        <f t="array" ref="J1037">_xlfn.IFS(H1037=100,"green",H1037&gt;50,"yellow",H1037&gt;0,"orange",H1037=0,"red")</f>
        <v>yellow</v>
      </c>
      <c r="K1037" t="s">
        <v>193</v>
      </c>
    </row>
    <row r="1038" spans="1:11" x14ac:dyDescent="0.3">
      <c r="A1038">
        <v>6</v>
      </c>
      <c r="B1038">
        <v>6.01</v>
      </c>
      <c r="C1038" t="s">
        <v>211</v>
      </c>
      <c r="D1038">
        <v>8</v>
      </c>
      <c r="E1038" t="s">
        <v>7</v>
      </c>
      <c r="F1038" s="3">
        <v>12.87264945224061</v>
      </c>
      <c r="G1038" s="3">
        <v>28.423113844200053</v>
      </c>
      <c r="H1038" s="3">
        <f t="shared" si="32"/>
        <v>28.423113844200053</v>
      </c>
      <c r="I1038" s="3">
        <f t="shared" si="33"/>
        <v>0.85269341532600162</v>
      </c>
      <c r="J1038" s="8" t="str" cm="1">
        <f t="array" ref="J1038">_xlfn.IFS(H1038=100,"green",H1038&gt;50,"yellow",H1038&gt;0,"orange",H1038=0,"red")</f>
        <v>orange</v>
      </c>
      <c r="K1038" t="s">
        <v>193</v>
      </c>
    </row>
    <row r="1039" spans="1:11" x14ac:dyDescent="0.3">
      <c r="A1039">
        <v>6</v>
      </c>
      <c r="B1039">
        <v>6.01</v>
      </c>
      <c r="C1039" t="s">
        <v>211</v>
      </c>
      <c r="D1039">
        <v>11</v>
      </c>
      <c r="E1039" t="s">
        <v>6</v>
      </c>
      <c r="F1039" s="3">
        <v>7.5338573185691571</v>
      </c>
      <c r="G1039" s="3">
        <v>60.320851929492505</v>
      </c>
      <c r="H1039" s="3">
        <f t="shared" si="32"/>
        <v>60.320851929492505</v>
      </c>
      <c r="I1039" s="3">
        <f t="shared" si="33"/>
        <v>1.8096255578847751</v>
      </c>
      <c r="J1039" s="8" t="str" cm="1">
        <f t="array" ref="J1039">_xlfn.IFS(H1039=100,"green",H1039&gt;50,"yellow",H1039&gt;0,"orange",H1039=0,"red")</f>
        <v>yellow</v>
      </c>
      <c r="K1039" t="s">
        <v>193</v>
      </c>
    </row>
    <row r="1040" spans="1:11" x14ac:dyDescent="0.3">
      <c r="A1040">
        <v>6</v>
      </c>
      <c r="B1040">
        <v>6.01</v>
      </c>
      <c r="C1040" t="s">
        <v>211</v>
      </c>
      <c r="D1040">
        <v>33</v>
      </c>
      <c r="E1040" t="s">
        <v>5</v>
      </c>
      <c r="F1040" s="3">
        <v>1.021525071787432</v>
      </c>
      <c r="G1040" s="3">
        <v>99.230152597356096</v>
      </c>
      <c r="H1040" s="3">
        <f t="shared" si="32"/>
        <v>99.230152597356096</v>
      </c>
      <c r="I1040" s="3">
        <f t="shared" si="33"/>
        <v>2.9769045779206826</v>
      </c>
      <c r="J1040" s="8" t="str" cm="1">
        <f t="array" ref="J1040">_xlfn.IFS(H1040=100,"green",H1040&gt;50,"yellow",H1040&gt;0,"orange",H1040=0,"red")</f>
        <v>yellow</v>
      </c>
      <c r="K1040" t="s">
        <v>193</v>
      </c>
    </row>
    <row r="1041" spans="1:11" x14ac:dyDescent="0.3">
      <c r="A1041">
        <v>6</v>
      </c>
      <c r="B1041">
        <v>6.01</v>
      </c>
      <c r="C1041" t="s">
        <v>211</v>
      </c>
      <c r="D1041">
        <v>36</v>
      </c>
      <c r="E1041" t="s">
        <v>4</v>
      </c>
      <c r="F1041" s="3">
        <v>8.5162488943303494</v>
      </c>
      <c r="G1041" s="3">
        <v>54.451346543959055</v>
      </c>
      <c r="H1041" s="3">
        <f t="shared" si="32"/>
        <v>54.451346543959055</v>
      </c>
      <c r="I1041" s="3">
        <f t="shared" si="33"/>
        <v>1.6335403963187716</v>
      </c>
      <c r="J1041" s="8" t="str" cm="1">
        <f t="array" ref="J1041">_xlfn.IFS(H1041=100,"green",H1041&gt;50,"yellow",H1041&gt;0,"orange",H1041=0,"red")</f>
        <v>yellow</v>
      </c>
      <c r="K1041" t="s">
        <v>193</v>
      </c>
    </row>
    <row r="1042" spans="1:11" x14ac:dyDescent="0.3">
      <c r="A1042">
        <v>6</v>
      </c>
      <c r="B1042">
        <v>6.01</v>
      </c>
      <c r="C1042" t="s">
        <v>211</v>
      </c>
      <c r="D1042">
        <v>16</v>
      </c>
      <c r="E1042" t="s">
        <v>3</v>
      </c>
      <c r="F1042" s="3">
        <v>2.8579850878503787</v>
      </c>
      <c r="G1042" s="3">
        <v>88.257835427141899</v>
      </c>
      <c r="H1042" s="3">
        <f t="shared" si="32"/>
        <v>88.257835427141899</v>
      </c>
      <c r="I1042" s="3">
        <f t="shared" si="33"/>
        <v>2.6477350628142569</v>
      </c>
      <c r="J1042" s="8" t="str" cm="1">
        <f t="array" ref="J1042">_xlfn.IFS(H1042=100,"green",H1042&gt;50,"yellow",H1042&gt;0,"orange",H1042=0,"red")</f>
        <v>yellow</v>
      </c>
      <c r="K1042" t="s">
        <v>193</v>
      </c>
    </row>
    <row r="1043" spans="1:11" x14ac:dyDescent="0.3">
      <c r="A1043">
        <v>6</v>
      </c>
      <c r="B1043">
        <v>6.01</v>
      </c>
      <c r="C1043" t="s">
        <v>211</v>
      </c>
      <c r="D1043">
        <v>9</v>
      </c>
      <c r="E1043" t="s">
        <v>2</v>
      </c>
      <c r="F1043" s="3">
        <v>8.1391369114683467</v>
      </c>
      <c r="G1043" s="3">
        <v>56.704481514749759</v>
      </c>
      <c r="H1043" s="3">
        <f t="shared" si="32"/>
        <v>56.704481514749759</v>
      </c>
      <c r="I1043" s="3">
        <f t="shared" si="33"/>
        <v>1.7011344454424928</v>
      </c>
      <c r="J1043" s="8" t="str" cm="1">
        <f t="array" ref="J1043">_xlfn.IFS(H1043=100,"green",H1043&gt;50,"yellow",H1043&gt;0,"orange",H1043=0,"red")</f>
        <v>yellow</v>
      </c>
      <c r="K1043" t="s">
        <v>193</v>
      </c>
    </row>
    <row r="1044" spans="1:11" x14ac:dyDescent="0.3">
      <c r="A1044">
        <v>6</v>
      </c>
      <c r="B1044">
        <v>6.01</v>
      </c>
      <c r="C1044" t="s">
        <v>211</v>
      </c>
      <c r="D1044">
        <v>5</v>
      </c>
      <c r="E1044" t="s">
        <v>1</v>
      </c>
      <c r="F1044" s="3">
        <v>11.589987678326187</v>
      </c>
      <c r="G1044" s="3">
        <v>36.086646772986811</v>
      </c>
      <c r="H1044" s="3">
        <f t="shared" si="32"/>
        <v>36.086646772986811</v>
      </c>
      <c r="I1044" s="3">
        <f t="shared" si="33"/>
        <v>1.0825994031896042</v>
      </c>
      <c r="J1044" s="8" t="str" cm="1">
        <f t="array" ref="J1044">_xlfn.IFS(H1044=100,"green",H1044&gt;50,"yellow",H1044&gt;0,"orange",H1044=0,"red")</f>
        <v>orange</v>
      </c>
      <c r="K1044" t="s">
        <v>193</v>
      </c>
    </row>
    <row r="1045" spans="1:11" x14ac:dyDescent="0.3">
      <c r="A1045">
        <v>6</v>
      </c>
      <c r="B1045">
        <v>6.01</v>
      </c>
      <c r="C1045" t="s">
        <v>211</v>
      </c>
      <c r="D1045">
        <v>19</v>
      </c>
      <c r="E1045" t="s">
        <v>0</v>
      </c>
      <c r="F1045" s="3">
        <v>8.8610256911131682</v>
      </c>
      <c r="G1045" s="3">
        <v>52.391404952994456</v>
      </c>
      <c r="H1045" s="3">
        <f t="shared" si="32"/>
        <v>52.391404952994456</v>
      </c>
      <c r="I1045" s="3">
        <f t="shared" si="33"/>
        <v>1.5717421485898337</v>
      </c>
      <c r="J1045" s="8" t="str" cm="1">
        <f t="array" ref="J1045">_xlfn.IFS(H1045=100,"green",H1045&gt;50,"yellow",H1045&gt;0,"orange",H1045=0,"red")</f>
        <v>yellow</v>
      </c>
      <c r="K1045" t="s">
        <v>193</v>
      </c>
    </row>
    <row r="1046" spans="1:11" x14ac:dyDescent="0.3">
      <c r="A1046">
        <v>6</v>
      </c>
      <c r="B1046">
        <v>6.02</v>
      </c>
      <c r="C1046" t="s">
        <v>220</v>
      </c>
      <c r="D1046">
        <v>35</v>
      </c>
      <c r="E1046" t="s">
        <v>34</v>
      </c>
      <c r="F1046" s="3">
        <v>6.3061477057446371</v>
      </c>
      <c r="G1046" s="3">
        <v>100.35630087042607</v>
      </c>
      <c r="H1046" s="3">
        <f t="shared" si="32"/>
        <v>100</v>
      </c>
      <c r="I1046" s="3">
        <f t="shared" si="33"/>
        <v>3</v>
      </c>
      <c r="J1046" s="8" t="str" cm="1">
        <f t="array" ref="J1046">_xlfn.IFS(H1046=100,"green",H1046&gt;50,"yellow",H1046&gt;0,"orange",H1046=0,"red")</f>
        <v>green</v>
      </c>
      <c r="K1046" t="s">
        <v>193</v>
      </c>
    </row>
    <row r="1047" spans="1:11" x14ac:dyDescent="0.3">
      <c r="A1047">
        <v>6</v>
      </c>
      <c r="B1047">
        <v>6.02</v>
      </c>
      <c r="C1047" t="s">
        <v>220</v>
      </c>
      <c r="D1047">
        <v>37</v>
      </c>
      <c r="E1047" t="s">
        <v>33</v>
      </c>
      <c r="F1047" s="3">
        <v>27.567161397066705</v>
      </c>
      <c r="G1047" s="3">
        <v>92.264225710795742</v>
      </c>
      <c r="H1047" s="3">
        <f t="shared" si="32"/>
        <v>92.264225710795742</v>
      </c>
      <c r="I1047" s="3">
        <f t="shared" si="33"/>
        <v>2.7679267713238724</v>
      </c>
      <c r="J1047" s="8" t="str" cm="1">
        <f t="array" ref="J1047">_xlfn.IFS(H1047=100,"green",H1047&gt;50,"yellow",H1047&gt;0,"orange",H1047=0,"red")</f>
        <v>yellow</v>
      </c>
      <c r="K1047" t="s">
        <v>193</v>
      </c>
    </row>
    <row r="1048" spans="1:11" x14ac:dyDescent="0.3">
      <c r="A1048">
        <v>6</v>
      </c>
      <c r="B1048">
        <v>6.02</v>
      </c>
      <c r="C1048" t="s">
        <v>220</v>
      </c>
      <c r="D1048">
        <v>12</v>
      </c>
      <c r="E1048" t="s">
        <v>32</v>
      </c>
      <c r="F1048" s="3">
        <v>50.660281977586621</v>
      </c>
      <c r="G1048" s="3">
        <v>83.474839178193733</v>
      </c>
      <c r="H1048" s="3">
        <f t="shared" si="32"/>
        <v>83.474839178193733</v>
      </c>
      <c r="I1048" s="3">
        <f t="shared" si="33"/>
        <v>2.5042451753458121</v>
      </c>
      <c r="J1048" s="8" t="str" cm="1">
        <f t="array" ref="J1048">_xlfn.IFS(H1048=100,"green",H1048&gt;50,"yellow",H1048&gt;0,"orange",H1048=0,"red")</f>
        <v>yellow</v>
      </c>
      <c r="K1048" t="s">
        <v>193</v>
      </c>
    </row>
    <row r="1049" spans="1:11" x14ac:dyDescent="0.3">
      <c r="A1049">
        <v>6</v>
      </c>
      <c r="B1049">
        <v>6.02</v>
      </c>
      <c r="C1049" t="s">
        <v>220</v>
      </c>
      <c r="D1049">
        <v>18</v>
      </c>
      <c r="E1049" t="s">
        <v>31</v>
      </c>
      <c r="F1049" s="3">
        <v>35.00335965597943</v>
      </c>
      <c r="G1049" s="3">
        <v>89.433962013745642</v>
      </c>
      <c r="H1049" s="3">
        <f t="shared" si="32"/>
        <v>89.433962013745642</v>
      </c>
      <c r="I1049" s="3">
        <f t="shared" si="33"/>
        <v>2.683018860412369</v>
      </c>
      <c r="J1049" s="8" t="str" cm="1">
        <f t="array" ref="J1049">_xlfn.IFS(H1049=100,"green",H1049&gt;50,"yellow",H1049&gt;0,"orange",H1049=0,"red")</f>
        <v>yellow</v>
      </c>
      <c r="K1049" t="s">
        <v>193</v>
      </c>
    </row>
    <row r="1050" spans="1:11" x14ac:dyDescent="0.3">
      <c r="A1050">
        <v>6</v>
      </c>
      <c r="B1050">
        <v>6.02</v>
      </c>
      <c r="C1050" t="s">
        <v>220</v>
      </c>
      <c r="D1050">
        <v>10</v>
      </c>
      <c r="E1050" t="s">
        <v>30</v>
      </c>
      <c r="F1050" s="3">
        <v>41.090514097999282</v>
      </c>
      <c r="G1050" s="3">
        <v>87.117152854584646</v>
      </c>
      <c r="H1050" s="3">
        <f t="shared" si="32"/>
        <v>87.117152854584646</v>
      </c>
      <c r="I1050" s="3">
        <f t="shared" si="33"/>
        <v>2.6135145856375392</v>
      </c>
      <c r="J1050" s="8" t="str" cm="1">
        <f t="array" ref="J1050">_xlfn.IFS(H1050=100,"green",H1050&gt;50,"yellow",H1050&gt;0,"orange",H1050=0,"red")</f>
        <v>yellow</v>
      </c>
      <c r="K1050" t="s">
        <v>193</v>
      </c>
    </row>
    <row r="1051" spans="1:11" x14ac:dyDescent="0.3">
      <c r="A1051">
        <v>6</v>
      </c>
      <c r="B1051">
        <v>6.02</v>
      </c>
      <c r="C1051" t="s">
        <v>220</v>
      </c>
      <c r="D1051">
        <v>4</v>
      </c>
      <c r="E1051" t="s">
        <v>29</v>
      </c>
      <c r="F1051" s="3">
        <v>120.89630015633144</v>
      </c>
      <c r="G1051" s="3">
        <v>56.742570140262295</v>
      </c>
      <c r="H1051" s="3">
        <f t="shared" si="32"/>
        <v>56.742570140262295</v>
      </c>
      <c r="I1051" s="3">
        <f t="shared" si="33"/>
        <v>1.7022771042078688</v>
      </c>
      <c r="J1051" s="8" t="str" cm="1">
        <f t="array" ref="J1051">_xlfn.IFS(H1051=100,"green",H1051&gt;50,"yellow",H1051&gt;0,"orange",H1051=0,"red")</f>
        <v>yellow</v>
      </c>
      <c r="K1051" t="s">
        <v>193</v>
      </c>
    </row>
    <row r="1052" spans="1:11" x14ac:dyDescent="0.3">
      <c r="A1052">
        <v>6</v>
      </c>
      <c r="B1052">
        <v>6.02</v>
      </c>
      <c r="C1052" t="s">
        <v>220</v>
      </c>
      <c r="D1052">
        <v>22</v>
      </c>
      <c r="E1052" t="s">
        <v>28</v>
      </c>
      <c r="F1052" s="3">
        <v>35.380426489550011</v>
      </c>
      <c r="G1052" s="3">
        <v>89.290448011931971</v>
      </c>
      <c r="H1052" s="3">
        <f t="shared" si="32"/>
        <v>89.290448011931971</v>
      </c>
      <c r="I1052" s="3">
        <f t="shared" si="33"/>
        <v>2.6787134403579591</v>
      </c>
      <c r="J1052" s="8" t="str" cm="1">
        <f t="array" ref="J1052">_xlfn.IFS(H1052=100,"green",H1052&gt;50,"yellow",H1052&gt;0,"orange",H1052=0,"red")</f>
        <v>yellow</v>
      </c>
      <c r="K1052" t="s">
        <v>193</v>
      </c>
    </row>
    <row r="1053" spans="1:11" x14ac:dyDescent="0.3">
      <c r="A1053">
        <v>6</v>
      </c>
      <c r="B1053">
        <v>6.02</v>
      </c>
      <c r="C1053" t="s">
        <v>220</v>
      </c>
      <c r="D1053">
        <v>25</v>
      </c>
      <c r="E1053" t="s">
        <v>244</v>
      </c>
      <c r="F1053" s="3">
        <v>45.922931419479518</v>
      </c>
      <c r="G1053" s="3">
        <v>85.277904513190734</v>
      </c>
      <c r="H1053" s="3">
        <f t="shared" si="32"/>
        <v>85.277904513190734</v>
      </c>
      <c r="I1053" s="3">
        <f t="shared" si="33"/>
        <v>2.5583371353957221</v>
      </c>
      <c r="J1053" s="8" t="str" cm="1">
        <f t="array" ref="J1053">_xlfn.IFS(H1053=100,"green",H1053&gt;50,"yellow",H1053&gt;0,"orange",H1053=0,"red")</f>
        <v>yellow</v>
      </c>
      <c r="K1053" t="s">
        <v>193</v>
      </c>
    </row>
    <row r="1054" spans="1:11" x14ac:dyDescent="0.3">
      <c r="A1054">
        <v>6</v>
      </c>
      <c r="B1054">
        <v>6.02</v>
      </c>
      <c r="C1054" t="s">
        <v>220</v>
      </c>
      <c r="D1054">
        <v>7</v>
      </c>
      <c r="E1054" t="s">
        <v>27</v>
      </c>
      <c r="F1054" s="3">
        <v>1230.9430918300225</v>
      </c>
      <c r="G1054" s="3">
        <v>-365.74820096517959</v>
      </c>
      <c r="H1054" s="3">
        <f t="shared" si="32"/>
        <v>0</v>
      </c>
      <c r="I1054" s="3">
        <f t="shared" si="33"/>
        <v>0</v>
      </c>
      <c r="J1054" s="8" t="str" cm="1">
        <f t="array" ref="J1054">_xlfn.IFS(H1054=100,"green",H1054&gt;50,"yellow",H1054&gt;0,"orange",H1054=0,"red")</f>
        <v>red</v>
      </c>
      <c r="K1054" t="s">
        <v>193</v>
      </c>
    </row>
    <row r="1055" spans="1:11" x14ac:dyDescent="0.3">
      <c r="A1055">
        <v>6</v>
      </c>
      <c r="B1055">
        <v>6.02</v>
      </c>
      <c r="C1055" t="s">
        <v>220</v>
      </c>
      <c r="D1055">
        <v>30</v>
      </c>
      <c r="E1055" t="s">
        <v>26</v>
      </c>
      <c r="F1055" s="3">
        <v>37.571689594767385</v>
      </c>
      <c r="G1055" s="3">
        <v>88.456439530521635</v>
      </c>
      <c r="H1055" s="3">
        <f t="shared" si="32"/>
        <v>88.456439530521635</v>
      </c>
      <c r="I1055" s="3">
        <f t="shared" si="33"/>
        <v>2.6536931859156492</v>
      </c>
      <c r="J1055" s="8" t="str" cm="1">
        <f t="array" ref="J1055">_xlfn.IFS(H1055=100,"green",H1055&gt;50,"yellow",H1055&gt;0,"orange",H1055=0,"red")</f>
        <v>yellow</v>
      </c>
      <c r="K1055" t="s">
        <v>193</v>
      </c>
    </row>
    <row r="1056" spans="1:11" x14ac:dyDescent="0.3">
      <c r="A1056">
        <v>6</v>
      </c>
      <c r="B1056">
        <v>6.02</v>
      </c>
      <c r="C1056" t="s">
        <v>220</v>
      </c>
      <c r="D1056">
        <v>24</v>
      </c>
      <c r="E1056" t="s">
        <v>25</v>
      </c>
      <c r="F1056" s="3">
        <v>21.753916284020772</v>
      </c>
      <c r="G1056" s="3">
        <v>94.476783261394658</v>
      </c>
      <c r="H1056" s="3">
        <f t="shared" si="32"/>
        <v>94.476783261394658</v>
      </c>
      <c r="I1056" s="3">
        <f t="shared" si="33"/>
        <v>2.83430349784184</v>
      </c>
      <c r="J1056" s="8" t="str" cm="1">
        <f t="array" ref="J1056">_xlfn.IFS(H1056=100,"green",H1056&gt;50,"yellow",H1056&gt;0,"orange",H1056=0,"red")</f>
        <v>yellow</v>
      </c>
      <c r="K1056" t="s">
        <v>193</v>
      </c>
    </row>
    <row r="1057" spans="1:11" x14ac:dyDescent="0.3">
      <c r="A1057">
        <v>6</v>
      </c>
      <c r="B1057">
        <v>6.02</v>
      </c>
      <c r="C1057" t="s">
        <v>220</v>
      </c>
      <c r="D1057">
        <v>6</v>
      </c>
      <c r="E1057" t="s">
        <v>24</v>
      </c>
      <c r="F1057" s="3">
        <v>114.94800575998337</v>
      </c>
      <c r="G1057" s="3">
        <v>59.006528295112794</v>
      </c>
      <c r="H1057" s="3">
        <f t="shared" si="32"/>
        <v>59.006528295112794</v>
      </c>
      <c r="I1057" s="3">
        <f t="shared" si="33"/>
        <v>1.7701958488533838</v>
      </c>
      <c r="J1057" s="8" t="str" cm="1">
        <f t="array" ref="J1057">_xlfn.IFS(H1057=100,"green",H1057&gt;50,"yellow",H1057&gt;0,"orange",H1057=0,"red")</f>
        <v>yellow</v>
      </c>
      <c r="K1057" t="s">
        <v>193</v>
      </c>
    </row>
    <row r="1058" spans="1:11" x14ac:dyDescent="0.3">
      <c r="A1058">
        <v>6</v>
      </c>
      <c r="B1058">
        <v>6.02</v>
      </c>
      <c r="C1058" t="s">
        <v>220</v>
      </c>
      <c r="D1058">
        <v>2</v>
      </c>
      <c r="E1058" t="s">
        <v>23</v>
      </c>
      <c r="F1058" s="3">
        <v>9.745648764487731</v>
      </c>
      <c r="G1058" s="3">
        <v>99.047205194976812</v>
      </c>
      <c r="H1058" s="3">
        <f t="shared" si="32"/>
        <v>99.047205194976812</v>
      </c>
      <c r="I1058" s="3">
        <f t="shared" si="33"/>
        <v>2.9714161558493042</v>
      </c>
      <c r="J1058" s="8" t="str" cm="1">
        <f t="array" ref="J1058">_xlfn.IFS(H1058=100,"green",H1058&gt;50,"yellow",H1058&gt;0,"orange",H1058=0,"red")</f>
        <v>yellow</v>
      </c>
      <c r="K1058" t="s">
        <v>193</v>
      </c>
    </row>
    <row r="1059" spans="1:11" x14ac:dyDescent="0.3">
      <c r="A1059">
        <v>6</v>
      </c>
      <c r="B1059">
        <v>6.02</v>
      </c>
      <c r="C1059" t="s">
        <v>220</v>
      </c>
      <c r="D1059">
        <v>1</v>
      </c>
      <c r="E1059" t="s">
        <v>22</v>
      </c>
      <c r="F1059" s="3">
        <v>21.178717068643824</v>
      </c>
      <c r="G1059" s="3">
        <v>94.695707690406721</v>
      </c>
      <c r="H1059" s="3">
        <f t="shared" si="32"/>
        <v>94.695707690406721</v>
      </c>
      <c r="I1059" s="3">
        <f t="shared" si="33"/>
        <v>2.8408712307122013</v>
      </c>
      <c r="J1059" s="8" t="str" cm="1">
        <f t="array" ref="J1059">_xlfn.IFS(H1059=100,"green",H1059&gt;50,"yellow",H1059&gt;0,"orange",H1059=0,"red")</f>
        <v>yellow</v>
      </c>
      <c r="K1059" t="s">
        <v>193</v>
      </c>
    </row>
    <row r="1060" spans="1:11" x14ac:dyDescent="0.3">
      <c r="A1060">
        <v>6</v>
      </c>
      <c r="B1060">
        <v>6.02</v>
      </c>
      <c r="C1060" t="s">
        <v>220</v>
      </c>
      <c r="D1060">
        <v>20</v>
      </c>
      <c r="E1060" t="s">
        <v>21</v>
      </c>
      <c r="F1060" s="3">
        <v>31.678057328128958</v>
      </c>
      <c r="G1060" s="3">
        <v>90.699592935964688</v>
      </c>
      <c r="H1060" s="3">
        <f t="shared" si="32"/>
        <v>90.699592935964688</v>
      </c>
      <c r="I1060" s="3">
        <f t="shared" si="33"/>
        <v>2.7209877880789408</v>
      </c>
      <c r="J1060" s="8" t="str" cm="1">
        <f t="array" ref="J1060">_xlfn.IFS(H1060=100,"green",H1060&gt;50,"yellow",H1060&gt;0,"orange",H1060=0,"red")</f>
        <v>yellow</v>
      </c>
      <c r="K1060" t="s">
        <v>193</v>
      </c>
    </row>
    <row r="1061" spans="1:11" x14ac:dyDescent="0.3">
      <c r="A1061">
        <v>6</v>
      </c>
      <c r="B1061">
        <v>6.02</v>
      </c>
      <c r="C1061" t="s">
        <v>220</v>
      </c>
      <c r="D1061">
        <v>29</v>
      </c>
      <c r="E1061" t="s">
        <v>20</v>
      </c>
      <c r="F1061" s="3">
        <v>34.482195904539097</v>
      </c>
      <c r="G1061" s="3">
        <v>89.632320206273945</v>
      </c>
      <c r="H1061" s="3">
        <f t="shared" si="32"/>
        <v>89.632320206273945</v>
      </c>
      <c r="I1061" s="3">
        <f t="shared" si="33"/>
        <v>2.688969606188218</v>
      </c>
      <c r="J1061" s="8" t="str" cm="1">
        <f t="array" ref="J1061">_xlfn.IFS(H1061=100,"green",H1061&gt;50,"yellow",H1061&gt;0,"orange",H1061=0,"red")</f>
        <v>yellow</v>
      </c>
      <c r="K1061" t="s">
        <v>193</v>
      </c>
    </row>
    <row r="1062" spans="1:11" x14ac:dyDescent="0.3">
      <c r="A1062">
        <v>6</v>
      </c>
      <c r="B1062">
        <v>6.02</v>
      </c>
      <c r="C1062" t="s">
        <v>220</v>
      </c>
      <c r="D1062">
        <v>32</v>
      </c>
      <c r="E1062" t="s">
        <v>19</v>
      </c>
      <c r="F1062" s="3">
        <v>11.803247320897846</v>
      </c>
      <c r="G1062" s="3">
        <v>98.264070279184267</v>
      </c>
      <c r="H1062" s="3">
        <f t="shared" si="32"/>
        <v>98.264070279184267</v>
      </c>
      <c r="I1062" s="3">
        <f t="shared" si="33"/>
        <v>2.9479221083755283</v>
      </c>
      <c r="J1062" s="8" t="str" cm="1">
        <f t="array" ref="J1062">_xlfn.IFS(H1062=100,"green",H1062&gt;50,"yellow",H1062&gt;0,"orange",H1062=0,"red")</f>
        <v>yellow</v>
      </c>
      <c r="K1062" t="s">
        <v>193</v>
      </c>
    </row>
    <row r="1063" spans="1:11" x14ac:dyDescent="0.3">
      <c r="A1063">
        <v>6</v>
      </c>
      <c r="B1063">
        <v>6.02</v>
      </c>
      <c r="C1063" t="s">
        <v>220</v>
      </c>
      <c r="D1063">
        <v>35</v>
      </c>
      <c r="E1063" t="s">
        <v>18</v>
      </c>
      <c r="F1063" s="3">
        <v>7.2992700729927016</v>
      </c>
      <c r="G1063" s="3">
        <v>99.978312268604995</v>
      </c>
      <c r="H1063" s="3">
        <f t="shared" si="32"/>
        <v>99.978312268604995</v>
      </c>
      <c r="I1063" s="3">
        <f t="shared" si="33"/>
        <v>2.9993493680581498</v>
      </c>
      <c r="J1063" s="8" t="str" cm="1">
        <f t="array" ref="J1063">_xlfn.IFS(H1063=100,"green",H1063&gt;50,"yellow",H1063&gt;0,"orange",H1063=0,"red")</f>
        <v>yellow</v>
      </c>
      <c r="K1063" t="s">
        <v>193</v>
      </c>
    </row>
    <row r="1064" spans="1:11" x14ac:dyDescent="0.3">
      <c r="A1064">
        <v>6</v>
      </c>
      <c r="B1064">
        <v>6.02</v>
      </c>
      <c r="C1064" t="s">
        <v>220</v>
      </c>
      <c r="D1064">
        <v>31</v>
      </c>
      <c r="E1064" t="s">
        <v>17</v>
      </c>
      <c r="F1064" s="3">
        <v>21.714516154048983</v>
      </c>
      <c r="G1064" s="3">
        <v>94.491779197978857</v>
      </c>
      <c r="H1064" s="3">
        <f t="shared" si="32"/>
        <v>94.491779197978857</v>
      </c>
      <c r="I1064" s="3">
        <f t="shared" si="33"/>
        <v>2.8347533759393655</v>
      </c>
      <c r="J1064" s="8" t="str" cm="1">
        <f t="array" ref="J1064">_xlfn.IFS(H1064=100,"green",H1064&gt;50,"yellow",H1064&gt;0,"orange",H1064=0,"red")</f>
        <v>yellow</v>
      </c>
      <c r="K1064" t="s">
        <v>193</v>
      </c>
    </row>
    <row r="1065" spans="1:11" x14ac:dyDescent="0.3">
      <c r="A1065">
        <v>6</v>
      </c>
      <c r="B1065">
        <v>6.02</v>
      </c>
      <c r="C1065" t="s">
        <v>220</v>
      </c>
      <c r="D1065">
        <v>23</v>
      </c>
      <c r="E1065" t="s">
        <v>16</v>
      </c>
      <c r="F1065" s="3">
        <v>45.458420182001937</v>
      </c>
      <c r="G1065" s="3">
        <v>85.454700403581214</v>
      </c>
      <c r="H1065" s="3">
        <f t="shared" si="32"/>
        <v>85.454700403581214</v>
      </c>
      <c r="I1065" s="3">
        <f t="shared" si="33"/>
        <v>2.5636410121074364</v>
      </c>
      <c r="J1065" s="8" t="str" cm="1">
        <f t="array" ref="J1065">_xlfn.IFS(H1065=100,"green",H1065&gt;50,"yellow",H1065&gt;0,"orange",H1065=0,"red")</f>
        <v>yellow</v>
      </c>
      <c r="K1065" t="s">
        <v>193</v>
      </c>
    </row>
    <row r="1066" spans="1:11" x14ac:dyDescent="0.3">
      <c r="A1066">
        <v>6</v>
      </c>
      <c r="B1066">
        <v>6.02</v>
      </c>
      <c r="C1066" t="s">
        <v>220</v>
      </c>
      <c r="D1066">
        <v>27</v>
      </c>
      <c r="E1066" t="s">
        <v>15</v>
      </c>
      <c r="F1066" s="3">
        <v>82.695040334521948</v>
      </c>
      <c r="G1066" s="3">
        <v>71.282209226089279</v>
      </c>
      <c r="H1066" s="3">
        <f t="shared" si="32"/>
        <v>71.282209226089279</v>
      </c>
      <c r="I1066" s="3">
        <f t="shared" si="33"/>
        <v>2.1384662767826783</v>
      </c>
      <c r="J1066" s="8" t="str" cm="1">
        <f t="array" ref="J1066">_xlfn.IFS(H1066=100,"green",H1066&gt;50,"yellow",H1066&gt;0,"orange",H1066=0,"red")</f>
        <v>yellow</v>
      </c>
      <c r="K1066" t="s">
        <v>193</v>
      </c>
    </row>
    <row r="1067" spans="1:11" x14ac:dyDescent="0.3">
      <c r="A1067">
        <v>6</v>
      </c>
      <c r="B1067">
        <v>6.02</v>
      </c>
      <c r="C1067" t="s">
        <v>220</v>
      </c>
      <c r="D1067">
        <v>14</v>
      </c>
      <c r="E1067" t="s">
        <v>14</v>
      </c>
      <c r="F1067" s="3">
        <v>49.331035368173708</v>
      </c>
      <c r="G1067" s="3">
        <v>83.980758774748224</v>
      </c>
      <c r="H1067" s="3">
        <f t="shared" si="32"/>
        <v>83.980758774748224</v>
      </c>
      <c r="I1067" s="3">
        <f t="shared" si="33"/>
        <v>2.5194227632424466</v>
      </c>
      <c r="J1067" s="8" t="str" cm="1">
        <f t="array" ref="J1067">_xlfn.IFS(H1067=100,"green",H1067&gt;50,"yellow",H1067&gt;0,"orange",H1067=0,"red")</f>
        <v>yellow</v>
      </c>
      <c r="K1067" t="s">
        <v>193</v>
      </c>
    </row>
    <row r="1068" spans="1:11" x14ac:dyDescent="0.3">
      <c r="A1068">
        <v>6</v>
      </c>
      <c r="B1068">
        <v>6.02</v>
      </c>
      <c r="C1068" t="s">
        <v>220</v>
      </c>
      <c r="D1068">
        <v>17</v>
      </c>
      <c r="E1068" t="s">
        <v>13</v>
      </c>
      <c r="F1068" s="3">
        <v>31.177438724536035</v>
      </c>
      <c r="G1068" s="3">
        <v>90.890131516363454</v>
      </c>
      <c r="H1068" s="3">
        <f t="shared" si="32"/>
        <v>90.890131516363454</v>
      </c>
      <c r="I1068" s="3">
        <f t="shared" si="33"/>
        <v>2.7267039454909034</v>
      </c>
      <c r="J1068" s="8" t="str" cm="1">
        <f t="array" ref="J1068">_xlfn.IFS(H1068=100,"green",H1068&gt;50,"yellow",H1068&gt;0,"orange",H1068=0,"red")</f>
        <v>yellow</v>
      </c>
      <c r="K1068" t="s">
        <v>193</v>
      </c>
    </row>
    <row r="1069" spans="1:11" x14ac:dyDescent="0.3">
      <c r="A1069">
        <v>6</v>
      </c>
      <c r="B1069">
        <v>6.02</v>
      </c>
      <c r="C1069" t="s">
        <v>220</v>
      </c>
      <c r="D1069">
        <v>15</v>
      </c>
      <c r="E1069" t="s">
        <v>12</v>
      </c>
      <c r="F1069" s="3">
        <v>132.70069613181116</v>
      </c>
      <c r="G1069" s="3">
        <v>52.249742995025663</v>
      </c>
      <c r="H1069" s="3">
        <f t="shared" si="32"/>
        <v>52.249742995025663</v>
      </c>
      <c r="I1069" s="3">
        <f t="shared" si="33"/>
        <v>1.5674922898507697</v>
      </c>
      <c r="J1069" s="8" t="str" cm="1">
        <f t="array" ref="J1069">_xlfn.IFS(H1069=100,"green",H1069&gt;50,"yellow",H1069&gt;0,"orange",H1069=0,"red")</f>
        <v>yellow</v>
      </c>
      <c r="K1069" t="s">
        <v>193</v>
      </c>
    </row>
    <row r="1070" spans="1:11" x14ac:dyDescent="0.3">
      <c r="A1070">
        <v>6</v>
      </c>
      <c r="B1070">
        <v>6.02</v>
      </c>
      <c r="C1070" t="s">
        <v>220</v>
      </c>
      <c r="D1070">
        <v>13</v>
      </c>
      <c r="E1070" t="s">
        <v>11</v>
      </c>
      <c r="F1070" s="3">
        <v>23.502629767369456</v>
      </c>
      <c r="G1070" s="3">
        <v>93.811211941731173</v>
      </c>
      <c r="H1070" s="3">
        <f t="shared" si="32"/>
        <v>93.811211941731173</v>
      </c>
      <c r="I1070" s="3">
        <f t="shared" si="33"/>
        <v>2.8143363582519352</v>
      </c>
      <c r="J1070" s="8" t="str" cm="1">
        <f t="array" ref="J1070">_xlfn.IFS(H1070=100,"green",H1070&gt;50,"yellow",H1070&gt;0,"orange",H1070=0,"red")</f>
        <v>yellow</v>
      </c>
      <c r="K1070" t="s">
        <v>193</v>
      </c>
    </row>
    <row r="1071" spans="1:11" x14ac:dyDescent="0.3">
      <c r="A1071">
        <v>6</v>
      </c>
      <c r="B1071">
        <v>6.02</v>
      </c>
      <c r="C1071" t="s">
        <v>220</v>
      </c>
      <c r="D1071">
        <v>21</v>
      </c>
      <c r="E1071" t="s">
        <v>10</v>
      </c>
      <c r="F1071" s="3">
        <v>35.481303416270833</v>
      </c>
      <c r="G1071" s="3">
        <v>89.252053620923661</v>
      </c>
      <c r="H1071" s="3">
        <f t="shared" si="32"/>
        <v>89.252053620923661</v>
      </c>
      <c r="I1071" s="3">
        <f t="shared" si="33"/>
        <v>2.6775616086277099</v>
      </c>
      <c r="J1071" s="8" t="str" cm="1">
        <f t="array" ref="J1071">_xlfn.IFS(H1071=100,"green",H1071&gt;50,"yellow",H1071&gt;0,"orange",H1071=0,"red")</f>
        <v>yellow</v>
      </c>
      <c r="K1071" t="s">
        <v>193</v>
      </c>
    </row>
    <row r="1072" spans="1:11" x14ac:dyDescent="0.3">
      <c r="A1072">
        <v>6</v>
      </c>
      <c r="B1072">
        <v>6.02</v>
      </c>
      <c r="C1072" t="s">
        <v>220</v>
      </c>
      <c r="D1072">
        <v>34</v>
      </c>
      <c r="E1072" t="s">
        <v>9</v>
      </c>
      <c r="F1072" s="3">
        <v>40.466267559755856</v>
      </c>
      <c r="G1072" s="3">
        <v>87.354745002303673</v>
      </c>
      <c r="H1072" s="3">
        <f t="shared" si="32"/>
        <v>87.354745002303673</v>
      </c>
      <c r="I1072" s="3">
        <f t="shared" si="33"/>
        <v>2.6206423500691098</v>
      </c>
      <c r="J1072" s="8" t="str" cm="1">
        <f t="array" ref="J1072">_xlfn.IFS(H1072=100,"green",H1072&gt;50,"yellow",H1072&gt;0,"orange",H1072=0,"red")</f>
        <v>yellow</v>
      </c>
      <c r="K1072" t="s">
        <v>193</v>
      </c>
    </row>
    <row r="1073" spans="1:11" x14ac:dyDescent="0.3">
      <c r="A1073">
        <v>6</v>
      </c>
      <c r="B1073">
        <v>6.02</v>
      </c>
      <c r="C1073" t="s">
        <v>220</v>
      </c>
      <c r="D1073">
        <v>3</v>
      </c>
      <c r="E1073" t="s">
        <v>8</v>
      </c>
      <c r="F1073" s="3">
        <v>30.609150203915622</v>
      </c>
      <c r="G1073" s="3">
        <v>91.106425691607427</v>
      </c>
      <c r="H1073" s="3">
        <f t="shared" si="32"/>
        <v>91.106425691607427</v>
      </c>
      <c r="I1073" s="3">
        <f t="shared" si="33"/>
        <v>2.7331927707482229</v>
      </c>
      <c r="J1073" s="8" t="str" cm="1">
        <f t="array" ref="J1073">_xlfn.IFS(H1073=100,"green",H1073&gt;50,"yellow",H1073&gt;0,"orange",H1073=0,"red")</f>
        <v>yellow</v>
      </c>
      <c r="K1073" t="s">
        <v>193</v>
      </c>
    </row>
    <row r="1074" spans="1:11" x14ac:dyDescent="0.3">
      <c r="A1074">
        <v>6</v>
      </c>
      <c r="B1074">
        <v>6.02</v>
      </c>
      <c r="C1074" t="s">
        <v>220</v>
      </c>
      <c r="D1074">
        <v>8</v>
      </c>
      <c r="E1074" t="s">
        <v>7</v>
      </c>
      <c r="F1074" s="3">
        <v>58.88391007368994</v>
      </c>
      <c r="G1074" s="3">
        <v>80.344874746362464</v>
      </c>
      <c r="H1074" s="3">
        <f t="shared" si="32"/>
        <v>80.344874746362464</v>
      </c>
      <c r="I1074" s="3">
        <f t="shared" si="33"/>
        <v>2.4103462423908737</v>
      </c>
      <c r="J1074" s="8" t="str" cm="1">
        <f t="array" ref="J1074">_xlfn.IFS(H1074=100,"green",H1074&gt;50,"yellow",H1074&gt;0,"orange",H1074=0,"red")</f>
        <v>yellow</v>
      </c>
      <c r="K1074" t="s">
        <v>193</v>
      </c>
    </row>
    <row r="1075" spans="1:11" x14ac:dyDescent="0.3">
      <c r="A1075">
        <v>6</v>
      </c>
      <c r="B1075">
        <v>6.02</v>
      </c>
      <c r="C1075" t="s">
        <v>220</v>
      </c>
      <c r="D1075">
        <v>11</v>
      </c>
      <c r="E1075" t="s">
        <v>6</v>
      </c>
      <c r="F1075" s="3">
        <v>4.58582619391166</v>
      </c>
      <c r="G1075" s="3">
        <v>101.01106602765672</v>
      </c>
      <c r="H1075" s="3">
        <f t="shared" si="32"/>
        <v>100</v>
      </c>
      <c r="I1075" s="3">
        <f t="shared" si="33"/>
        <v>3</v>
      </c>
      <c r="J1075" s="8" t="str" cm="1">
        <f t="array" ref="J1075">_xlfn.IFS(H1075=100,"green",H1075&gt;50,"yellow",H1075&gt;0,"orange",H1075=0,"red")</f>
        <v>green</v>
      </c>
      <c r="K1075" t="s">
        <v>193</v>
      </c>
    </row>
    <row r="1076" spans="1:11" x14ac:dyDescent="0.3">
      <c r="A1076">
        <v>6</v>
      </c>
      <c r="B1076">
        <v>6.02</v>
      </c>
      <c r="C1076" t="s">
        <v>220</v>
      </c>
      <c r="D1076">
        <v>33</v>
      </c>
      <c r="E1076" t="s">
        <v>5</v>
      </c>
      <c r="F1076" s="3">
        <v>24.682928735943808</v>
      </c>
      <c r="G1076" s="3">
        <v>93.361982751476887</v>
      </c>
      <c r="H1076" s="3">
        <f t="shared" si="32"/>
        <v>93.361982751476887</v>
      </c>
      <c r="I1076" s="3">
        <f t="shared" si="33"/>
        <v>2.8008594825443067</v>
      </c>
      <c r="J1076" s="8" t="str" cm="1">
        <f t="array" ref="J1076">_xlfn.IFS(H1076=100,"green",H1076&gt;50,"yellow",H1076&gt;0,"orange",H1076=0,"red")</f>
        <v>yellow</v>
      </c>
      <c r="K1076" t="s">
        <v>193</v>
      </c>
    </row>
    <row r="1077" spans="1:11" x14ac:dyDescent="0.3">
      <c r="A1077">
        <v>6</v>
      </c>
      <c r="B1077">
        <v>6.02</v>
      </c>
      <c r="C1077" t="s">
        <v>220</v>
      </c>
      <c r="D1077">
        <v>36</v>
      </c>
      <c r="E1077" t="s">
        <v>4</v>
      </c>
      <c r="F1077" s="3">
        <v>44.775299872807636</v>
      </c>
      <c r="G1077" s="3">
        <v>85.714700277779414</v>
      </c>
      <c r="H1077" s="3">
        <f t="shared" si="32"/>
        <v>85.714700277779414</v>
      </c>
      <c r="I1077" s="3">
        <f t="shared" si="33"/>
        <v>2.5714410083333821</v>
      </c>
      <c r="J1077" s="8" t="str" cm="1">
        <f t="array" ref="J1077">_xlfn.IFS(H1077=100,"green",H1077&gt;50,"yellow",H1077&gt;0,"orange",H1077=0,"red")</f>
        <v>yellow</v>
      </c>
      <c r="K1077" t="s">
        <v>193</v>
      </c>
    </row>
    <row r="1078" spans="1:11" x14ac:dyDescent="0.3">
      <c r="A1078">
        <v>6</v>
      </c>
      <c r="B1078">
        <v>6.02</v>
      </c>
      <c r="C1078" t="s">
        <v>220</v>
      </c>
      <c r="D1078">
        <v>16</v>
      </c>
      <c r="E1078" t="s">
        <v>3</v>
      </c>
      <c r="F1078" s="3">
        <v>8.2745473019668108</v>
      </c>
      <c r="G1078" s="3">
        <v>99.607115638335415</v>
      </c>
      <c r="H1078" s="3">
        <f t="shared" si="32"/>
        <v>99.607115638335415</v>
      </c>
      <c r="I1078" s="3">
        <f t="shared" si="33"/>
        <v>2.9882134691500628</v>
      </c>
      <c r="J1078" s="8" t="str" cm="1">
        <f t="array" ref="J1078">_xlfn.IFS(H1078=100,"green",H1078&gt;50,"yellow",H1078&gt;0,"orange",H1078=0,"red")</f>
        <v>yellow</v>
      </c>
      <c r="K1078" t="s">
        <v>193</v>
      </c>
    </row>
    <row r="1079" spans="1:11" x14ac:dyDescent="0.3">
      <c r="A1079">
        <v>6</v>
      </c>
      <c r="B1079">
        <v>6.02</v>
      </c>
      <c r="C1079" t="s">
        <v>220</v>
      </c>
      <c r="D1079">
        <v>9</v>
      </c>
      <c r="E1079" t="s">
        <v>2</v>
      </c>
      <c r="F1079" s="3">
        <v>22.833924957618109</v>
      </c>
      <c r="G1079" s="3">
        <v>94.065725186427628</v>
      </c>
      <c r="H1079" s="3">
        <f t="shared" si="32"/>
        <v>94.065725186427628</v>
      </c>
      <c r="I1079" s="3">
        <f t="shared" si="33"/>
        <v>2.8219717555928288</v>
      </c>
      <c r="J1079" s="8" t="str" cm="1">
        <f t="array" ref="J1079">_xlfn.IFS(H1079=100,"green",H1079&gt;50,"yellow",H1079&gt;0,"orange",H1079=0,"red")</f>
        <v>yellow</v>
      </c>
      <c r="K1079" t="s">
        <v>193</v>
      </c>
    </row>
    <row r="1080" spans="1:11" x14ac:dyDescent="0.3">
      <c r="A1080">
        <v>6</v>
      </c>
      <c r="B1080">
        <v>6.02</v>
      </c>
      <c r="C1080" t="s">
        <v>220</v>
      </c>
      <c r="D1080">
        <v>5</v>
      </c>
      <c r="E1080" t="s">
        <v>1</v>
      </c>
      <c r="F1080" s="3">
        <v>27.77036397518533</v>
      </c>
      <c r="G1080" s="3">
        <v>92.186885535080705</v>
      </c>
      <c r="H1080" s="3">
        <f t="shared" si="32"/>
        <v>92.186885535080705</v>
      </c>
      <c r="I1080" s="3">
        <f t="shared" si="33"/>
        <v>2.7656065660524214</v>
      </c>
      <c r="J1080" s="8" t="str" cm="1">
        <f t="array" ref="J1080">_xlfn.IFS(H1080=100,"green",H1080&gt;50,"yellow",H1080&gt;0,"orange",H1080=0,"red")</f>
        <v>yellow</v>
      </c>
      <c r="K1080" t="s">
        <v>193</v>
      </c>
    </row>
    <row r="1081" spans="1:11" x14ac:dyDescent="0.3">
      <c r="A1081">
        <v>6</v>
      </c>
      <c r="B1081">
        <v>6.02</v>
      </c>
      <c r="C1081" t="s">
        <v>220</v>
      </c>
      <c r="D1081">
        <v>19</v>
      </c>
      <c r="E1081" t="s">
        <v>0</v>
      </c>
      <c r="F1081" s="3">
        <v>10.145041777906521</v>
      </c>
      <c r="G1081" s="3">
        <v>98.8951937090835</v>
      </c>
      <c r="H1081" s="3">
        <f t="shared" si="32"/>
        <v>98.8951937090835</v>
      </c>
      <c r="I1081" s="3">
        <f t="shared" si="33"/>
        <v>2.966855811272505</v>
      </c>
      <c r="J1081" s="8" t="str" cm="1">
        <f t="array" ref="J1081">_xlfn.IFS(H1081=100,"green",H1081&gt;50,"yellow",H1081&gt;0,"orange",H1081=0,"red")</f>
        <v>yellow</v>
      </c>
      <c r="K1081" t="s">
        <v>193</v>
      </c>
    </row>
    <row r="1082" spans="1:11" x14ac:dyDescent="0.3">
      <c r="A1082">
        <v>6</v>
      </c>
      <c r="B1082">
        <v>6.03</v>
      </c>
      <c r="C1082" t="s">
        <v>221</v>
      </c>
      <c r="D1082">
        <v>35</v>
      </c>
      <c r="E1082" t="s">
        <v>34</v>
      </c>
      <c r="F1082" s="3">
        <v>8.145440786586823</v>
      </c>
      <c r="G1082" s="3">
        <v>85.66633888806075</v>
      </c>
      <c r="H1082" s="3">
        <f t="shared" si="32"/>
        <v>85.66633888806075</v>
      </c>
      <c r="I1082" s="3">
        <f t="shared" si="33"/>
        <v>2.5699901666418223</v>
      </c>
      <c r="J1082" s="8" t="str" cm="1">
        <f t="array" ref="J1082">_xlfn.IFS(H1082=100,"green",H1082&gt;50,"yellow",H1082&gt;0,"orange",H1082=0,"red")</f>
        <v>yellow</v>
      </c>
      <c r="K1082" t="s">
        <v>193</v>
      </c>
    </row>
    <row r="1083" spans="1:11" x14ac:dyDescent="0.3">
      <c r="A1083">
        <v>6</v>
      </c>
      <c r="B1083">
        <v>6.03</v>
      </c>
      <c r="C1083" t="s">
        <v>221</v>
      </c>
      <c r="D1083">
        <v>37</v>
      </c>
      <c r="E1083" t="s">
        <v>33</v>
      </c>
      <c r="F1083" s="3">
        <v>8.2417078706676339</v>
      </c>
      <c r="G1083" s="3">
        <v>85.451759113841845</v>
      </c>
      <c r="H1083" s="3">
        <f t="shared" si="32"/>
        <v>85.451759113841845</v>
      </c>
      <c r="I1083" s="3">
        <f t="shared" si="33"/>
        <v>2.563552773415255</v>
      </c>
      <c r="J1083" s="8" t="str" cm="1">
        <f t="array" ref="J1083">_xlfn.IFS(H1083=100,"green",H1083&gt;50,"yellow",H1083&gt;0,"orange",H1083=0,"red")</f>
        <v>yellow</v>
      </c>
      <c r="K1083" t="s">
        <v>193</v>
      </c>
    </row>
    <row r="1084" spans="1:11" x14ac:dyDescent="0.3">
      <c r="A1084">
        <v>6</v>
      </c>
      <c r="B1084">
        <v>6.03</v>
      </c>
      <c r="C1084" t="s">
        <v>221</v>
      </c>
      <c r="D1084">
        <v>12</v>
      </c>
      <c r="E1084" t="s">
        <v>32</v>
      </c>
      <c r="F1084" s="3">
        <v>12.141123212888091</v>
      </c>
      <c r="G1084" s="3">
        <v>76.759944339261097</v>
      </c>
      <c r="H1084" s="3">
        <f t="shared" si="32"/>
        <v>76.759944339261097</v>
      </c>
      <c r="I1084" s="3">
        <f t="shared" si="33"/>
        <v>2.3027983301778328</v>
      </c>
      <c r="J1084" s="8" t="str" cm="1">
        <f t="array" ref="J1084">_xlfn.IFS(H1084=100,"green",H1084&gt;50,"yellow",H1084&gt;0,"orange",H1084=0,"red")</f>
        <v>yellow</v>
      </c>
      <c r="K1084" t="s">
        <v>193</v>
      </c>
    </row>
    <row r="1085" spans="1:11" x14ac:dyDescent="0.3">
      <c r="A1085">
        <v>6</v>
      </c>
      <c r="B1085">
        <v>6.03</v>
      </c>
      <c r="C1085" t="s">
        <v>221</v>
      </c>
      <c r="D1085">
        <v>18</v>
      </c>
      <c r="E1085" t="s">
        <v>31</v>
      </c>
      <c r="F1085" s="3">
        <v>10.001417695350344</v>
      </c>
      <c r="G1085" s="3">
        <v>81.529357802151225</v>
      </c>
      <c r="H1085" s="3">
        <f t="shared" si="32"/>
        <v>81.529357802151225</v>
      </c>
      <c r="I1085" s="3">
        <f t="shared" si="33"/>
        <v>2.445880734064537</v>
      </c>
      <c r="J1085" s="8" t="str" cm="1">
        <f t="array" ref="J1085">_xlfn.IFS(H1085=100,"green",H1085&gt;50,"yellow",H1085&gt;0,"orange",H1085=0,"red")</f>
        <v>yellow</v>
      </c>
      <c r="K1085" t="s">
        <v>193</v>
      </c>
    </row>
    <row r="1086" spans="1:11" x14ac:dyDescent="0.3">
      <c r="A1086">
        <v>6</v>
      </c>
      <c r="B1086">
        <v>6.03</v>
      </c>
      <c r="C1086" t="s">
        <v>221</v>
      </c>
      <c r="D1086">
        <v>10</v>
      </c>
      <c r="E1086" t="s">
        <v>30</v>
      </c>
      <c r="F1086" s="3">
        <v>3.9971391972361201</v>
      </c>
      <c r="G1086" s="3">
        <v>94.912922254890191</v>
      </c>
      <c r="H1086" s="3">
        <f t="shared" si="32"/>
        <v>94.912922254890191</v>
      </c>
      <c r="I1086" s="3">
        <f t="shared" si="33"/>
        <v>2.8473876676467054</v>
      </c>
      <c r="J1086" s="8" t="str" cm="1">
        <f t="array" ref="J1086">_xlfn.IFS(H1086=100,"green",H1086&gt;50,"yellow",H1086&gt;0,"orange",H1086=0,"red")</f>
        <v>yellow</v>
      </c>
      <c r="K1086" t="s">
        <v>193</v>
      </c>
    </row>
    <row r="1087" spans="1:11" x14ac:dyDescent="0.3">
      <c r="A1087">
        <v>6</v>
      </c>
      <c r="B1087">
        <v>6.03</v>
      </c>
      <c r="C1087" t="s">
        <v>221</v>
      </c>
      <c r="D1087">
        <v>4</v>
      </c>
      <c r="E1087" t="s">
        <v>29</v>
      </c>
      <c r="F1087" s="3">
        <v>8.3376758728504434</v>
      </c>
      <c r="G1087" s="3">
        <v>85.237845994552401</v>
      </c>
      <c r="H1087" s="3">
        <f t="shared" si="32"/>
        <v>85.237845994552401</v>
      </c>
      <c r="I1087" s="3">
        <f t="shared" si="33"/>
        <v>2.5571353798365717</v>
      </c>
      <c r="J1087" s="8" t="str" cm="1">
        <f t="array" ref="J1087">_xlfn.IFS(H1087=100,"green",H1087&gt;50,"yellow",H1087&gt;0,"orange",H1087=0,"red")</f>
        <v>yellow</v>
      </c>
      <c r="K1087" t="s">
        <v>193</v>
      </c>
    </row>
    <row r="1088" spans="1:11" x14ac:dyDescent="0.3">
      <c r="A1088">
        <v>6</v>
      </c>
      <c r="B1088">
        <v>6.03</v>
      </c>
      <c r="C1088" t="s">
        <v>221</v>
      </c>
      <c r="D1088">
        <v>22</v>
      </c>
      <c r="E1088" t="s">
        <v>28</v>
      </c>
      <c r="F1088" s="3">
        <v>16.648921648601039</v>
      </c>
      <c r="G1088" s="3">
        <v>66.712040844566729</v>
      </c>
      <c r="H1088" s="3">
        <f t="shared" si="32"/>
        <v>66.712040844566729</v>
      </c>
      <c r="I1088" s="3">
        <f t="shared" si="33"/>
        <v>2.0013612253370021</v>
      </c>
      <c r="J1088" s="8" t="str" cm="1">
        <f t="array" ref="J1088">_xlfn.IFS(H1088=100,"green",H1088&gt;50,"yellow",H1088&gt;0,"orange",H1088=0,"red")</f>
        <v>yellow</v>
      </c>
      <c r="K1088" t="s">
        <v>193</v>
      </c>
    </row>
    <row r="1089" spans="1:11" x14ac:dyDescent="0.3">
      <c r="A1089">
        <v>6</v>
      </c>
      <c r="B1089">
        <v>6.03</v>
      </c>
      <c r="C1089" t="s">
        <v>221</v>
      </c>
      <c r="D1089">
        <v>25</v>
      </c>
      <c r="E1089" t="s">
        <v>244</v>
      </c>
      <c r="F1089" s="3">
        <v>28.168340833509742</v>
      </c>
      <c r="G1089" s="3">
        <v>41.035202375504305</v>
      </c>
      <c r="H1089" s="3">
        <f t="shared" si="32"/>
        <v>41.035202375504305</v>
      </c>
      <c r="I1089" s="3">
        <f t="shared" si="33"/>
        <v>1.2310560712651291</v>
      </c>
      <c r="J1089" s="8" t="str" cm="1">
        <f t="array" ref="J1089">_xlfn.IFS(H1089=100,"green",H1089&gt;50,"yellow",H1089&gt;0,"orange",H1089=0,"red")</f>
        <v>orange</v>
      </c>
      <c r="K1089" t="s">
        <v>193</v>
      </c>
    </row>
    <row r="1090" spans="1:11" x14ac:dyDescent="0.3">
      <c r="A1090">
        <v>6</v>
      </c>
      <c r="B1090">
        <v>6.03</v>
      </c>
      <c r="C1090" t="s">
        <v>221</v>
      </c>
      <c r="D1090">
        <v>7</v>
      </c>
      <c r="E1090" t="s">
        <v>27</v>
      </c>
      <c r="F1090" s="3">
        <v>36.865747860324262</v>
      </c>
      <c r="G1090" s="3">
        <v>21.648642016647571</v>
      </c>
      <c r="H1090" s="3">
        <f t="shared" ref="H1090:H1153" si="34">IF(G1090&gt;100,100,IF(G1090&lt;0,0,G1090))</f>
        <v>21.648642016647571</v>
      </c>
      <c r="I1090" s="3">
        <f t="shared" ref="I1090:I1153" si="35">H1090/100*3</f>
        <v>0.64945926049942715</v>
      </c>
      <c r="J1090" s="8" t="str" cm="1">
        <f t="array" ref="J1090">_xlfn.IFS(H1090=100,"green",H1090&gt;50,"yellow",H1090&gt;0,"orange",H1090=0,"red")</f>
        <v>orange</v>
      </c>
      <c r="K1090" t="s">
        <v>193</v>
      </c>
    </row>
    <row r="1091" spans="1:11" x14ac:dyDescent="0.3">
      <c r="A1091">
        <v>6</v>
      </c>
      <c r="B1091">
        <v>6.03</v>
      </c>
      <c r="C1091" t="s">
        <v>221</v>
      </c>
      <c r="D1091">
        <v>30</v>
      </c>
      <c r="E1091" t="s">
        <v>26</v>
      </c>
      <c r="F1091" s="3">
        <v>7.0618321683595635</v>
      </c>
      <c r="G1091" s="3">
        <v>88.081707493654704</v>
      </c>
      <c r="H1091" s="3">
        <f t="shared" si="34"/>
        <v>88.081707493654704</v>
      </c>
      <c r="I1091" s="3">
        <f t="shared" si="35"/>
        <v>2.642451224809641</v>
      </c>
      <c r="J1091" s="8" t="str" cm="1">
        <f t="array" ref="J1091">_xlfn.IFS(H1091=100,"green",H1091&gt;50,"yellow",H1091&gt;0,"orange",H1091=0,"red")</f>
        <v>yellow</v>
      </c>
      <c r="K1091" t="s">
        <v>193</v>
      </c>
    </row>
    <row r="1092" spans="1:11" x14ac:dyDescent="0.3">
      <c r="A1092">
        <v>6</v>
      </c>
      <c r="B1092">
        <v>6.03</v>
      </c>
      <c r="C1092" t="s">
        <v>221</v>
      </c>
      <c r="D1092">
        <v>24</v>
      </c>
      <c r="E1092" t="s">
        <v>25</v>
      </c>
      <c r="F1092" s="3">
        <v>5.451715405829666</v>
      </c>
      <c r="G1092" s="3">
        <v>91.670665180164804</v>
      </c>
      <c r="H1092" s="3">
        <f t="shared" si="34"/>
        <v>91.670665180164804</v>
      </c>
      <c r="I1092" s="3">
        <f t="shared" si="35"/>
        <v>2.7501199554049442</v>
      </c>
      <c r="J1092" s="8" t="str" cm="1">
        <f t="array" ref="J1092">_xlfn.IFS(H1092=100,"green",H1092&gt;50,"yellow",H1092&gt;0,"orange",H1092=0,"red")</f>
        <v>yellow</v>
      </c>
      <c r="K1092" t="s">
        <v>193</v>
      </c>
    </row>
    <row r="1093" spans="1:11" x14ac:dyDescent="0.3">
      <c r="A1093">
        <v>6</v>
      </c>
      <c r="B1093">
        <v>6.03</v>
      </c>
      <c r="C1093" t="s">
        <v>221</v>
      </c>
      <c r="D1093">
        <v>6</v>
      </c>
      <c r="E1093" t="s">
        <v>24</v>
      </c>
      <c r="F1093" s="3">
        <v>36.455491205990405</v>
      </c>
      <c r="G1093" s="3">
        <v>22.563105990490008</v>
      </c>
      <c r="H1093" s="3">
        <f t="shared" si="34"/>
        <v>22.563105990490008</v>
      </c>
      <c r="I1093" s="3">
        <f t="shared" si="35"/>
        <v>0.67689317971470031</v>
      </c>
      <c r="J1093" s="8" t="str" cm="1">
        <f t="array" ref="J1093">_xlfn.IFS(H1093=100,"green",H1093&gt;50,"yellow",H1093&gt;0,"orange",H1093=0,"red")</f>
        <v>orange</v>
      </c>
      <c r="K1093" t="s">
        <v>193</v>
      </c>
    </row>
    <row r="1094" spans="1:11" x14ac:dyDescent="0.3">
      <c r="A1094">
        <v>6</v>
      </c>
      <c r="B1094">
        <v>6.03</v>
      </c>
      <c r="C1094" t="s">
        <v>221</v>
      </c>
      <c r="D1094">
        <v>2</v>
      </c>
      <c r="E1094" t="s">
        <v>23</v>
      </c>
      <c r="F1094" s="3">
        <v>7.1672035756770756</v>
      </c>
      <c r="G1094" s="3">
        <v>87.846834140969179</v>
      </c>
      <c r="H1094" s="3">
        <f t="shared" si="34"/>
        <v>87.846834140969179</v>
      </c>
      <c r="I1094" s="3">
        <f t="shared" si="35"/>
        <v>2.6354050242290752</v>
      </c>
      <c r="J1094" s="8" t="str" cm="1">
        <f t="array" ref="J1094">_xlfn.IFS(H1094=100,"green",H1094&gt;50,"yellow",H1094&gt;0,"orange",H1094=0,"red")</f>
        <v>yellow</v>
      </c>
      <c r="K1094" t="s">
        <v>193</v>
      </c>
    </row>
    <row r="1095" spans="1:11" x14ac:dyDescent="0.3">
      <c r="A1095">
        <v>6</v>
      </c>
      <c r="B1095">
        <v>6.03</v>
      </c>
      <c r="C1095" t="s">
        <v>221</v>
      </c>
      <c r="D1095">
        <v>1</v>
      </c>
      <c r="E1095" t="s">
        <v>22</v>
      </c>
      <c r="F1095" s="3">
        <v>13.678940431556711</v>
      </c>
      <c r="G1095" s="3">
        <v>73.332142669327339</v>
      </c>
      <c r="H1095" s="3">
        <f t="shared" si="34"/>
        <v>73.332142669327339</v>
      </c>
      <c r="I1095" s="3">
        <f t="shared" si="35"/>
        <v>2.1999642800798203</v>
      </c>
      <c r="J1095" s="8" t="str" cm="1">
        <f t="array" ref="J1095">_xlfn.IFS(H1095=100,"green",H1095&gt;50,"yellow",H1095&gt;0,"orange",H1095=0,"red")</f>
        <v>yellow</v>
      </c>
      <c r="K1095" t="s">
        <v>193</v>
      </c>
    </row>
    <row r="1096" spans="1:11" x14ac:dyDescent="0.3">
      <c r="A1096">
        <v>6</v>
      </c>
      <c r="B1096">
        <v>6.03</v>
      </c>
      <c r="C1096" t="s">
        <v>221</v>
      </c>
      <c r="D1096">
        <v>20</v>
      </c>
      <c r="E1096" t="s">
        <v>21</v>
      </c>
      <c r="F1096" s="3">
        <v>6.0445977332334104</v>
      </c>
      <c r="G1096" s="3">
        <v>90.349127739123375</v>
      </c>
      <c r="H1096" s="3">
        <f t="shared" si="34"/>
        <v>90.349127739123375</v>
      </c>
      <c r="I1096" s="3">
        <f t="shared" si="35"/>
        <v>2.7104738321737014</v>
      </c>
      <c r="J1096" s="8" t="str" cm="1">
        <f t="array" ref="J1096">_xlfn.IFS(H1096=100,"green",H1096&gt;50,"yellow",H1096&gt;0,"orange",H1096=0,"red")</f>
        <v>yellow</v>
      </c>
      <c r="K1096" t="s">
        <v>193</v>
      </c>
    </row>
    <row r="1097" spans="1:11" x14ac:dyDescent="0.3">
      <c r="A1097">
        <v>6</v>
      </c>
      <c r="B1097">
        <v>6.03</v>
      </c>
      <c r="C1097" t="s">
        <v>221</v>
      </c>
      <c r="D1097">
        <v>29</v>
      </c>
      <c r="E1097" t="s">
        <v>20</v>
      </c>
      <c r="F1097" s="3">
        <v>8.8844809118449817</v>
      </c>
      <c r="G1097" s="3">
        <v>84.019015041796891</v>
      </c>
      <c r="H1097" s="3">
        <f t="shared" si="34"/>
        <v>84.019015041796891</v>
      </c>
      <c r="I1097" s="3">
        <f t="shared" si="35"/>
        <v>2.5205704512539069</v>
      </c>
      <c r="J1097" s="8" t="str" cm="1">
        <f t="array" ref="J1097">_xlfn.IFS(H1097=100,"green",H1097&gt;50,"yellow",H1097&gt;0,"orange",H1097=0,"red")</f>
        <v>yellow</v>
      </c>
      <c r="K1097" t="s">
        <v>193</v>
      </c>
    </row>
    <row r="1098" spans="1:11" x14ac:dyDescent="0.3">
      <c r="A1098">
        <v>6</v>
      </c>
      <c r="B1098">
        <v>6.03</v>
      </c>
      <c r="C1098" t="s">
        <v>221</v>
      </c>
      <c r="D1098">
        <v>32</v>
      </c>
      <c r="E1098" t="s">
        <v>19</v>
      </c>
      <c r="F1098" s="3">
        <v>6.8041544916055807</v>
      </c>
      <c r="G1098" s="3">
        <v>88.656072223064257</v>
      </c>
      <c r="H1098" s="3">
        <f t="shared" si="34"/>
        <v>88.656072223064257</v>
      </c>
      <c r="I1098" s="3">
        <f t="shared" si="35"/>
        <v>2.6596821666919275</v>
      </c>
      <c r="J1098" s="8" t="str" cm="1">
        <f t="array" ref="J1098">_xlfn.IFS(H1098=100,"green",H1098&gt;50,"yellow",H1098&gt;0,"orange",H1098=0,"red")</f>
        <v>yellow</v>
      </c>
      <c r="K1098" t="s">
        <v>193</v>
      </c>
    </row>
    <row r="1099" spans="1:11" x14ac:dyDescent="0.3">
      <c r="A1099">
        <v>6</v>
      </c>
      <c r="B1099">
        <v>6.03</v>
      </c>
      <c r="C1099" t="s">
        <v>221</v>
      </c>
      <c r="D1099">
        <v>35</v>
      </c>
      <c r="E1099" t="s">
        <v>18</v>
      </c>
      <c r="F1099" s="3">
        <v>4.7445255474452557</v>
      </c>
      <c r="G1099" s="3">
        <v>93.246994634733525</v>
      </c>
      <c r="H1099" s="3">
        <f t="shared" si="34"/>
        <v>93.246994634733525</v>
      </c>
      <c r="I1099" s="3">
        <f t="shared" si="35"/>
        <v>2.7974098390420057</v>
      </c>
      <c r="J1099" s="8" t="str" cm="1">
        <f t="array" ref="J1099">_xlfn.IFS(H1099=100,"green",H1099&gt;50,"yellow",H1099&gt;0,"orange",H1099=0,"red")</f>
        <v>yellow</v>
      </c>
      <c r="K1099" t="s">
        <v>193</v>
      </c>
    </row>
    <row r="1100" spans="1:11" x14ac:dyDescent="0.3">
      <c r="A1100">
        <v>6</v>
      </c>
      <c r="B1100">
        <v>6.03</v>
      </c>
      <c r="C1100" t="s">
        <v>221</v>
      </c>
      <c r="D1100">
        <v>31</v>
      </c>
      <c r="E1100" t="s">
        <v>17</v>
      </c>
      <c r="F1100" s="3">
        <v>0</v>
      </c>
      <c r="G1100" s="3">
        <v>103.82256395281952</v>
      </c>
      <c r="H1100" s="3">
        <f t="shared" si="34"/>
        <v>100</v>
      </c>
      <c r="I1100" s="3">
        <f t="shared" si="35"/>
        <v>3</v>
      </c>
      <c r="J1100" s="8" t="str" cm="1">
        <f t="array" ref="J1100">_xlfn.IFS(H1100=100,"green",H1100&gt;50,"yellow",H1100&gt;0,"orange",H1100=0,"red")</f>
        <v>green</v>
      </c>
      <c r="K1100" t="s">
        <v>193</v>
      </c>
    </row>
    <row r="1101" spans="1:11" x14ac:dyDescent="0.3">
      <c r="A1101">
        <v>6</v>
      </c>
      <c r="B1101">
        <v>6.03</v>
      </c>
      <c r="C1101" t="s">
        <v>221</v>
      </c>
      <c r="D1101">
        <v>23</v>
      </c>
      <c r="E1101" t="s">
        <v>16</v>
      </c>
      <c r="F1101" s="3">
        <v>12.287473624237021</v>
      </c>
      <c r="G1101" s="3">
        <v>76.433728597671418</v>
      </c>
      <c r="H1101" s="3">
        <f t="shared" si="34"/>
        <v>76.433728597671418</v>
      </c>
      <c r="I1101" s="3">
        <f t="shared" si="35"/>
        <v>2.2930118579301424</v>
      </c>
      <c r="J1101" s="8" t="str" cm="1">
        <f t="array" ref="J1101">_xlfn.IFS(H1101=100,"green",H1101&gt;50,"yellow",H1101&gt;0,"orange",H1101=0,"red")</f>
        <v>yellow</v>
      </c>
      <c r="K1101" t="s">
        <v>193</v>
      </c>
    </row>
    <row r="1102" spans="1:11" x14ac:dyDescent="0.3">
      <c r="A1102">
        <v>6</v>
      </c>
      <c r="B1102">
        <v>6.03</v>
      </c>
      <c r="C1102" t="s">
        <v>221</v>
      </c>
      <c r="D1102">
        <v>27</v>
      </c>
      <c r="E1102" t="s">
        <v>15</v>
      </c>
      <c r="F1102" s="3">
        <v>12.609641028970557</v>
      </c>
      <c r="G1102" s="3">
        <v>75.715615967290091</v>
      </c>
      <c r="H1102" s="3">
        <f t="shared" si="34"/>
        <v>75.715615967290091</v>
      </c>
      <c r="I1102" s="3">
        <f t="shared" si="35"/>
        <v>2.271468479018703</v>
      </c>
      <c r="J1102" s="8" t="str" cm="1">
        <f t="array" ref="J1102">_xlfn.IFS(H1102=100,"green",H1102&gt;50,"yellow",H1102&gt;0,"orange",H1102=0,"red")</f>
        <v>yellow</v>
      </c>
      <c r="K1102" t="s">
        <v>193</v>
      </c>
    </row>
    <row r="1103" spans="1:11" x14ac:dyDescent="0.3">
      <c r="A1103">
        <v>6</v>
      </c>
      <c r="B1103">
        <v>6.03</v>
      </c>
      <c r="C1103" t="s">
        <v>221</v>
      </c>
      <c r="D1103">
        <v>14</v>
      </c>
      <c r="E1103" t="s">
        <v>14</v>
      </c>
      <c r="F1103" s="3">
        <v>1.5172794789895696</v>
      </c>
      <c r="G1103" s="3">
        <v>100.44054099931181</v>
      </c>
      <c r="H1103" s="3">
        <f t="shared" si="34"/>
        <v>100</v>
      </c>
      <c r="I1103" s="3">
        <f t="shared" si="35"/>
        <v>3</v>
      </c>
      <c r="J1103" s="8" t="str" cm="1">
        <f t="array" ref="J1103">_xlfn.IFS(H1103=100,"green",H1103&gt;50,"yellow",H1103&gt;0,"orange",H1103=0,"red")</f>
        <v>green</v>
      </c>
      <c r="K1103" t="s">
        <v>193</v>
      </c>
    </row>
    <row r="1104" spans="1:11" x14ac:dyDescent="0.3">
      <c r="A1104">
        <v>6</v>
      </c>
      <c r="B1104">
        <v>6.03</v>
      </c>
      <c r="C1104" t="s">
        <v>221</v>
      </c>
      <c r="D1104">
        <v>17</v>
      </c>
      <c r="E1104" t="s">
        <v>13</v>
      </c>
      <c r="F1104" s="3">
        <v>7.2129425805953646</v>
      </c>
      <c r="G1104" s="3">
        <v>87.744881688144034</v>
      </c>
      <c r="H1104" s="3">
        <f t="shared" si="34"/>
        <v>87.744881688144034</v>
      </c>
      <c r="I1104" s="3">
        <f t="shared" si="35"/>
        <v>2.632346450644321</v>
      </c>
      <c r="J1104" s="8" t="str" cm="1">
        <f t="array" ref="J1104">_xlfn.IFS(H1104=100,"green",H1104&gt;50,"yellow",H1104&gt;0,"orange",H1104=0,"red")</f>
        <v>yellow</v>
      </c>
      <c r="K1104" t="s">
        <v>193</v>
      </c>
    </row>
    <row r="1105" spans="1:11" x14ac:dyDescent="0.3">
      <c r="A1105">
        <v>6</v>
      </c>
      <c r="B1105">
        <v>6.03</v>
      </c>
      <c r="C1105" t="s">
        <v>221</v>
      </c>
      <c r="D1105">
        <v>15</v>
      </c>
      <c r="E1105" t="s">
        <v>12</v>
      </c>
      <c r="F1105" s="3">
        <v>114.56371911929028</v>
      </c>
      <c r="G1105" s="3">
        <v>-151.54049411653293</v>
      </c>
      <c r="H1105" s="3">
        <f t="shared" si="34"/>
        <v>0</v>
      </c>
      <c r="I1105" s="3">
        <f t="shared" si="35"/>
        <v>0</v>
      </c>
      <c r="J1105" s="8" t="str" cm="1">
        <f t="array" ref="J1105">_xlfn.IFS(H1105=100,"green",H1105&gt;50,"yellow",H1105&gt;0,"orange",H1105=0,"red")</f>
        <v>red</v>
      </c>
      <c r="K1105" t="s">
        <v>193</v>
      </c>
    </row>
    <row r="1106" spans="1:11" x14ac:dyDescent="0.3">
      <c r="A1106">
        <v>6</v>
      </c>
      <c r="B1106">
        <v>6.03</v>
      </c>
      <c r="C1106" t="s">
        <v>221</v>
      </c>
      <c r="D1106">
        <v>13</v>
      </c>
      <c r="E1106" t="s">
        <v>11</v>
      </c>
      <c r="F1106" s="3">
        <v>5.3575887211637898</v>
      </c>
      <c r="G1106" s="3">
        <v>91.88047399422031</v>
      </c>
      <c r="H1106" s="3">
        <f t="shared" si="34"/>
        <v>91.88047399422031</v>
      </c>
      <c r="I1106" s="3">
        <f t="shared" si="35"/>
        <v>2.7564142198266093</v>
      </c>
      <c r="J1106" s="8" t="str" cm="1">
        <f t="array" ref="J1106">_xlfn.IFS(H1106=100,"green",H1106&gt;50,"yellow",H1106&gt;0,"orange",H1106=0,"red")</f>
        <v>yellow</v>
      </c>
      <c r="K1106" t="s">
        <v>193</v>
      </c>
    </row>
    <row r="1107" spans="1:11" x14ac:dyDescent="0.3">
      <c r="A1107">
        <v>6</v>
      </c>
      <c r="B1107">
        <v>6.03</v>
      </c>
      <c r="C1107" t="s">
        <v>221</v>
      </c>
      <c r="D1107">
        <v>21</v>
      </c>
      <c r="E1107" t="s">
        <v>10</v>
      </c>
      <c r="F1107" s="3">
        <v>13.024661638135543</v>
      </c>
      <c r="G1107" s="3">
        <v>74.790533116166657</v>
      </c>
      <c r="H1107" s="3">
        <f t="shared" si="34"/>
        <v>74.790533116166657</v>
      </c>
      <c r="I1107" s="3">
        <f t="shared" si="35"/>
        <v>2.2437159934849999</v>
      </c>
      <c r="J1107" s="8" t="str" cm="1">
        <f t="array" ref="J1107">_xlfn.IFS(H1107=100,"green",H1107&gt;50,"yellow",H1107&gt;0,"orange",H1107=0,"red")</f>
        <v>yellow</v>
      </c>
      <c r="K1107" t="s">
        <v>193</v>
      </c>
    </row>
    <row r="1108" spans="1:11" x14ac:dyDescent="0.3">
      <c r="A1108">
        <v>6</v>
      </c>
      <c r="B1108">
        <v>6.03</v>
      </c>
      <c r="C1108" t="s">
        <v>221</v>
      </c>
      <c r="D1108">
        <v>34</v>
      </c>
      <c r="E1108" t="s">
        <v>9</v>
      </c>
      <c r="F1108" s="3">
        <v>4.5674797047645219</v>
      </c>
      <c r="G1108" s="3">
        <v>93.641630634271394</v>
      </c>
      <c r="H1108" s="3">
        <f t="shared" si="34"/>
        <v>93.641630634271394</v>
      </c>
      <c r="I1108" s="3">
        <f t="shared" si="35"/>
        <v>2.8092489190281418</v>
      </c>
      <c r="J1108" s="8" t="str" cm="1">
        <f t="array" ref="J1108">_xlfn.IFS(H1108=100,"green",H1108&gt;50,"yellow",H1108&gt;0,"orange",H1108=0,"red")</f>
        <v>yellow</v>
      </c>
      <c r="K1108" t="s">
        <v>193</v>
      </c>
    </row>
    <row r="1109" spans="1:11" x14ac:dyDescent="0.3">
      <c r="A1109">
        <v>6</v>
      </c>
      <c r="B1109">
        <v>6.03</v>
      </c>
      <c r="C1109" t="s">
        <v>221</v>
      </c>
      <c r="D1109">
        <v>3</v>
      </c>
      <c r="E1109" t="s">
        <v>8</v>
      </c>
      <c r="F1109" s="3">
        <v>14.450315964142455</v>
      </c>
      <c r="G1109" s="3">
        <v>71.612743051060207</v>
      </c>
      <c r="H1109" s="3">
        <f t="shared" si="34"/>
        <v>71.612743051060207</v>
      </c>
      <c r="I1109" s="3">
        <f t="shared" si="35"/>
        <v>2.148382291531806</v>
      </c>
      <c r="J1109" s="8" t="str" cm="1">
        <f t="array" ref="J1109">_xlfn.IFS(H1109=100,"green",H1109&gt;50,"yellow",H1109&gt;0,"orange",H1109=0,"red")</f>
        <v>yellow</v>
      </c>
      <c r="K1109" t="s">
        <v>193</v>
      </c>
    </row>
    <row r="1110" spans="1:11" x14ac:dyDescent="0.3">
      <c r="A1110">
        <v>6</v>
      </c>
      <c r="B1110">
        <v>6.03</v>
      </c>
      <c r="C1110" t="s">
        <v>221</v>
      </c>
      <c r="D1110">
        <v>8</v>
      </c>
      <c r="E1110" t="s">
        <v>7</v>
      </c>
      <c r="F1110" s="3">
        <v>11.259191803308367</v>
      </c>
      <c r="G1110" s="3">
        <v>78.72577351702364</v>
      </c>
      <c r="H1110" s="3">
        <f t="shared" si="34"/>
        <v>78.72577351702364</v>
      </c>
      <c r="I1110" s="3">
        <f t="shared" si="35"/>
        <v>2.3617732055107092</v>
      </c>
      <c r="J1110" s="8" t="str" cm="1">
        <f t="array" ref="J1110">_xlfn.IFS(H1110=100,"green",H1110&gt;50,"yellow",H1110&gt;0,"orange",H1110=0,"red")</f>
        <v>yellow</v>
      </c>
      <c r="K1110" t="s">
        <v>193</v>
      </c>
    </row>
    <row r="1111" spans="1:11" x14ac:dyDescent="0.3">
      <c r="A1111">
        <v>6</v>
      </c>
      <c r="B1111">
        <v>6.03</v>
      </c>
      <c r="C1111" t="s">
        <v>221</v>
      </c>
      <c r="D1111">
        <v>11</v>
      </c>
      <c r="E1111" t="s">
        <v>6</v>
      </c>
      <c r="F1111" s="3">
        <v>8.0251958393454057</v>
      </c>
      <c r="G1111" s="3">
        <v>85.934365429805453</v>
      </c>
      <c r="H1111" s="3">
        <f t="shared" si="34"/>
        <v>85.934365429805453</v>
      </c>
      <c r="I1111" s="3">
        <f t="shared" si="35"/>
        <v>2.5780309628941636</v>
      </c>
      <c r="J1111" s="8" t="str" cm="1">
        <f t="array" ref="J1111">_xlfn.IFS(H1111=100,"green",H1111&gt;50,"yellow",H1111&gt;0,"orange",H1111=0,"red")</f>
        <v>yellow</v>
      </c>
      <c r="K1111" t="s">
        <v>193</v>
      </c>
    </row>
    <row r="1112" spans="1:11" x14ac:dyDescent="0.3">
      <c r="A1112">
        <v>6</v>
      </c>
      <c r="B1112">
        <v>6.03</v>
      </c>
      <c r="C1112" t="s">
        <v>221</v>
      </c>
      <c r="D1112">
        <v>33</v>
      </c>
      <c r="E1112" t="s">
        <v>5</v>
      </c>
      <c r="F1112" s="3">
        <v>8.1805169249517267</v>
      </c>
      <c r="G1112" s="3">
        <v>85.588154013940184</v>
      </c>
      <c r="H1112" s="3">
        <f t="shared" si="34"/>
        <v>85.588154013940184</v>
      </c>
      <c r="I1112" s="3">
        <f t="shared" si="35"/>
        <v>2.5676446204182057</v>
      </c>
      <c r="J1112" s="8" t="str" cm="1">
        <f t="array" ref="J1112">_xlfn.IFS(H1112=100,"green",H1112&gt;50,"yellow",H1112&gt;0,"orange",H1112=0,"red")</f>
        <v>yellow</v>
      </c>
      <c r="K1112" t="s">
        <v>193</v>
      </c>
    </row>
    <row r="1113" spans="1:11" x14ac:dyDescent="0.3">
      <c r="A1113">
        <v>6</v>
      </c>
      <c r="B1113">
        <v>6.03</v>
      </c>
      <c r="C1113" t="s">
        <v>221</v>
      </c>
      <c r="D1113">
        <v>36</v>
      </c>
      <c r="E1113" t="s">
        <v>4</v>
      </c>
      <c r="F1113" s="3">
        <v>13.929966322963699</v>
      </c>
      <c r="G1113" s="3">
        <v>72.772604800121769</v>
      </c>
      <c r="H1113" s="3">
        <f t="shared" si="34"/>
        <v>72.772604800121769</v>
      </c>
      <c r="I1113" s="3">
        <f t="shared" si="35"/>
        <v>2.1831781440036528</v>
      </c>
      <c r="J1113" s="8" t="str" cm="1">
        <f t="array" ref="J1113">_xlfn.IFS(H1113=100,"green",H1113&gt;50,"yellow",H1113&gt;0,"orange",H1113=0,"red")</f>
        <v>yellow</v>
      </c>
      <c r="K1113" t="s">
        <v>193</v>
      </c>
    </row>
    <row r="1114" spans="1:11" x14ac:dyDescent="0.3">
      <c r="A1114">
        <v>6</v>
      </c>
      <c r="B1114">
        <v>6.03</v>
      </c>
      <c r="C1114" t="s">
        <v>221</v>
      </c>
      <c r="D1114">
        <v>16</v>
      </c>
      <c r="E1114" t="s">
        <v>3</v>
      </c>
      <c r="F1114" s="3">
        <v>3.5112388222161792</v>
      </c>
      <c r="G1114" s="3">
        <v>95.99599643086853</v>
      </c>
      <c r="H1114" s="3">
        <f t="shared" si="34"/>
        <v>95.99599643086853</v>
      </c>
      <c r="I1114" s="3">
        <f t="shared" si="35"/>
        <v>2.8798798929260561</v>
      </c>
      <c r="J1114" s="8" t="str" cm="1">
        <f t="array" ref="J1114">_xlfn.IFS(H1114=100,"green",H1114&gt;50,"yellow",H1114&gt;0,"orange",H1114=0,"red")</f>
        <v>yellow</v>
      </c>
      <c r="K1114" t="s">
        <v>193</v>
      </c>
    </row>
    <row r="1115" spans="1:11" x14ac:dyDescent="0.3">
      <c r="A1115">
        <v>6</v>
      </c>
      <c r="B1115">
        <v>6.03</v>
      </c>
      <c r="C1115" t="s">
        <v>221</v>
      </c>
      <c r="D1115">
        <v>9</v>
      </c>
      <c r="E1115" t="s">
        <v>2</v>
      </c>
      <c r="F1115" s="3">
        <v>3.4562429755026995</v>
      </c>
      <c r="G1115" s="3">
        <v>96.118582426730313</v>
      </c>
      <c r="H1115" s="3">
        <f t="shared" si="34"/>
        <v>96.118582426730313</v>
      </c>
      <c r="I1115" s="3">
        <f t="shared" si="35"/>
        <v>2.8835574728019093</v>
      </c>
      <c r="J1115" s="8" t="str" cm="1">
        <f t="array" ref="J1115">_xlfn.IFS(H1115=100,"green",H1115&gt;50,"yellow",H1115&gt;0,"orange",H1115=0,"red")</f>
        <v>yellow</v>
      </c>
      <c r="K1115" t="s">
        <v>193</v>
      </c>
    </row>
    <row r="1116" spans="1:11" x14ac:dyDescent="0.3">
      <c r="A1116">
        <v>6</v>
      </c>
      <c r="B1116">
        <v>6.03</v>
      </c>
      <c r="C1116" t="s">
        <v>221</v>
      </c>
      <c r="D1116">
        <v>5</v>
      </c>
      <c r="E1116" t="s">
        <v>1</v>
      </c>
      <c r="F1116" s="3">
        <v>5.3240576417974017</v>
      </c>
      <c r="G1116" s="3">
        <v>91.955214924710276</v>
      </c>
      <c r="H1116" s="3">
        <f t="shared" si="34"/>
        <v>91.955214924710276</v>
      </c>
      <c r="I1116" s="3">
        <f t="shared" si="35"/>
        <v>2.7586564477413082</v>
      </c>
      <c r="J1116" s="8" t="str" cm="1">
        <f t="array" ref="J1116">_xlfn.IFS(H1116=100,"green",H1116&gt;50,"yellow",H1116&gt;0,"orange",H1116=0,"red")</f>
        <v>yellow</v>
      </c>
      <c r="K1116" t="s">
        <v>193</v>
      </c>
    </row>
    <row r="1117" spans="1:11" x14ac:dyDescent="0.3">
      <c r="A1117">
        <v>6</v>
      </c>
      <c r="B1117">
        <v>6.03</v>
      </c>
      <c r="C1117" t="s">
        <v>221</v>
      </c>
      <c r="D1117">
        <v>19</v>
      </c>
      <c r="E1117" t="s">
        <v>0</v>
      </c>
      <c r="F1117" s="3">
        <v>8.9837303000900079E-2</v>
      </c>
      <c r="G1117" s="3">
        <v>103.6223161902698</v>
      </c>
      <c r="H1117" s="3">
        <f t="shared" si="34"/>
        <v>100</v>
      </c>
      <c r="I1117" s="3">
        <f t="shared" si="35"/>
        <v>3</v>
      </c>
      <c r="J1117" s="8" t="str" cm="1">
        <f t="array" ref="J1117">_xlfn.IFS(H1117=100,"green",H1117&gt;50,"yellow",H1117&gt;0,"orange",H1117=0,"red")</f>
        <v>green</v>
      </c>
      <c r="K1117" t="s">
        <v>193</v>
      </c>
    </row>
    <row r="1118" spans="1:11" x14ac:dyDescent="0.3">
      <c r="A1118">
        <v>6</v>
      </c>
      <c r="B1118">
        <v>6.04</v>
      </c>
      <c r="C1118" t="s">
        <v>222</v>
      </c>
      <c r="D1118">
        <v>35</v>
      </c>
      <c r="E1118" t="s">
        <v>34</v>
      </c>
      <c r="F1118" s="10">
        <v>0.26275615440602657</v>
      </c>
      <c r="G1118" s="3">
        <v>93.445813722106791</v>
      </c>
      <c r="H1118" s="3">
        <f t="shared" si="34"/>
        <v>93.445813722106791</v>
      </c>
      <c r="I1118" s="3">
        <f t="shared" si="35"/>
        <v>2.8033744116632038</v>
      </c>
      <c r="J1118" s="8" t="str" cm="1">
        <f t="array" ref="J1118">_xlfn.IFS(H1118=100,"green",H1118&gt;50,"yellow",H1118&gt;0,"orange",H1118=0,"red")</f>
        <v>yellow</v>
      </c>
      <c r="K1118" t="s">
        <v>193</v>
      </c>
    </row>
    <row r="1119" spans="1:11" x14ac:dyDescent="0.3">
      <c r="A1119">
        <v>6</v>
      </c>
      <c r="B1119">
        <v>6.04</v>
      </c>
      <c r="C1119" t="s">
        <v>222</v>
      </c>
      <c r="D1119">
        <v>37</v>
      </c>
      <c r="E1119" t="s">
        <v>33</v>
      </c>
      <c r="F1119" s="10">
        <v>0.83707997217989927</v>
      </c>
      <c r="G1119" s="3">
        <v>76.750742018804516</v>
      </c>
      <c r="H1119" s="3">
        <f t="shared" si="34"/>
        <v>76.750742018804516</v>
      </c>
      <c r="I1119" s="3">
        <f t="shared" si="35"/>
        <v>2.3025222605641353</v>
      </c>
      <c r="J1119" s="8" t="str" cm="1">
        <f t="array" ref="J1119">_xlfn.IFS(H1119=100,"green",H1119&gt;50,"yellow",H1119&gt;0,"orange",H1119=0,"red")</f>
        <v>yellow</v>
      </c>
      <c r="K1119" t="s">
        <v>193</v>
      </c>
    </row>
    <row r="1120" spans="1:11" x14ac:dyDescent="0.3">
      <c r="A1120">
        <v>6</v>
      </c>
      <c r="B1120">
        <v>6.04</v>
      </c>
      <c r="C1120" t="s">
        <v>222</v>
      </c>
      <c r="D1120">
        <v>12</v>
      </c>
      <c r="E1120" t="s">
        <v>32</v>
      </c>
      <c r="F1120" s="10">
        <v>3.2520865748807388</v>
      </c>
      <c r="G1120" s="3">
        <v>6.5486937173469579</v>
      </c>
      <c r="H1120" s="3">
        <f t="shared" si="34"/>
        <v>6.5486937173469579</v>
      </c>
      <c r="I1120" s="3">
        <f t="shared" si="35"/>
        <v>0.19646081152040873</v>
      </c>
      <c r="J1120" s="8" t="str" cm="1">
        <f t="array" ref="J1120">_xlfn.IFS(H1120=100,"green",H1120&gt;50,"yellow",H1120&gt;0,"orange",H1120=0,"red")</f>
        <v>orange</v>
      </c>
      <c r="K1120" t="s">
        <v>193</v>
      </c>
    </row>
    <row r="1121" spans="1:11" x14ac:dyDescent="0.3">
      <c r="A1121">
        <v>6</v>
      </c>
      <c r="B1121">
        <v>6.04</v>
      </c>
      <c r="C1121" t="s">
        <v>222</v>
      </c>
      <c r="D1121">
        <v>18</v>
      </c>
      <c r="E1121" t="s">
        <v>31</v>
      </c>
      <c r="F1121" s="10">
        <v>1.9387560735940268</v>
      </c>
      <c r="G1121" s="3">
        <v>44.72601844349736</v>
      </c>
      <c r="H1121" s="3">
        <f t="shared" si="34"/>
        <v>44.72601844349736</v>
      </c>
      <c r="I1121" s="3">
        <f t="shared" si="35"/>
        <v>1.341780553304921</v>
      </c>
      <c r="J1121" s="8" t="str" cm="1">
        <f t="array" ref="J1121">_xlfn.IFS(H1121=100,"green",H1121&gt;50,"yellow",H1121&gt;0,"orange",H1121=0,"red")</f>
        <v>orange</v>
      </c>
      <c r="K1121" t="s">
        <v>193</v>
      </c>
    </row>
    <row r="1122" spans="1:11" x14ac:dyDescent="0.3">
      <c r="A1122">
        <v>6</v>
      </c>
      <c r="B1122">
        <v>6.04</v>
      </c>
      <c r="C1122" t="s">
        <v>222</v>
      </c>
      <c r="D1122">
        <v>10</v>
      </c>
      <c r="E1122" t="s">
        <v>30</v>
      </c>
      <c r="F1122" s="10">
        <v>0.63977282032185923</v>
      </c>
      <c r="G1122" s="3">
        <v>82.486281701996433</v>
      </c>
      <c r="H1122" s="3">
        <f t="shared" si="34"/>
        <v>82.486281701996433</v>
      </c>
      <c r="I1122" s="3">
        <f t="shared" si="35"/>
        <v>2.4745884510598932</v>
      </c>
      <c r="J1122" s="8" t="str" cm="1">
        <f t="array" ref="J1122">_xlfn.IFS(H1122=100,"green",H1122&gt;50,"yellow",H1122&gt;0,"orange",H1122=0,"red")</f>
        <v>yellow</v>
      </c>
      <c r="K1122" t="s">
        <v>193</v>
      </c>
    </row>
    <row r="1123" spans="1:11" x14ac:dyDescent="0.3">
      <c r="A1123">
        <v>6</v>
      </c>
      <c r="B1123">
        <v>6.04</v>
      </c>
      <c r="C1123" t="s">
        <v>222</v>
      </c>
      <c r="D1123">
        <v>4</v>
      </c>
      <c r="E1123" t="s">
        <v>29</v>
      </c>
      <c r="F1123" s="10">
        <v>0.75797053389549485</v>
      </c>
      <c r="G1123" s="3">
        <v>79.050381531728405</v>
      </c>
      <c r="H1123" s="3">
        <f t="shared" si="34"/>
        <v>79.050381531728405</v>
      </c>
      <c r="I1123" s="3">
        <f t="shared" si="35"/>
        <v>2.3715114459518523</v>
      </c>
      <c r="J1123" s="8" t="str" cm="1">
        <f t="array" ref="J1123">_xlfn.IFS(H1123=100,"green",H1123&gt;50,"yellow",H1123&gt;0,"orange",H1123=0,"red")</f>
        <v>yellow</v>
      </c>
      <c r="K1123" t="s">
        <v>193</v>
      </c>
    </row>
    <row r="1124" spans="1:11" x14ac:dyDescent="0.3">
      <c r="A1124">
        <v>6</v>
      </c>
      <c r="B1124">
        <v>6.04</v>
      </c>
      <c r="C1124" t="s">
        <v>222</v>
      </c>
      <c r="D1124">
        <v>22</v>
      </c>
      <c r="E1124" t="s">
        <v>28</v>
      </c>
      <c r="F1124" s="10">
        <v>0.28968262449952431</v>
      </c>
      <c r="G1124" s="3">
        <v>92.663085694788975</v>
      </c>
      <c r="H1124" s="3">
        <f t="shared" si="34"/>
        <v>92.663085694788975</v>
      </c>
      <c r="I1124" s="3">
        <f t="shared" si="35"/>
        <v>2.779892570843669</v>
      </c>
      <c r="J1124" s="8" t="str" cm="1">
        <f t="array" ref="J1124">_xlfn.IFS(H1124=100,"green",H1124&gt;50,"yellow",H1124&gt;0,"orange",H1124=0,"red")</f>
        <v>yellow</v>
      </c>
      <c r="K1124" t="s">
        <v>193</v>
      </c>
    </row>
    <row r="1125" spans="1:11" x14ac:dyDescent="0.3">
      <c r="A1125">
        <v>6</v>
      </c>
      <c r="B1125">
        <v>6.04</v>
      </c>
      <c r="C1125" t="s">
        <v>222</v>
      </c>
      <c r="D1125">
        <v>25</v>
      </c>
      <c r="E1125" t="s">
        <v>244</v>
      </c>
      <c r="F1125" s="10">
        <v>1.0243033030367179</v>
      </c>
      <c r="G1125" s="3">
        <v>71.308329852613724</v>
      </c>
      <c r="H1125" s="3">
        <f t="shared" si="34"/>
        <v>71.308329852613724</v>
      </c>
      <c r="I1125" s="3">
        <f t="shared" si="35"/>
        <v>2.1392498955784118</v>
      </c>
      <c r="J1125" s="8" t="str" cm="1">
        <f t="array" ref="J1125">_xlfn.IFS(H1125=100,"green",H1125&gt;50,"yellow",H1125&gt;0,"orange",H1125=0,"red")</f>
        <v>yellow</v>
      </c>
      <c r="K1125" t="s">
        <v>193</v>
      </c>
    </row>
    <row r="1126" spans="1:11" x14ac:dyDescent="0.3">
      <c r="A1126">
        <v>6</v>
      </c>
      <c r="B1126">
        <v>6.04</v>
      </c>
      <c r="C1126" t="s">
        <v>222</v>
      </c>
      <c r="D1126">
        <v>7</v>
      </c>
      <c r="E1126" t="s">
        <v>27</v>
      </c>
      <c r="F1126" s="10">
        <v>1.1079381324964153</v>
      </c>
      <c r="G1126" s="3">
        <v>68.877141328802821</v>
      </c>
      <c r="H1126" s="3">
        <f t="shared" si="34"/>
        <v>68.877141328802821</v>
      </c>
      <c r="I1126" s="3">
        <f t="shared" si="35"/>
        <v>2.0663142398640848</v>
      </c>
      <c r="J1126" s="8" t="str" cm="1">
        <f t="array" ref="J1126">_xlfn.IFS(H1126=100,"green",H1126&gt;50,"yellow",H1126&gt;0,"orange",H1126=0,"red")</f>
        <v>yellow</v>
      </c>
      <c r="K1126" t="s">
        <v>193</v>
      </c>
    </row>
    <row r="1127" spans="1:11" x14ac:dyDescent="0.3">
      <c r="A1127">
        <v>6</v>
      </c>
      <c r="B1127">
        <v>6.04</v>
      </c>
      <c r="C1127" t="s">
        <v>222</v>
      </c>
      <c r="D1127">
        <v>30</v>
      </c>
      <c r="E1127" t="s">
        <v>26</v>
      </c>
      <c r="F1127" s="10">
        <v>0.82273772835257064</v>
      </c>
      <c r="G1127" s="3">
        <v>77.16765801927896</v>
      </c>
      <c r="H1127" s="3">
        <f t="shared" si="34"/>
        <v>77.16765801927896</v>
      </c>
      <c r="I1127" s="3">
        <f t="shared" si="35"/>
        <v>2.3150297405783689</v>
      </c>
      <c r="J1127" s="8" t="str" cm="1">
        <f t="array" ref="J1127">_xlfn.IFS(H1127=100,"green",H1127&gt;50,"yellow",H1127&gt;0,"orange",H1127=0,"red")</f>
        <v>yellow</v>
      </c>
      <c r="K1127" t="s">
        <v>193</v>
      </c>
    </row>
    <row r="1128" spans="1:11" x14ac:dyDescent="0.3">
      <c r="A1128">
        <v>6</v>
      </c>
      <c r="B1128">
        <v>6.04</v>
      </c>
      <c r="C1128" t="s">
        <v>222</v>
      </c>
      <c r="D1128">
        <v>24</v>
      </c>
      <c r="E1128" t="s">
        <v>25</v>
      </c>
      <c r="F1128" s="10">
        <v>0.45334446773818771</v>
      </c>
      <c r="G1128" s="3">
        <v>87.905584571894764</v>
      </c>
      <c r="H1128" s="3">
        <f t="shared" si="34"/>
        <v>87.905584571894764</v>
      </c>
      <c r="I1128" s="3">
        <f t="shared" si="35"/>
        <v>2.6371675371568433</v>
      </c>
      <c r="J1128" s="8" t="str" cm="1">
        <f t="array" ref="J1128">_xlfn.IFS(H1128=100,"green",H1128&gt;50,"yellow",H1128&gt;0,"orange",H1128=0,"red")</f>
        <v>yellow</v>
      </c>
      <c r="K1128" t="s">
        <v>193</v>
      </c>
    </row>
    <row r="1129" spans="1:11" x14ac:dyDescent="0.3">
      <c r="A1129">
        <v>6</v>
      </c>
      <c r="B1129">
        <v>6.04</v>
      </c>
      <c r="C1129" t="s">
        <v>222</v>
      </c>
      <c r="D1129">
        <v>6</v>
      </c>
      <c r="E1129" t="s">
        <v>24</v>
      </c>
      <c r="F1129" s="10">
        <v>2.0432746640016264</v>
      </c>
      <c r="G1129" s="3">
        <v>41.68775795841681</v>
      </c>
      <c r="H1129" s="3">
        <f t="shared" si="34"/>
        <v>41.68775795841681</v>
      </c>
      <c r="I1129" s="3">
        <f t="shared" si="35"/>
        <v>1.2506327387525042</v>
      </c>
      <c r="J1129" s="8" t="str" cm="1">
        <f t="array" ref="J1129">_xlfn.IFS(H1129=100,"green",H1129&gt;50,"yellow",H1129&gt;0,"orange",H1129=0,"red")</f>
        <v>orange</v>
      </c>
      <c r="K1129" t="s">
        <v>193</v>
      </c>
    </row>
    <row r="1130" spans="1:11" x14ac:dyDescent="0.3">
      <c r="A1130">
        <v>6</v>
      </c>
      <c r="B1130">
        <v>6.04</v>
      </c>
      <c r="C1130" t="s">
        <v>222</v>
      </c>
      <c r="D1130">
        <v>2</v>
      </c>
      <c r="E1130" t="s">
        <v>23</v>
      </c>
      <c r="F1130" s="10">
        <v>0.14567486942433078</v>
      </c>
      <c r="G1130" s="3">
        <v>96.849260327300144</v>
      </c>
      <c r="H1130" s="3">
        <f t="shared" si="34"/>
        <v>96.849260327300144</v>
      </c>
      <c r="I1130" s="3">
        <f t="shared" si="35"/>
        <v>2.9054778098190042</v>
      </c>
      <c r="J1130" s="8" t="str" cm="1">
        <f t="array" ref="J1130">_xlfn.IFS(H1130=100,"green",H1130&gt;50,"yellow",H1130&gt;0,"orange",H1130=0,"red")</f>
        <v>yellow</v>
      </c>
      <c r="K1130" t="s">
        <v>193</v>
      </c>
    </row>
    <row r="1131" spans="1:11" x14ac:dyDescent="0.3">
      <c r="A1131">
        <v>6</v>
      </c>
      <c r="B1131">
        <v>6.04</v>
      </c>
      <c r="C1131" t="s">
        <v>222</v>
      </c>
      <c r="D1131">
        <v>1</v>
      </c>
      <c r="E1131" t="s">
        <v>22</v>
      </c>
      <c r="F1131" s="10">
        <v>4.0759655636343005E-2</v>
      </c>
      <c r="G1131" s="3">
        <v>99.899050293781016</v>
      </c>
      <c r="H1131" s="3">
        <f t="shared" si="34"/>
        <v>99.899050293781016</v>
      </c>
      <c r="I1131" s="3">
        <f t="shared" si="35"/>
        <v>2.9969715088134303</v>
      </c>
      <c r="J1131" s="8" t="str" cm="1">
        <f t="array" ref="J1131">_xlfn.IFS(H1131=100,"green",H1131&gt;50,"yellow",H1131&gt;0,"orange",H1131=0,"red")</f>
        <v>yellow</v>
      </c>
      <c r="K1131" t="s">
        <v>193</v>
      </c>
    </row>
    <row r="1132" spans="1:11" x14ac:dyDescent="0.3">
      <c r="A1132">
        <v>6</v>
      </c>
      <c r="B1132">
        <v>6.04</v>
      </c>
      <c r="C1132" t="s">
        <v>222</v>
      </c>
      <c r="D1132">
        <v>20</v>
      </c>
      <c r="E1132" t="s">
        <v>21</v>
      </c>
      <c r="F1132" s="10">
        <v>1.8006474691778565</v>
      </c>
      <c r="G1132" s="3">
        <v>48.74071012476557</v>
      </c>
      <c r="H1132" s="3">
        <f t="shared" si="34"/>
        <v>48.74071012476557</v>
      </c>
      <c r="I1132" s="3">
        <f t="shared" si="35"/>
        <v>1.462221303742967</v>
      </c>
      <c r="J1132" s="8" t="str" cm="1">
        <f t="array" ref="J1132">_xlfn.IFS(H1132=100,"green",H1132&gt;50,"yellow",H1132&gt;0,"orange",H1132=0,"red")</f>
        <v>orange</v>
      </c>
      <c r="K1132" t="s">
        <v>193</v>
      </c>
    </row>
    <row r="1133" spans="1:11" x14ac:dyDescent="0.3">
      <c r="A1133">
        <v>6</v>
      </c>
      <c r="B1133">
        <v>6.04</v>
      </c>
      <c r="C1133" t="s">
        <v>222</v>
      </c>
      <c r="D1133">
        <v>29</v>
      </c>
      <c r="E1133" t="s">
        <v>20</v>
      </c>
      <c r="F1133" s="10">
        <v>0.25697559011784493</v>
      </c>
      <c r="G1133" s="3">
        <v>93.61384947526571</v>
      </c>
      <c r="H1133" s="3">
        <f t="shared" si="34"/>
        <v>93.61384947526571</v>
      </c>
      <c r="I1133" s="3">
        <f t="shared" si="35"/>
        <v>2.8084154842579712</v>
      </c>
      <c r="J1133" s="8" t="str" cm="1">
        <f t="array" ref="J1133">_xlfn.IFS(H1133=100,"green",H1133&gt;50,"yellow",H1133&gt;0,"orange",H1133=0,"red")</f>
        <v>yellow</v>
      </c>
      <c r="K1133" t="s">
        <v>193</v>
      </c>
    </row>
    <row r="1134" spans="1:11" x14ac:dyDescent="0.3">
      <c r="A1134">
        <v>6</v>
      </c>
      <c r="B1134">
        <v>6.04</v>
      </c>
      <c r="C1134" t="s">
        <v>222</v>
      </c>
      <c r="D1134">
        <v>32</v>
      </c>
      <c r="E1134" t="s">
        <v>19</v>
      </c>
      <c r="F1134" s="10">
        <v>0.27839259468513811</v>
      </c>
      <c r="G1134" s="3">
        <v>92.99127660634511</v>
      </c>
      <c r="H1134" s="3">
        <f t="shared" si="34"/>
        <v>92.99127660634511</v>
      </c>
      <c r="I1134" s="3">
        <f t="shared" si="35"/>
        <v>2.7897382981903531</v>
      </c>
      <c r="J1134" s="8" t="str" cm="1">
        <f t="array" ref="J1134">_xlfn.IFS(H1134=100,"green",H1134&gt;50,"yellow",H1134&gt;0,"orange",H1134=0,"red")</f>
        <v>yellow</v>
      </c>
      <c r="K1134" t="s">
        <v>193</v>
      </c>
    </row>
    <row r="1135" spans="1:11" x14ac:dyDescent="0.3">
      <c r="A1135">
        <v>6</v>
      </c>
      <c r="B1135">
        <v>6.04</v>
      </c>
      <c r="C1135" t="s">
        <v>222</v>
      </c>
      <c r="D1135">
        <v>35</v>
      </c>
      <c r="E1135" t="s">
        <v>18</v>
      </c>
      <c r="F1135" s="10">
        <v>0</v>
      </c>
      <c r="G1135" s="3">
        <v>101.08389645963962</v>
      </c>
      <c r="H1135" s="3">
        <f t="shared" si="34"/>
        <v>100</v>
      </c>
      <c r="I1135" s="3">
        <f t="shared" si="35"/>
        <v>3</v>
      </c>
      <c r="J1135" s="8" t="str" cm="1">
        <f t="array" ref="J1135">_xlfn.IFS(H1135=100,"green",H1135&gt;50,"yellow",H1135&gt;0,"orange",H1135=0,"red")</f>
        <v>green</v>
      </c>
      <c r="K1135" t="s">
        <v>193</v>
      </c>
    </row>
    <row r="1136" spans="1:11" x14ac:dyDescent="0.3">
      <c r="A1136">
        <v>6</v>
      </c>
      <c r="B1136">
        <v>6.04</v>
      </c>
      <c r="C1136" t="s">
        <v>222</v>
      </c>
      <c r="D1136">
        <v>31</v>
      </c>
      <c r="E1136" t="s">
        <v>17</v>
      </c>
      <c r="F1136" s="10">
        <v>0</v>
      </c>
      <c r="G1136" s="3">
        <v>101.08389645963962</v>
      </c>
      <c r="H1136" s="3">
        <f t="shared" si="34"/>
        <v>100</v>
      </c>
      <c r="I1136" s="3">
        <f t="shared" si="35"/>
        <v>3</v>
      </c>
      <c r="J1136" s="8" t="str" cm="1">
        <f t="array" ref="J1136">_xlfn.IFS(H1136=100,"green",H1136&gt;50,"yellow",H1136&gt;0,"orange",H1136=0,"red")</f>
        <v>green</v>
      </c>
      <c r="K1136" t="s">
        <v>193</v>
      </c>
    </row>
    <row r="1137" spans="1:11" x14ac:dyDescent="0.3">
      <c r="A1137">
        <v>6</v>
      </c>
      <c r="B1137">
        <v>6.04</v>
      </c>
      <c r="C1137" t="s">
        <v>222</v>
      </c>
      <c r="D1137">
        <v>23</v>
      </c>
      <c r="E1137" t="s">
        <v>16</v>
      </c>
      <c r="F1137" s="10">
        <v>0.60445998666966083</v>
      </c>
      <c r="G1137" s="3">
        <v>83.51279370032411</v>
      </c>
      <c r="H1137" s="3">
        <f t="shared" si="34"/>
        <v>83.51279370032411</v>
      </c>
      <c r="I1137" s="3">
        <f t="shared" si="35"/>
        <v>2.5053838110097231</v>
      </c>
      <c r="J1137" s="8" t="str" cm="1">
        <f t="array" ref="J1137">_xlfn.IFS(H1137=100,"green",H1137&gt;50,"yellow",H1137&gt;0,"orange",H1137=0,"red")</f>
        <v>yellow</v>
      </c>
      <c r="K1137" t="s">
        <v>193</v>
      </c>
    </row>
    <row r="1138" spans="1:11" x14ac:dyDescent="0.3">
      <c r="A1138">
        <v>6</v>
      </c>
      <c r="B1138">
        <v>6.04</v>
      </c>
      <c r="C1138" t="s">
        <v>222</v>
      </c>
      <c r="D1138">
        <v>27</v>
      </c>
      <c r="E1138" t="s">
        <v>15</v>
      </c>
      <c r="F1138" s="10">
        <v>1.0278147768850383</v>
      </c>
      <c r="G1138" s="3">
        <v>71.20625449744351</v>
      </c>
      <c r="H1138" s="3">
        <f t="shared" si="34"/>
        <v>71.20625449744351</v>
      </c>
      <c r="I1138" s="3">
        <f t="shared" si="35"/>
        <v>2.1361876349233055</v>
      </c>
      <c r="J1138" s="8" t="str" cm="1">
        <f t="array" ref="J1138">_xlfn.IFS(H1138=100,"green",H1138&gt;50,"yellow",H1138&gt;0,"orange",H1138=0,"red")</f>
        <v>yellow</v>
      </c>
      <c r="K1138" t="s">
        <v>193</v>
      </c>
    </row>
    <row r="1139" spans="1:11" x14ac:dyDescent="0.3">
      <c r="A1139">
        <v>6</v>
      </c>
      <c r="B1139">
        <v>6.04</v>
      </c>
      <c r="C1139" t="s">
        <v>222</v>
      </c>
      <c r="D1139">
        <v>14</v>
      </c>
      <c r="E1139" t="s">
        <v>14</v>
      </c>
      <c r="F1139" s="10">
        <v>1.3616610708880754</v>
      </c>
      <c r="G1139" s="3">
        <v>61.501645975606259</v>
      </c>
      <c r="H1139" s="3">
        <f t="shared" si="34"/>
        <v>61.501645975606259</v>
      </c>
      <c r="I1139" s="3">
        <f t="shared" si="35"/>
        <v>1.8450493792681877</v>
      </c>
      <c r="J1139" s="8" t="str" cm="1">
        <f t="array" ref="J1139">_xlfn.IFS(H1139=100,"green",H1139&gt;50,"yellow",H1139&gt;0,"orange",H1139=0,"red")</f>
        <v>yellow</v>
      </c>
      <c r="K1139" t="s">
        <v>193</v>
      </c>
    </row>
    <row r="1140" spans="1:11" x14ac:dyDescent="0.3">
      <c r="A1140">
        <v>6</v>
      </c>
      <c r="B1140">
        <v>6.04</v>
      </c>
      <c r="C1140" t="s">
        <v>222</v>
      </c>
      <c r="D1140">
        <v>17</v>
      </c>
      <c r="E1140" t="s">
        <v>13</v>
      </c>
      <c r="F1140" s="10">
        <v>1.1122761923347992</v>
      </c>
      <c r="G1140" s="3">
        <v>68.751037869719823</v>
      </c>
      <c r="H1140" s="3">
        <f t="shared" si="34"/>
        <v>68.751037869719823</v>
      </c>
      <c r="I1140" s="3">
        <f t="shared" si="35"/>
        <v>2.0625311360915948</v>
      </c>
      <c r="J1140" s="8" t="str" cm="1">
        <f t="array" ref="J1140">_xlfn.IFS(H1140=100,"green",H1140&gt;50,"yellow",H1140&gt;0,"orange",H1140=0,"red")</f>
        <v>yellow</v>
      </c>
      <c r="K1140" t="s">
        <v>193</v>
      </c>
    </row>
    <row r="1141" spans="1:11" x14ac:dyDescent="0.3">
      <c r="A1141">
        <v>6</v>
      </c>
      <c r="B1141">
        <v>6.04</v>
      </c>
      <c r="C1141" t="s">
        <v>222</v>
      </c>
      <c r="D1141">
        <v>15</v>
      </c>
      <c r="E1141" t="s">
        <v>12</v>
      </c>
      <c r="F1141" s="10">
        <v>0.45570294001308781</v>
      </c>
      <c r="G1141" s="3">
        <v>87.837025925150257</v>
      </c>
      <c r="H1141" s="3">
        <f t="shared" si="34"/>
        <v>87.837025925150257</v>
      </c>
      <c r="I1141" s="3">
        <f t="shared" si="35"/>
        <v>2.635110777754508</v>
      </c>
      <c r="J1141" s="8" t="str" cm="1">
        <f t="array" ref="J1141">_xlfn.IFS(H1141=100,"green",H1141&gt;50,"yellow",H1141&gt;0,"orange",H1141=0,"red")</f>
        <v>yellow</v>
      </c>
      <c r="K1141" t="s">
        <v>193</v>
      </c>
    </row>
    <row r="1142" spans="1:11" x14ac:dyDescent="0.3">
      <c r="A1142">
        <v>6</v>
      </c>
      <c r="B1142">
        <v>6.04</v>
      </c>
      <c r="C1142" t="s">
        <v>222</v>
      </c>
      <c r="D1142">
        <v>13</v>
      </c>
      <c r="E1142" t="s">
        <v>11</v>
      </c>
      <c r="F1142" s="10">
        <v>5.0543289822299897</v>
      </c>
      <c r="G1142" s="3">
        <v>-45.840856021428699</v>
      </c>
      <c r="H1142" s="3">
        <f t="shared" si="34"/>
        <v>0</v>
      </c>
      <c r="I1142" s="3">
        <f t="shared" si="35"/>
        <v>0</v>
      </c>
      <c r="J1142" s="8" t="str" cm="1">
        <f t="array" ref="J1142">_xlfn.IFS(H1142=100,"green",H1142&gt;50,"yellow",H1142&gt;0,"orange",H1142=0,"red")</f>
        <v>red</v>
      </c>
      <c r="K1142" t="s">
        <v>193</v>
      </c>
    </row>
    <row r="1143" spans="1:11" x14ac:dyDescent="0.3">
      <c r="A1143">
        <v>6</v>
      </c>
      <c r="B1143">
        <v>6.04</v>
      </c>
      <c r="C1143" t="s">
        <v>222</v>
      </c>
      <c r="D1143">
        <v>21</v>
      </c>
      <c r="E1143" t="s">
        <v>10</v>
      </c>
      <c r="F1143" s="10">
        <v>2.8755746473805743</v>
      </c>
      <c r="G1143" s="3">
        <v>17.493553450186248</v>
      </c>
      <c r="H1143" s="3">
        <f t="shared" si="34"/>
        <v>17.493553450186248</v>
      </c>
      <c r="I1143" s="3">
        <f t="shared" si="35"/>
        <v>0.52480660350558739</v>
      </c>
      <c r="J1143" s="8" t="str" cm="1">
        <f t="array" ref="J1143">_xlfn.IFS(H1143=100,"green",H1143&gt;50,"yellow",H1143&gt;0,"orange",H1143=0,"red")</f>
        <v>orange</v>
      </c>
      <c r="K1143" t="s">
        <v>193</v>
      </c>
    </row>
    <row r="1144" spans="1:11" x14ac:dyDescent="0.3">
      <c r="A1144">
        <v>6</v>
      </c>
      <c r="B1144">
        <v>6.04</v>
      </c>
      <c r="C1144" t="s">
        <v>222</v>
      </c>
      <c r="D1144">
        <v>34</v>
      </c>
      <c r="E1144" t="s">
        <v>9</v>
      </c>
      <c r="F1144" s="10">
        <v>1.1218371204684792</v>
      </c>
      <c r="G1144" s="3">
        <v>68.473110373415366</v>
      </c>
      <c r="H1144" s="3">
        <f t="shared" si="34"/>
        <v>68.473110373415366</v>
      </c>
      <c r="I1144" s="3">
        <f t="shared" si="35"/>
        <v>2.0541933112024608</v>
      </c>
      <c r="J1144" s="8" t="str" cm="1">
        <f t="array" ref="J1144">_xlfn.IFS(H1144=100,"green",H1144&gt;50,"yellow",H1144&gt;0,"orange",H1144=0,"red")</f>
        <v>yellow</v>
      </c>
      <c r="K1144" t="s">
        <v>193</v>
      </c>
    </row>
    <row r="1145" spans="1:11" x14ac:dyDescent="0.3">
      <c r="A1145">
        <v>6</v>
      </c>
      <c r="B1145">
        <v>6.04</v>
      </c>
      <c r="C1145" t="s">
        <v>222</v>
      </c>
      <c r="D1145">
        <v>3</v>
      </c>
      <c r="E1145" t="s">
        <v>8</v>
      </c>
      <c r="F1145" s="10">
        <v>1.1822658109849651</v>
      </c>
      <c r="G1145" s="3">
        <v>66.716503229696656</v>
      </c>
      <c r="H1145" s="3">
        <f t="shared" si="34"/>
        <v>66.716503229696656</v>
      </c>
      <c r="I1145" s="3">
        <f t="shared" si="35"/>
        <v>2.0014950968908995</v>
      </c>
      <c r="J1145" s="8" t="str" cm="1">
        <f t="array" ref="J1145">_xlfn.IFS(H1145=100,"green",H1145&gt;50,"yellow",H1145&gt;0,"orange",H1145=0,"red")</f>
        <v>yellow</v>
      </c>
      <c r="K1145" t="s">
        <v>193</v>
      </c>
    </row>
    <row r="1146" spans="1:11" x14ac:dyDescent="0.3">
      <c r="A1146">
        <v>6</v>
      </c>
      <c r="B1146">
        <v>6.04</v>
      </c>
      <c r="C1146" t="s">
        <v>222</v>
      </c>
      <c r="D1146">
        <v>8</v>
      </c>
      <c r="E1146" t="s">
        <v>7</v>
      </c>
      <c r="F1146" s="10">
        <v>1.902304497475267</v>
      </c>
      <c r="G1146" s="3">
        <v>45.785632650966427</v>
      </c>
      <c r="H1146" s="3">
        <f t="shared" si="34"/>
        <v>45.785632650966427</v>
      </c>
      <c r="I1146" s="3">
        <f t="shared" si="35"/>
        <v>1.3735689795289929</v>
      </c>
      <c r="J1146" s="8" t="str" cm="1">
        <f t="array" ref="J1146">_xlfn.IFS(H1146=100,"green",H1146&gt;50,"yellow",H1146&gt;0,"orange",H1146=0,"red")</f>
        <v>orange</v>
      </c>
      <c r="K1146" t="s">
        <v>193</v>
      </c>
    </row>
    <row r="1147" spans="1:11" x14ac:dyDescent="0.3">
      <c r="A1147">
        <v>6</v>
      </c>
      <c r="B1147">
        <v>6.04</v>
      </c>
      <c r="C1147" t="s">
        <v>222</v>
      </c>
      <c r="D1147">
        <v>11</v>
      </c>
      <c r="E1147" t="s">
        <v>6</v>
      </c>
      <c r="F1147" s="10">
        <v>0</v>
      </c>
      <c r="G1147" s="3">
        <v>101.08389645963962</v>
      </c>
      <c r="H1147" s="3">
        <f t="shared" si="34"/>
        <v>100</v>
      </c>
      <c r="I1147" s="3">
        <f t="shared" si="35"/>
        <v>3</v>
      </c>
      <c r="J1147" s="8" t="str" cm="1">
        <f t="array" ref="J1147">_xlfn.IFS(H1147=100,"green",H1147&gt;50,"yellow",H1147&gt;0,"orange",H1147=0,"red")</f>
        <v>green</v>
      </c>
      <c r="K1147" t="s">
        <v>193</v>
      </c>
    </row>
    <row r="1148" spans="1:11" x14ac:dyDescent="0.3">
      <c r="A1148">
        <v>6</v>
      </c>
      <c r="B1148">
        <v>6.04</v>
      </c>
      <c r="C1148" t="s">
        <v>222</v>
      </c>
      <c r="D1148">
        <v>33</v>
      </c>
      <c r="E1148" t="s">
        <v>5</v>
      </c>
      <c r="F1148" s="10">
        <v>1.5579296888589869</v>
      </c>
      <c r="G1148" s="3">
        <v>55.796295529174756</v>
      </c>
      <c r="H1148" s="3">
        <f t="shared" si="34"/>
        <v>55.796295529174756</v>
      </c>
      <c r="I1148" s="3">
        <f t="shared" si="35"/>
        <v>1.6738888658752427</v>
      </c>
      <c r="J1148" s="8" t="str" cm="1">
        <f t="array" ref="J1148">_xlfn.IFS(H1148=100,"green",H1148&gt;50,"yellow",H1148&gt;0,"orange",H1148=0,"red")</f>
        <v>yellow</v>
      </c>
      <c r="K1148" t="s">
        <v>193</v>
      </c>
    </row>
    <row r="1149" spans="1:11" x14ac:dyDescent="0.3">
      <c r="A1149">
        <v>6</v>
      </c>
      <c r="B1149">
        <v>6.04</v>
      </c>
      <c r="C1149" t="s">
        <v>222</v>
      </c>
      <c r="D1149">
        <v>36</v>
      </c>
      <c r="E1149" t="s">
        <v>4</v>
      </c>
      <c r="F1149" s="10">
        <v>2.276903847293287</v>
      </c>
      <c r="G1149" s="3">
        <v>34.896369814082632</v>
      </c>
      <c r="H1149" s="3">
        <f t="shared" si="34"/>
        <v>34.896369814082632</v>
      </c>
      <c r="I1149" s="3">
        <f t="shared" si="35"/>
        <v>1.046891094422479</v>
      </c>
      <c r="J1149" s="8" t="str" cm="1">
        <f t="array" ref="J1149">_xlfn.IFS(H1149=100,"green",H1149&gt;50,"yellow",H1149&gt;0,"orange",H1149=0,"red")</f>
        <v>orange</v>
      </c>
      <c r="K1149" t="s">
        <v>193</v>
      </c>
    </row>
    <row r="1150" spans="1:11" x14ac:dyDescent="0.3">
      <c r="A1150">
        <v>6</v>
      </c>
      <c r="B1150">
        <v>6.04</v>
      </c>
      <c r="C1150" t="s">
        <v>222</v>
      </c>
      <c r="D1150">
        <v>16</v>
      </c>
      <c r="E1150" t="s">
        <v>3</v>
      </c>
      <c r="F1150" s="10">
        <v>0.40828358397862552</v>
      </c>
      <c r="G1150" s="3">
        <v>89.215463532332123</v>
      </c>
      <c r="H1150" s="3">
        <f t="shared" si="34"/>
        <v>89.215463532332123</v>
      </c>
      <c r="I1150" s="3">
        <f t="shared" si="35"/>
        <v>2.6764639059699635</v>
      </c>
      <c r="J1150" s="8" t="str" cm="1">
        <f t="array" ref="J1150">_xlfn.IFS(H1150=100,"green",H1150&gt;50,"yellow",H1150&gt;0,"orange",H1150=0,"red")</f>
        <v>yellow</v>
      </c>
      <c r="K1150" t="s">
        <v>193</v>
      </c>
    </row>
    <row r="1151" spans="1:11" x14ac:dyDescent="0.3">
      <c r="A1151">
        <v>6</v>
      </c>
      <c r="B1151">
        <v>6.04</v>
      </c>
      <c r="C1151" t="s">
        <v>222</v>
      </c>
      <c r="D1151">
        <v>9</v>
      </c>
      <c r="E1151" t="s">
        <v>2</v>
      </c>
      <c r="F1151" s="10">
        <v>0.51398226699120653</v>
      </c>
      <c r="G1151" s="3">
        <v>86.142898827146169</v>
      </c>
      <c r="H1151" s="3">
        <f t="shared" si="34"/>
        <v>86.142898827146169</v>
      </c>
      <c r="I1151" s="3">
        <f t="shared" si="35"/>
        <v>2.5842869648143849</v>
      </c>
      <c r="J1151" s="8" t="str" cm="1">
        <f t="array" ref="J1151">_xlfn.IFS(H1151=100,"green",H1151&gt;50,"yellow",H1151&gt;0,"orange",H1151=0,"red")</f>
        <v>yellow</v>
      </c>
      <c r="K1151" t="s">
        <v>193</v>
      </c>
    </row>
    <row r="1152" spans="1:11" x14ac:dyDescent="0.3">
      <c r="A1152">
        <v>6</v>
      </c>
      <c r="B1152">
        <v>6.04</v>
      </c>
      <c r="C1152" t="s">
        <v>222</v>
      </c>
      <c r="D1152">
        <v>5</v>
      </c>
      <c r="E1152" t="s">
        <v>1</v>
      </c>
      <c r="F1152" s="10">
        <v>0.28751894154958035</v>
      </c>
      <c r="G1152" s="3">
        <v>92.72598199279129</v>
      </c>
      <c r="H1152" s="3">
        <f t="shared" si="34"/>
        <v>92.72598199279129</v>
      </c>
      <c r="I1152" s="3">
        <f t="shared" si="35"/>
        <v>2.7817794597837389</v>
      </c>
      <c r="J1152" s="8" t="str" cm="1">
        <f t="array" ref="J1152">_xlfn.IFS(H1152=100,"green",H1152&gt;50,"yellow",H1152&gt;0,"orange",H1152=0,"red")</f>
        <v>yellow</v>
      </c>
      <c r="K1152" t="s">
        <v>193</v>
      </c>
    </row>
    <row r="1153" spans="1:11" x14ac:dyDescent="0.3">
      <c r="A1153">
        <v>6</v>
      </c>
      <c r="B1153">
        <v>6.04</v>
      </c>
      <c r="C1153" t="s">
        <v>222</v>
      </c>
      <c r="D1153">
        <v>19</v>
      </c>
      <c r="E1153" t="s">
        <v>0</v>
      </c>
      <c r="F1153" s="10">
        <v>0.57079554711547476</v>
      </c>
      <c r="G1153" s="3">
        <v>84.491388379519378</v>
      </c>
      <c r="H1153" s="3">
        <f t="shared" si="34"/>
        <v>84.491388379519378</v>
      </c>
      <c r="I1153" s="3">
        <f t="shared" si="35"/>
        <v>2.5347416513855814</v>
      </c>
      <c r="J1153" s="8" t="str" cm="1">
        <f t="array" ref="J1153">_xlfn.IFS(H1153=100,"green",H1153&gt;50,"yellow",H1153&gt;0,"orange",H1153=0,"red")</f>
        <v>yellow</v>
      </c>
      <c r="K1153" t="s">
        <v>193</v>
      </c>
    </row>
    <row r="1154" spans="1:11" x14ac:dyDescent="0.3">
      <c r="A1154">
        <v>6</v>
      </c>
      <c r="B1154">
        <v>6.05</v>
      </c>
      <c r="C1154" t="s">
        <v>224</v>
      </c>
      <c r="D1154">
        <v>35</v>
      </c>
      <c r="E1154" t="s">
        <v>34</v>
      </c>
      <c r="F1154" s="3">
        <v>0</v>
      </c>
      <c r="G1154" s="3">
        <v>100</v>
      </c>
      <c r="H1154" s="3">
        <f t="shared" ref="H1154:H1217" si="36">IF(G1154&gt;100,100,IF(G1154&lt;0,0,G1154))</f>
        <v>100</v>
      </c>
      <c r="I1154" s="3">
        <f t="shared" ref="I1154:I1217" si="37">H1154/100*3</f>
        <v>3</v>
      </c>
      <c r="J1154" s="8" t="str" cm="1">
        <f t="array" ref="J1154">_xlfn.IFS(H1154=100,"green",H1154&gt;50,"yellow",H1154&gt;0,"orange",H1154=0,"red")</f>
        <v>green</v>
      </c>
      <c r="K1154" t="s">
        <v>193</v>
      </c>
    </row>
    <row r="1155" spans="1:11" x14ac:dyDescent="0.3">
      <c r="A1155">
        <v>6</v>
      </c>
      <c r="B1155">
        <v>6.05</v>
      </c>
      <c r="C1155" t="s">
        <v>224</v>
      </c>
      <c r="D1155">
        <v>37</v>
      </c>
      <c r="E1155" t="s">
        <v>33</v>
      </c>
      <c r="F1155" s="3">
        <v>9.6818888348518456E-2</v>
      </c>
      <c r="G1155" s="3">
        <v>83.683435469955398</v>
      </c>
      <c r="H1155" s="3">
        <f t="shared" si="36"/>
        <v>83.683435469955398</v>
      </c>
      <c r="I1155" s="3">
        <f t="shared" si="37"/>
        <v>2.5105030640986623</v>
      </c>
      <c r="J1155" s="8" t="str" cm="1">
        <f t="array" ref="J1155">_xlfn.IFS(H1155=100,"green",H1155&gt;50,"yellow",H1155&gt;0,"orange",H1155=0,"red")</f>
        <v>yellow</v>
      </c>
      <c r="K1155" t="s">
        <v>193</v>
      </c>
    </row>
    <row r="1156" spans="1:11" x14ac:dyDescent="0.3">
      <c r="A1156">
        <v>6</v>
      </c>
      <c r="B1156">
        <v>6.05</v>
      </c>
      <c r="C1156" t="s">
        <v>224</v>
      </c>
      <c r="D1156">
        <v>12</v>
      </c>
      <c r="E1156" t="s">
        <v>32</v>
      </c>
      <c r="F1156" s="3">
        <v>7.2268590552905312E-2</v>
      </c>
      <c r="G1156" s="3">
        <v>87.820815324720712</v>
      </c>
      <c r="H1156" s="3">
        <f t="shared" si="36"/>
        <v>87.820815324720712</v>
      </c>
      <c r="I1156" s="3">
        <f t="shared" si="37"/>
        <v>2.6346244597416213</v>
      </c>
      <c r="J1156" s="8" t="str" cm="1">
        <f t="array" ref="J1156">_xlfn.IFS(H1156=100,"green",H1156&gt;50,"yellow",H1156&gt;0,"orange",H1156=0,"red")</f>
        <v>yellow</v>
      </c>
      <c r="K1156" t="s">
        <v>193</v>
      </c>
    </row>
    <row r="1157" spans="1:11" x14ac:dyDescent="0.3">
      <c r="A1157">
        <v>6</v>
      </c>
      <c r="B1157">
        <v>6.05</v>
      </c>
      <c r="C1157" t="s">
        <v>224</v>
      </c>
      <c r="D1157">
        <v>18</v>
      </c>
      <c r="E1157" t="s">
        <v>31</v>
      </c>
      <c r="F1157" s="3">
        <v>0.25315988398996386</v>
      </c>
      <c r="G1157" s="3">
        <v>57.335808600987093</v>
      </c>
      <c r="H1157" s="3">
        <f t="shared" si="36"/>
        <v>57.335808600987093</v>
      </c>
      <c r="I1157" s="3">
        <f t="shared" si="37"/>
        <v>1.7200742580296127</v>
      </c>
      <c r="J1157" s="8" t="str" cm="1">
        <f t="array" ref="J1157">_xlfn.IFS(H1157=100,"green",H1157&gt;50,"yellow",H1157&gt;0,"orange",H1157=0,"red")</f>
        <v>yellow</v>
      </c>
      <c r="K1157" t="s">
        <v>193</v>
      </c>
    </row>
    <row r="1158" spans="1:11" x14ac:dyDescent="0.3">
      <c r="A1158">
        <v>6</v>
      </c>
      <c r="B1158">
        <v>6.05</v>
      </c>
      <c r="C1158" t="s">
        <v>224</v>
      </c>
      <c r="D1158">
        <v>10</v>
      </c>
      <c r="E1158" t="s">
        <v>30</v>
      </c>
      <c r="F1158" s="3">
        <v>0.24976116108661167</v>
      </c>
      <c r="G1158" s="3">
        <v>57.908584043033727</v>
      </c>
      <c r="H1158" s="3">
        <f t="shared" si="36"/>
        <v>57.908584043033727</v>
      </c>
      <c r="I1158" s="3">
        <f t="shared" si="37"/>
        <v>1.7372575212910117</v>
      </c>
      <c r="J1158" s="8" t="str" cm="1">
        <f t="array" ref="J1158">_xlfn.IFS(H1158=100,"green",H1158&gt;50,"yellow",H1158&gt;0,"orange",H1158=0,"red")</f>
        <v>yellow</v>
      </c>
      <c r="K1158" t="s">
        <v>193</v>
      </c>
    </row>
    <row r="1159" spans="1:11" x14ac:dyDescent="0.3">
      <c r="A1159">
        <v>6</v>
      </c>
      <c r="B1159">
        <v>6.05</v>
      </c>
      <c r="C1159" t="s">
        <v>224</v>
      </c>
      <c r="D1159">
        <v>4</v>
      </c>
      <c r="E1159" t="s">
        <v>29</v>
      </c>
      <c r="F1159" s="3">
        <v>0.47373158368468432</v>
      </c>
      <c r="G1159" s="3">
        <v>20.163595276089954</v>
      </c>
      <c r="H1159" s="3">
        <f t="shared" si="36"/>
        <v>20.163595276089954</v>
      </c>
      <c r="I1159" s="3">
        <f t="shared" si="37"/>
        <v>0.60490785828269866</v>
      </c>
      <c r="J1159" s="8" t="str" cm="1">
        <f t="array" ref="J1159">_xlfn.IFS(H1159=100,"green",H1159&gt;50,"yellow",H1159&gt;0,"orange",H1159=0,"red")</f>
        <v>orange</v>
      </c>
      <c r="K1159" t="s">
        <v>193</v>
      </c>
    </row>
    <row r="1160" spans="1:11" x14ac:dyDescent="0.3">
      <c r="A1160">
        <v>6</v>
      </c>
      <c r="B1160">
        <v>6.05</v>
      </c>
      <c r="C1160" t="s">
        <v>224</v>
      </c>
      <c r="D1160">
        <v>22</v>
      </c>
      <c r="E1160" t="s">
        <v>28</v>
      </c>
      <c r="F1160" s="3">
        <v>0.25836558401308929</v>
      </c>
      <c r="G1160" s="3">
        <v>56.458509328084631</v>
      </c>
      <c r="H1160" s="3">
        <f t="shared" si="36"/>
        <v>56.458509328084631</v>
      </c>
      <c r="I1160" s="3">
        <f t="shared" si="37"/>
        <v>1.6937552798425388</v>
      </c>
      <c r="J1160" s="8" t="str" cm="1">
        <f t="array" ref="J1160">_xlfn.IFS(H1160=100,"green",H1160&gt;50,"yellow",H1160&gt;0,"orange",H1160=0,"red")</f>
        <v>yellow</v>
      </c>
      <c r="K1160" t="s">
        <v>193</v>
      </c>
    </row>
    <row r="1161" spans="1:11" x14ac:dyDescent="0.3">
      <c r="A1161">
        <v>6</v>
      </c>
      <c r="B1161">
        <v>6.05</v>
      </c>
      <c r="C1161" t="s">
        <v>224</v>
      </c>
      <c r="D1161">
        <v>25</v>
      </c>
      <c r="E1161" t="s">
        <v>244</v>
      </c>
      <c r="F1161" s="3">
        <v>0</v>
      </c>
      <c r="G1161" s="3">
        <v>100</v>
      </c>
      <c r="H1161" s="3">
        <f t="shared" si="36"/>
        <v>100</v>
      </c>
      <c r="I1161" s="3">
        <f t="shared" si="37"/>
        <v>3</v>
      </c>
      <c r="J1161" s="8" t="str" cm="1">
        <f t="array" ref="J1161">_xlfn.IFS(H1161=100,"green",H1161&gt;50,"yellow",H1161&gt;0,"orange",H1161=0,"red")</f>
        <v>green</v>
      </c>
      <c r="K1161" t="s">
        <v>193</v>
      </c>
    </row>
    <row r="1162" spans="1:11" x14ac:dyDescent="0.3">
      <c r="A1162">
        <v>6</v>
      </c>
      <c r="B1162">
        <v>6.05</v>
      </c>
      <c r="C1162" t="s">
        <v>224</v>
      </c>
      <c r="D1162">
        <v>7</v>
      </c>
      <c r="E1162" t="s">
        <v>27</v>
      </c>
      <c r="F1162" s="3">
        <v>0.10721981927384663</v>
      </c>
      <c r="G1162" s="3">
        <v>81.930601250203168</v>
      </c>
      <c r="H1162" s="3">
        <f t="shared" si="36"/>
        <v>81.930601250203168</v>
      </c>
      <c r="I1162" s="3">
        <f t="shared" si="37"/>
        <v>2.4579180375060954</v>
      </c>
      <c r="J1162" s="8" t="str" cm="1">
        <f t="array" ref="J1162">_xlfn.IFS(H1162=100,"green",H1162&gt;50,"yellow",H1162&gt;0,"orange",H1162=0,"red")</f>
        <v>yellow</v>
      </c>
      <c r="K1162" t="s">
        <v>193</v>
      </c>
    </row>
    <row r="1163" spans="1:11" x14ac:dyDescent="0.3">
      <c r="A1163">
        <v>6</v>
      </c>
      <c r="B1163">
        <v>6.05</v>
      </c>
      <c r="C1163" t="s">
        <v>224</v>
      </c>
      <c r="D1163">
        <v>30</v>
      </c>
      <c r="E1163" t="s">
        <v>26</v>
      </c>
      <c r="F1163" s="3">
        <v>0.27424590945085686</v>
      </c>
      <c r="G1163" s="3">
        <v>53.782251015443009</v>
      </c>
      <c r="H1163" s="3">
        <f t="shared" si="36"/>
        <v>53.782251015443009</v>
      </c>
      <c r="I1163" s="3">
        <f t="shared" si="37"/>
        <v>1.6134675304632902</v>
      </c>
      <c r="J1163" s="8" t="str" cm="1">
        <f t="array" ref="J1163">_xlfn.IFS(H1163=100,"green",H1163&gt;50,"yellow",H1163&gt;0,"orange",H1163=0,"red")</f>
        <v>yellow</v>
      </c>
      <c r="K1163" t="s">
        <v>193</v>
      </c>
    </row>
    <row r="1164" spans="1:11" x14ac:dyDescent="0.3">
      <c r="A1164">
        <v>6</v>
      </c>
      <c r="B1164">
        <v>6.05</v>
      </c>
      <c r="C1164" t="s">
        <v>224</v>
      </c>
      <c r="D1164">
        <v>24</v>
      </c>
      <c r="E1164" t="s">
        <v>25</v>
      </c>
      <c r="F1164" s="3">
        <v>0.19192685495485318</v>
      </c>
      <c r="G1164" s="3">
        <v>67.655206878159817</v>
      </c>
      <c r="H1164" s="3">
        <f t="shared" si="36"/>
        <v>67.655206878159817</v>
      </c>
      <c r="I1164" s="3">
        <f t="shared" si="37"/>
        <v>2.0296562063447943</v>
      </c>
      <c r="J1164" s="8" t="str" cm="1">
        <f t="array" ref="J1164">_xlfn.IFS(H1164=100,"green",H1164&gt;50,"yellow",H1164&gt;0,"orange",H1164=0,"red")</f>
        <v>yellow</v>
      </c>
      <c r="K1164" t="s">
        <v>193</v>
      </c>
    </row>
    <row r="1165" spans="1:11" x14ac:dyDescent="0.3">
      <c r="A1165">
        <v>6</v>
      </c>
      <c r="B1165">
        <v>6.05</v>
      </c>
      <c r="C1165" t="s">
        <v>224</v>
      </c>
      <c r="D1165">
        <v>6</v>
      </c>
      <c r="E1165" t="s">
        <v>24</v>
      </c>
      <c r="F1165" s="3">
        <v>0.46151184495789638</v>
      </c>
      <c r="G1165" s="3">
        <v>22.222947112047812</v>
      </c>
      <c r="H1165" s="3">
        <f t="shared" si="36"/>
        <v>22.222947112047812</v>
      </c>
      <c r="I1165" s="3">
        <f t="shared" si="37"/>
        <v>0.66668841336143436</v>
      </c>
      <c r="J1165" s="8" t="str" cm="1">
        <f t="array" ref="J1165">_xlfn.IFS(H1165=100,"green",H1165&gt;50,"yellow",H1165&gt;0,"orange",H1165=0,"red")</f>
        <v>orange</v>
      </c>
      <c r="K1165" t="s">
        <v>193</v>
      </c>
    </row>
    <row r="1166" spans="1:11" x14ac:dyDescent="0.3">
      <c r="A1166">
        <v>6</v>
      </c>
      <c r="B1166">
        <v>6.05</v>
      </c>
      <c r="C1166" t="s">
        <v>224</v>
      </c>
      <c r="D1166">
        <v>2</v>
      </c>
      <c r="E1166" t="s">
        <v>23</v>
      </c>
      <c r="F1166" s="3">
        <v>0</v>
      </c>
      <c r="G1166" s="3">
        <v>100</v>
      </c>
      <c r="H1166" s="3">
        <f t="shared" si="36"/>
        <v>100</v>
      </c>
      <c r="I1166" s="3">
        <f t="shared" si="37"/>
        <v>3</v>
      </c>
      <c r="J1166" s="8" t="str" cm="1">
        <f t="array" ref="J1166">_xlfn.IFS(H1166=100,"green",H1166&gt;50,"yellow",H1166&gt;0,"orange",H1166=0,"red")</f>
        <v>green</v>
      </c>
      <c r="K1166" t="s">
        <v>193</v>
      </c>
    </row>
    <row r="1167" spans="1:11" x14ac:dyDescent="0.3">
      <c r="A1167">
        <v>6</v>
      </c>
      <c r="B1167">
        <v>6.05</v>
      </c>
      <c r="C1167" t="s">
        <v>224</v>
      </c>
      <c r="D1167">
        <v>1</v>
      </c>
      <c r="E1167" t="s">
        <v>22</v>
      </c>
      <c r="F1167" s="3">
        <v>3.2607724509074405E-2</v>
      </c>
      <c r="G1167" s="3">
        <v>94.504728878780071</v>
      </c>
      <c r="H1167" s="3">
        <f t="shared" si="36"/>
        <v>94.504728878780071</v>
      </c>
      <c r="I1167" s="3">
        <f t="shared" si="37"/>
        <v>2.8351418663634025</v>
      </c>
      <c r="J1167" s="8" t="str" cm="1">
        <f t="array" ref="J1167">_xlfn.IFS(H1167=100,"green",H1167&gt;50,"yellow",H1167&gt;0,"orange",H1167=0,"red")</f>
        <v>yellow</v>
      </c>
      <c r="K1167" t="s">
        <v>193</v>
      </c>
    </row>
    <row r="1168" spans="1:11" x14ac:dyDescent="0.3">
      <c r="A1168">
        <v>6</v>
      </c>
      <c r="B1168">
        <v>6.05</v>
      </c>
      <c r="C1168" t="s">
        <v>224</v>
      </c>
      <c r="D1168">
        <v>20</v>
      </c>
      <c r="E1168" t="s">
        <v>21</v>
      </c>
      <c r="F1168" s="3">
        <v>0.3516415933074602</v>
      </c>
      <c r="G1168" s="3">
        <v>40.739014395669074</v>
      </c>
      <c r="H1168" s="3">
        <f t="shared" si="36"/>
        <v>40.739014395669074</v>
      </c>
      <c r="I1168" s="3">
        <f t="shared" si="37"/>
        <v>1.2221704318700721</v>
      </c>
      <c r="J1168" s="8" t="str" cm="1">
        <f t="array" ref="J1168">_xlfn.IFS(H1168=100,"green",H1168&gt;50,"yellow",H1168&gt;0,"orange",H1168=0,"red")</f>
        <v>orange</v>
      </c>
      <c r="K1168" t="s">
        <v>193</v>
      </c>
    </row>
    <row r="1169" spans="1:11" x14ac:dyDescent="0.3">
      <c r="A1169">
        <v>6</v>
      </c>
      <c r="B1169">
        <v>6.05</v>
      </c>
      <c r="C1169" t="s">
        <v>224</v>
      </c>
      <c r="D1169">
        <v>29</v>
      </c>
      <c r="E1169" t="s">
        <v>20</v>
      </c>
      <c r="F1169" s="3">
        <v>0.36172997080282626</v>
      </c>
      <c r="G1169" s="3">
        <v>39.038853763643914</v>
      </c>
      <c r="H1169" s="3">
        <f t="shared" si="36"/>
        <v>39.038853763643914</v>
      </c>
      <c r="I1169" s="3">
        <f t="shared" si="37"/>
        <v>1.1711656129093175</v>
      </c>
      <c r="J1169" s="8" t="str" cm="1">
        <f t="array" ref="J1169">_xlfn.IFS(H1169=100,"green",H1169&gt;50,"yellow",H1169&gt;0,"orange",H1169=0,"red")</f>
        <v>orange</v>
      </c>
      <c r="K1169" t="s">
        <v>193</v>
      </c>
    </row>
    <row r="1170" spans="1:11" x14ac:dyDescent="0.3">
      <c r="A1170">
        <v>6</v>
      </c>
      <c r="B1170">
        <v>6.05</v>
      </c>
      <c r="C1170" t="s">
        <v>224</v>
      </c>
      <c r="D1170">
        <v>32</v>
      </c>
      <c r="E1170" t="s">
        <v>19</v>
      </c>
      <c r="F1170" s="3">
        <v>0.17960812560331493</v>
      </c>
      <c r="G1170" s="3">
        <v>69.731241274144523</v>
      </c>
      <c r="H1170" s="3">
        <f t="shared" si="36"/>
        <v>69.731241274144523</v>
      </c>
      <c r="I1170" s="3">
        <f t="shared" si="37"/>
        <v>2.0919372382243355</v>
      </c>
      <c r="J1170" s="8" t="str" cm="1">
        <f t="array" ref="J1170">_xlfn.IFS(H1170=100,"green",H1170&gt;50,"yellow",H1170&gt;0,"orange",H1170=0,"red")</f>
        <v>yellow</v>
      </c>
      <c r="K1170" t="s">
        <v>193</v>
      </c>
    </row>
    <row r="1171" spans="1:11" x14ac:dyDescent="0.3">
      <c r="A1171">
        <v>6</v>
      </c>
      <c r="B1171">
        <v>6.05</v>
      </c>
      <c r="C1171" t="s">
        <v>224</v>
      </c>
      <c r="D1171">
        <v>35</v>
      </c>
      <c r="E1171" t="s">
        <v>18</v>
      </c>
      <c r="F1171" s="3">
        <v>0</v>
      </c>
      <c r="G1171" s="3">
        <v>100</v>
      </c>
      <c r="H1171" s="3">
        <f t="shared" si="36"/>
        <v>100</v>
      </c>
      <c r="I1171" s="3">
        <f t="shared" si="37"/>
        <v>3</v>
      </c>
      <c r="J1171" s="8" t="str" cm="1">
        <f t="array" ref="J1171">_xlfn.IFS(H1171=100,"green",H1171&gt;50,"yellow",H1171&gt;0,"orange",H1171=0,"red")</f>
        <v>green</v>
      </c>
      <c r="K1171" t="s">
        <v>193</v>
      </c>
    </row>
    <row r="1172" spans="1:11" x14ac:dyDescent="0.3">
      <c r="A1172">
        <v>6</v>
      </c>
      <c r="B1172">
        <v>6.05</v>
      </c>
      <c r="C1172" t="s">
        <v>224</v>
      </c>
      <c r="D1172">
        <v>31</v>
      </c>
      <c r="E1172" t="s">
        <v>17</v>
      </c>
      <c r="F1172" s="3">
        <v>0</v>
      </c>
      <c r="G1172" s="3">
        <v>100</v>
      </c>
      <c r="H1172" s="3">
        <f t="shared" si="36"/>
        <v>100</v>
      </c>
      <c r="I1172" s="3">
        <f t="shared" si="37"/>
        <v>3</v>
      </c>
      <c r="J1172" s="8" t="str" cm="1">
        <f t="array" ref="J1172">_xlfn.IFS(H1172=100,"green",H1172&gt;50,"yellow",H1172&gt;0,"orange",H1172=0,"red")</f>
        <v>green</v>
      </c>
      <c r="K1172" t="s">
        <v>193</v>
      </c>
    </row>
    <row r="1173" spans="1:11" x14ac:dyDescent="0.3">
      <c r="A1173">
        <v>6</v>
      </c>
      <c r="B1173">
        <v>6.05</v>
      </c>
      <c r="C1173" t="s">
        <v>224</v>
      </c>
      <c r="D1173">
        <v>23</v>
      </c>
      <c r="E1173" t="s">
        <v>16</v>
      </c>
      <c r="F1173" s="3">
        <v>9.2252435323160076E-2</v>
      </c>
      <c r="G1173" s="3">
        <v>84.453004577105943</v>
      </c>
      <c r="H1173" s="3">
        <f t="shared" si="36"/>
        <v>84.453004577105943</v>
      </c>
      <c r="I1173" s="3">
        <f t="shared" si="37"/>
        <v>2.5335901373131779</v>
      </c>
      <c r="J1173" s="8" t="str" cm="1">
        <f t="array" ref="J1173">_xlfn.IFS(H1173=100,"green",H1173&gt;50,"yellow",H1173&gt;0,"orange",H1173=0,"red")</f>
        <v>yellow</v>
      </c>
      <c r="K1173" t="s">
        <v>193</v>
      </c>
    </row>
    <row r="1174" spans="1:11" x14ac:dyDescent="0.3">
      <c r="A1174">
        <v>6</v>
      </c>
      <c r="B1174">
        <v>6.05</v>
      </c>
      <c r="C1174" t="s">
        <v>224</v>
      </c>
      <c r="D1174">
        <v>27</v>
      </c>
      <c r="E1174" t="s">
        <v>15</v>
      </c>
      <c r="F1174" s="3">
        <v>0.49032549096420441</v>
      </c>
      <c r="G1174" s="3">
        <v>17.367079394217512</v>
      </c>
      <c r="H1174" s="3">
        <f t="shared" si="36"/>
        <v>17.367079394217512</v>
      </c>
      <c r="I1174" s="3">
        <f t="shared" si="37"/>
        <v>0.52101238182652543</v>
      </c>
      <c r="J1174" s="8" t="str" cm="1">
        <f t="array" ref="J1174">_xlfn.IFS(H1174=100,"green",H1174&gt;50,"yellow",H1174&gt;0,"orange",H1174=0,"red")</f>
        <v>orange</v>
      </c>
      <c r="K1174" t="s">
        <v>193</v>
      </c>
    </row>
    <row r="1175" spans="1:11" x14ac:dyDescent="0.3">
      <c r="A1175">
        <v>6</v>
      </c>
      <c r="B1175">
        <v>6.05</v>
      </c>
      <c r="C1175" t="s">
        <v>224</v>
      </c>
      <c r="D1175">
        <v>14</v>
      </c>
      <c r="E1175" t="s">
        <v>14</v>
      </c>
      <c r="F1175" s="3">
        <v>3.8904602025373582E-2</v>
      </c>
      <c r="G1175" s="3">
        <v>93.443537100140375</v>
      </c>
      <c r="H1175" s="3">
        <f t="shared" si="36"/>
        <v>93.443537100140375</v>
      </c>
      <c r="I1175" s="3">
        <f t="shared" si="37"/>
        <v>2.8033061130042114</v>
      </c>
      <c r="J1175" s="8" t="str" cm="1">
        <f t="array" ref="J1175">_xlfn.IFS(H1175=100,"green",H1175&gt;50,"yellow",H1175&gt;0,"orange",H1175=0,"red")</f>
        <v>yellow</v>
      </c>
      <c r="K1175" t="s">
        <v>193</v>
      </c>
    </row>
    <row r="1176" spans="1:11" x14ac:dyDescent="0.3">
      <c r="A1176">
        <v>6</v>
      </c>
      <c r="B1176">
        <v>6.05</v>
      </c>
      <c r="C1176" t="s">
        <v>224</v>
      </c>
      <c r="D1176">
        <v>17</v>
      </c>
      <c r="E1176" t="s">
        <v>13</v>
      </c>
      <c r="F1176" s="3">
        <v>0.53928542658656931</v>
      </c>
      <c r="G1176" s="3">
        <v>9.1160246403816529</v>
      </c>
      <c r="H1176" s="3">
        <f t="shared" si="36"/>
        <v>9.1160246403816529</v>
      </c>
      <c r="I1176" s="3">
        <f t="shared" si="37"/>
        <v>0.27348073921144961</v>
      </c>
      <c r="J1176" s="8" t="str" cm="1">
        <f t="array" ref="J1176">_xlfn.IFS(H1176=100,"green",H1176&gt;50,"yellow",H1176&gt;0,"orange",H1176=0,"red")</f>
        <v>orange</v>
      </c>
      <c r="K1176" t="s">
        <v>193</v>
      </c>
    </row>
    <row r="1177" spans="1:11" x14ac:dyDescent="0.3">
      <c r="A1177">
        <v>6</v>
      </c>
      <c r="B1177">
        <v>6.05</v>
      </c>
      <c r="C1177" t="s">
        <v>224</v>
      </c>
      <c r="D1177">
        <v>15</v>
      </c>
      <c r="E1177" t="s">
        <v>12</v>
      </c>
      <c r="F1177" s="3">
        <v>0.18228117600523511</v>
      </c>
      <c r="G1177" s="3">
        <v>69.280760999903094</v>
      </c>
      <c r="H1177" s="3">
        <f t="shared" si="36"/>
        <v>69.280760999903094</v>
      </c>
      <c r="I1177" s="3">
        <f t="shared" si="37"/>
        <v>2.0784228299970926</v>
      </c>
      <c r="J1177" s="8" t="str" cm="1">
        <f t="array" ref="J1177">_xlfn.IFS(H1177=100,"green",H1177&gt;50,"yellow",H1177&gt;0,"orange",H1177=0,"red")</f>
        <v>yellow</v>
      </c>
      <c r="K1177" t="s">
        <v>193</v>
      </c>
    </row>
    <row r="1178" spans="1:11" x14ac:dyDescent="0.3">
      <c r="A1178">
        <v>6</v>
      </c>
      <c r="B1178">
        <v>6.05</v>
      </c>
      <c r="C1178" t="s">
        <v>224</v>
      </c>
      <c r="D1178">
        <v>13</v>
      </c>
      <c r="E1178" t="s">
        <v>11</v>
      </c>
      <c r="F1178" s="3">
        <v>0.1010865796445998</v>
      </c>
      <c r="G1178" s="3">
        <v>82.964215681186914</v>
      </c>
      <c r="H1178" s="3">
        <f t="shared" si="36"/>
        <v>82.964215681186914</v>
      </c>
      <c r="I1178" s="3">
        <f t="shared" si="37"/>
        <v>2.4889264704356076</v>
      </c>
      <c r="J1178" s="8" t="str" cm="1">
        <f t="array" ref="J1178">_xlfn.IFS(H1178=100,"green",H1178&gt;50,"yellow",H1178&gt;0,"orange",H1178=0,"red")</f>
        <v>yellow</v>
      </c>
      <c r="K1178" t="s">
        <v>193</v>
      </c>
    </row>
    <row r="1179" spans="1:11" x14ac:dyDescent="0.3">
      <c r="A1179">
        <v>6</v>
      </c>
      <c r="B1179">
        <v>6.05</v>
      </c>
      <c r="C1179" t="s">
        <v>224</v>
      </c>
      <c r="D1179">
        <v>21</v>
      </c>
      <c r="E1179" t="s">
        <v>10</v>
      </c>
      <c r="F1179" s="3">
        <v>0.97202523291737719</v>
      </c>
      <c r="G1179" s="3">
        <v>-63.812172482671535</v>
      </c>
      <c r="H1179" s="3">
        <f t="shared" si="36"/>
        <v>0</v>
      </c>
      <c r="I1179" s="3">
        <f t="shared" si="37"/>
        <v>0</v>
      </c>
      <c r="J1179" s="8" t="str" cm="1">
        <f t="array" ref="J1179">_xlfn.IFS(H1179=100,"green",H1179&gt;50,"yellow",H1179&gt;0,"orange",H1179=0,"red")</f>
        <v>red</v>
      </c>
      <c r="K1179" t="s">
        <v>193</v>
      </c>
    </row>
    <row r="1180" spans="1:11" x14ac:dyDescent="0.3">
      <c r="A1180">
        <v>6</v>
      </c>
      <c r="B1180">
        <v>6.05</v>
      </c>
      <c r="C1180" t="s">
        <v>224</v>
      </c>
      <c r="D1180">
        <v>34</v>
      </c>
      <c r="E1180" t="s">
        <v>9</v>
      </c>
      <c r="F1180" s="3">
        <v>0.240393668671817</v>
      </c>
      <c r="G1180" s="3">
        <v>59.487256315333582</v>
      </c>
      <c r="H1180" s="3">
        <f t="shared" si="36"/>
        <v>59.487256315333582</v>
      </c>
      <c r="I1180" s="3">
        <f t="shared" si="37"/>
        <v>1.7846176894600074</v>
      </c>
      <c r="J1180" s="8" t="str" cm="1">
        <f t="array" ref="J1180">_xlfn.IFS(H1180=100,"green",H1180&gt;50,"yellow",H1180&gt;0,"orange",H1180=0,"red")</f>
        <v>yellow</v>
      </c>
      <c r="K1180" t="s">
        <v>193</v>
      </c>
    </row>
    <row r="1181" spans="1:11" x14ac:dyDescent="0.3">
      <c r="A1181">
        <v>6</v>
      </c>
      <c r="B1181">
        <v>6.05</v>
      </c>
      <c r="C1181" t="s">
        <v>224</v>
      </c>
      <c r="D1181">
        <v>3</v>
      </c>
      <c r="E1181" t="s">
        <v>8</v>
      </c>
      <c r="F1181" s="3">
        <v>0.20905919828392677</v>
      </c>
      <c r="G1181" s="3">
        <v>64.767950163607935</v>
      </c>
      <c r="H1181" s="3">
        <f t="shared" si="36"/>
        <v>64.767950163607935</v>
      </c>
      <c r="I1181" s="3">
        <f t="shared" si="37"/>
        <v>1.9430385049082379</v>
      </c>
      <c r="J1181" s="8" t="str" cm="1">
        <f t="array" ref="J1181">_xlfn.IFS(H1181=100,"green",H1181&gt;50,"yellow",H1181&gt;0,"orange",H1181=0,"red")</f>
        <v>yellow</v>
      </c>
      <c r="K1181" t="s">
        <v>193</v>
      </c>
    </row>
    <row r="1182" spans="1:11" x14ac:dyDescent="0.3">
      <c r="A1182">
        <v>6</v>
      </c>
      <c r="B1182">
        <v>6.05</v>
      </c>
      <c r="C1182" t="s">
        <v>224</v>
      </c>
      <c r="D1182">
        <v>8</v>
      </c>
      <c r="E1182" t="s">
        <v>7</v>
      </c>
      <c r="F1182" s="3">
        <v>0.15171753660845688</v>
      </c>
      <c r="G1182" s="3">
        <v>74.431549270631834</v>
      </c>
      <c r="H1182" s="3">
        <f t="shared" si="36"/>
        <v>74.431549270631834</v>
      </c>
      <c r="I1182" s="3">
        <f t="shared" si="37"/>
        <v>2.2329464781189552</v>
      </c>
      <c r="J1182" s="8" t="str" cm="1">
        <f t="array" ref="J1182">_xlfn.IFS(H1182=100,"green",H1182&gt;50,"yellow",H1182&gt;0,"orange",H1182=0,"red")</f>
        <v>yellow</v>
      </c>
      <c r="K1182" t="s">
        <v>193</v>
      </c>
    </row>
    <row r="1183" spans="1:11" x14ac:dyDescent="0.3">
      <c r="A1183">
        <v>6</v>
      </c>
      <c r="B1183">
        <v>6.05</v>
      </c>
      <c r="C1183" t="s">
        <v>224</v>
      </c>
      <c r="D1183">
        <v>11</v>
      </c>
      <c r="E1183" t="s">
        <v>6</v>
      </c>
      <c r="F1183" s="3">
        <v>0</v>
      </c>
      <c r="G1183" s="3">
        <v>100</v>
      </c>
      <c r="H1183" s="3">
        <f t="shared" si="36"/>
        <v>100</v>
      </c>
      <c r="I1183" s="3">
        <f t="shared" si="37"/>
        <v>3</v>
      </c>
      <c r="J1183" s="8" t="str" cm="1">
        <f t="array" ref="J1183">_xlfn.IFS(H1183=100,"green",H1183&gt;50,"yellow",H1183&gt;0,"orange",H1183=0,"red")</f>
        <v>green</v>
      </c>
      <c r="K1183" t="s">
        <v>193</v>
      </c>
    </row>
    <row r="1184" spans="1:11" x14ac:dyDescent="0.3">
      <c r="A1184">
        <v>6</v>
      </c>
      <c r="B1184">
        <v>6.05</v>
      </c>
      <c r="C1184" t="s">
        <v>224</v>
      </c>
      <c r="D1184">
        <v>33</v>
      </c>
      <c r="E1184" t="s">
        <v>5</v>
      </c>
      <c r="F1184" s="3">
        <v>0.19543424032839604</v>
      </c>
      <c r="G1184" s="3">
        <v>67.064118912213104</v>
      </c>
      <c r="H1184" s="3">
        <f t="shared" si="36"/>
        <v>67.064118912213104</v>
      </c>
      <c r="I1184" s="3">
        <f t="shared" si="37"/>
        <v>2.0119235673663929</v>
      </c>
      <c r="J1184" s="8" t="str" cm="1">
        <f t="array" ref="J1184">_xlfn.IFS(H1184=100,"green",H1184&gt;50,"yellow",H1184&gt;0,"orange",H1184=0,"red")</f>
        <v>yellow</v>
      </c>
      <c r="K1184" t="s">
        <v>193</v>
      </c>
    </row>
    <row r="1185" spans="1:11" x14ac:dyDescent="0.3">
      <c r="A1185">
        <v>6</v>
      </c>
      <c r="B1185">
        <v>6.05</v>
      </c>
      <c r="C1185" t="s">
        <v>224</v>
      </c>
      <c r="D1185">
        <v>36</v>
      </c>
      <c r="E1185" t="s">
        <v>4</v>
      </c>
      <c r="F1185" s="3">
        <v>9.7132660988672209E-2</v>
      </c>
      <c r="G1185" s="3">
        <v>83.630556412798668</v>
      </c>
      <c r="H1185" s="3">
        <f t="shared" si="36"/>
        <v>83.630556412798668</v>
      </c>
      <c r="I1185" s="3">
        <f t="shared" si="37"/>
        <v>2.5089166923839601</v>
      </c>
      <c r="J1185" s="8" t="str" cm="1">
        <f t="array" ref="J1185">_xlfn.IFS(H1185=100,"green",H1185&gt;50,"yellow",H1185&gt;0,"orange",H1185=0,"red")</f>
        <v>yellow</v>
      </c>
      <c r="K1185" t="s">
        <v>193</v>
      </c>
    </row>
    <row r="1186" spans="1:11" x14ac:dyDescent="0.3">
      <c r="A1186">
        <v>6</v>
      </c>
      <c r="B1186">
        <v>6.05</v>
      </c>
      <c r="C1186" t="s">
        <v>224</v>
      </c>
      <c r="D1186">
        <v>16</v>
      </c>
      <c r="E1186" t="s">
        <v>3</v>
      </c>
      <c r="F1186" s="3">
        <v>2.7218905598575035E-2</v>
      </c>
      <c r="G1186" s="3">
        <v>95.412888567387299</v>
      </c>
      <c r="H1186" s="3">
        <f t="shared" si="36"/>
        <v>95.412888567387299</v>
      </c>
      <c r="I1186" s="3">
        <f t="shared" si="37"/>
        <v>2.8623866570216192</v>
      </c>
      <c r="J1186" s="8" t="str" cm="1">
        <f t="array" ref="J1186">_xlfn.IFS(H1186=100,"green",H1186&gt;50,"yellow",H1186&gt;0,"orange",H1186=0,"red")</f>
        <v>yellow</v>
      </c>
      <c r="K1186" t="s">
        <v>193</v>
      </c>
    </row>
    <row r="1187" spans="1:11" x14ac:dyDescent="0.3">
      <c r="A1187">
        <v>6</v>
      </c>
      <c r="B1187">
        <v>6.05</v>
      </c>
      <c r="C1187" t="s">
        <v>224</v>
      </c>
      <c r="D1187">
        <v>9</v>
      </c>
      <c r="E1187" t="s">
        <v>2</v>
      </c>
      <c r="F1187" s="3">
        <v>4.0037567048974217E-2</v>
      </c>
      <c r="G1187" s="3">
        <v>93.252602281189368</v>
      </c>
      <c r="H1187" s="3">
        <f t="shared" si="36"/>
        <v>93.252602281189368</v>
      </c>
      <c r="I1187" s="3">
        <f t="shared" si="37"/>
        <v>2.7975780684356808</v>
      </c>
      <c r="J1187" s="8" t="str" cm="1">
        <f t="array" ref="J1187">_xlfn.IFS(H1187=100,"green",H1187&gt;50,"yellow",H1187&gt;0,"orange",H1187=0,"red")</f>
        <v>yellow</v>
      </c>
      <c r="K1187" t="s">
        <v>193</v>
      </c>
    </row>
    <row r="1188" spans="1:11" x14ac:dyDescent="0.3">
      <c r="A1188">
        <v>6</v>
      </c>
      <c r="B1188">
        <v>6.05</v>
      </c>
      <c r="C1188" t="s">
        <v>224</v>
      </c>
      <c r="D1188">
        <v>5</v>
      </c>
      <c r="E1188" t="s">
        <v>1</v>
      </c>
      <c r="F1188" s="3">
        <v>0.18837447894627679</v>
      </c>
      <c r="G1188" s="3">
        <v>68.253876965862858</v>
      </c>
      <c r="H1188" s="3">
        <f t="shared" si="36"/>
        <v>68.253876965862858</v>
      </c>
      <c r="I1188" s="3">
        <f t="shared" si="37"/>
        <v>2.0476163089758859</v>
      </c>
      <c r="J1188" s="8" t="str" cm="1">
        <f t="array" ref="J1188">_xlfn.IFS(H1188=100,"green",H1188&gt;50,"yellow",H1188&gt;0,"orange",H1188=0,"red")</f>
        <v>yellow</v>
      </c>
      <c r="K1188" t="s">
        <v>193</v>
      </c>
    </row>
    <row r="1189" spans="1:11" x14ac:dyDescent="0.3">
      <c r="A1189">
        <v>6</v>
      </c>
      <c r="B1189">
        <v>6.05</v>
      </c>
      <c r="C1189" t="s">
        <v>224</v>
      </c>
      <c r="D1189">
        <v>19</v>
      </c>
      <c r="E1189" t="s">
        <v>0</v>
      </c>
      <c r="F1189" s="3">
        <v>5.8065573890825659E-2</v>
      </c>
      <c r="G1189" s="3">
        <v>90.214402380315832</v>
      </c>
      <c r="H1189" s="3">
        <f t="shared" si="36"/>
        <v>90.214402380315832</v>
      </c>
      <c r="I1189" s="3">
        <f t="shared" si="37"/>
        <v>2.7064320714094747</v>
      </c>
      <c r="J1189" s="8" t="str" cm="1">
        <f t="array" ref="J1189">_xlfn.IFS(H1189=100,"green",H1189&gt;50,"yellow",H1189&gt;0,"orange",H1189=0,"red")</f>
        <v>yellow</v>
      </c>
      <c r="K1189" t="s">
        <v>193</v>
      </c>
    </row>
    <row r="1190" spans="1:11" x14ac:dyDescent="0.3">
      <c r="A1190">
        <v>6</v>
      </c>
      <c r="B1190">
        <v>6.06</v>
      </c>
      <c r="C1190" t="s">
        <v>223</v>
      </c>
      <c r="D1190">
        <v>35</v>
      </c>
      <c r="E1190" t="s">
        <v>34</v>
      </c>
      <c r="F1190" s="3">
        <v>0</v>
      </c>
      <c r="G1190" s="3">
        <v>100</v>
      </c>
      <c r="H1190" s="3">
        <f t="shared" si="36"/>
        <v>100</v>
      </c>
      <c r="I1190" s="3">
        <f t="shared" si="37"/>
        <v>3</v>
      </c>
      <c r="J1190" s="8" t="str" cm="1">
        <f t="array" ref="J1190">_xlfn.IFS(H1190=100,"green",H1190&gt;50,"yellow",H1190&gt;0,"orange",H1190=0,"red")</f>
        <v>green</v>
      </c>
      <c r="K1190" t="s">
        <v>193</v>
      </c>
    </row>
    <row r="1191" spans="1:11" x14ac:dyDescent="0.3">
      <c r="A1191">
        <v>6</v>
      </c>
      <c r="B1191">
        <v>6.06</v>
      </c>
      <c r="C1191" t="s">
        <v>223</v>
      </c>
      <c r="D1191">
        <v>37</v>
      </c>
      <c r="E1191" t="s">
        <v>33</v>
      </c>
      <c r="F1191" s="3">
        <v>1.4119421217492278E-2</v>
      </c>
      <c r="G1191" s="3">
        <v>92.586652896714099</v>
      </c>
      <c r="H1191" s="3">
        <f t="shared" si="36"/>
        <v>92.586652896714099</v>
      </c>
      <c r="I1191" s="3">
        <f t="shared" si="37"/>
        <v>2.7775995869014229</v>
      </c>
      <c r="J1191" s="8" t="str" cm="1">
        <f t="array" ref="J1191">_xlfn.IFS(H1191=100,"green",H1191&gt;50,"yellow",H1191&gt;0,"orange",H1191=0,"red")</f>
        <v>yellow</v>
      </c>
      <c r="K1191" t="s">
        <v>193</v>
      </c>
    </row>
    <row r="1192" spans="1:11" x14ac:dyDescent="0.3">
      <c r="A1192">
        <v>6</v>
      </c>
      <c r="B1192">
        <v>6.06</v>
      </c>
      <c r="C1192" t="s">
        <v>223</v>
      </c>
      <c r="D1192">
        <v>12</v>
      </c>
      <c r="E1192" t="s">
        <v>32</v>
      </c>
      <c r="F1192" s="3">
        <v>0</v>
      </c>
      <c r="G1192" s="3">
        <v>100</v>
      </c>
      <c r="H1192" s="3">
        <f t="shared" si="36"/>
        <v>100</v>
      </c>
      <c r="I1192" s="3">
        <f t="shared" si="37"/>
        <v>3</v>
      </c>
      <c r="J1192" s="8" t="str" cm="1">
        <f t="array" ref="J1192">_xlfn.IFS(H1192=100,"green",H1192&gt;50,"yellow",H1192&gt;0,"orange",H1192=0,"red")</f>
        <v>green</v>
      </c>
      <c r="K1192" t="s">
        <v>193</v>
      </c>
    </row>
    <row r="1193" spans="1:11" x14ac:dyDescent="0.3">
      <c r="A1193">
        <v>6</v>
      </c>
      <c r="B1193">
        <v>6.06</v>
      </c>
      <c r="C1193" t="s">
        <v>223</v>
      </c>
      <c r="D1193">
        <v>18</v>
      </c>
      <c r="E1193" t="s">
        <v>31</v>
      </c>
      <c r="F1193" s="3">
        <v>5.1272887896701543E-2</v>
      </c>
      <c r="G1193" s="3">
        <v>73.079369960631837</v>
      </c>
      <c r="H1193" s="3">
        <f t="shared" si="36"/>
        <v>73.079369960631837</v>
      </c>
      <c r="I1193" s="3">
        <f t="shared" si="37"/>
        <v>2.1923810988189549</v>
      </c>
      <c r="J1193" s="8" t="str" cm="1">
        <f t="array" ref="J1193">_xlfn.IFS(H1193=100,"green",H1193&gt;50,"yellow",H1193&gt;0,"orange",H1193=0,"red")</f>
        <v>yellow</v>
      </c>
      <c r="K1193" t="s">
        <v>193</v>
      </c>
    </row>
    <row r="1194" spans="1:11" x14ac:dyDescent="0.3">
      <c r="A1194">
        <v>6</v>
      </c>
      <c r="B1194">
        <v>6.06</v>
      </c>
      <c r="C1194" t="s">
        <v>223</v>
      </c>
      <c r="D1194">
        <v>10</v>
      </c>
      <c r="E1194" t="s">
        <v>30</v>
      </c>
      <c r="F1194" s="3">
        <v>6.7243389523318521E-3</v>
      </c>
      <c r="G1194" s="3">
        <v>96.469412030004193</v>
      </c>
      <c r="H1194" s="3">
        <f t="shared" si="36"/>
        <v>96.469412030004193</v>
      </c>
      <c r="I1194" s="3">
        <f t="shared" si="37"/>
        <v>2.8940823609001258</v>
      </c>
      <c r="J1194" s="8" t="str" cm="1">
        <f t="array" ref="J1194">_xlfn.IFS(H1194=100,"green",H1194&gt;50,"yellow",H1194&gt;0,"orange",H1194=0,"red")</f>
        <v>yellow</v>
      </c>
      <c r="K1194" t="s">
        <v>193</v>
      </c>
    </row>
    <row r="1195" spans="1:11" x14ac:dyDescent="0.3">
      <c r="A1195">
        <v>6</v>
      </c>
      <c r="B1195">
        <v>6.06</v>
      </c>
      <c r="C1195" t="s">
        <v>223</v>
      </c>
      <c r="D1195">
        <v>4</v>
      </c>
      <c r="E1195" t="s">
        <v>29</v>
      </c>
      <c r="F1195" s="3">
        <v>0.18949263347387371</v>
      </c>
      <c r="G1195" s="3">
        <v>0.50763102688590334</v>
      </c>
      <c r="H1195" s="3">
        <f t="shared" si="36"/>
        <v>0.50763102688590334</v>
      </c>
      <c r="I1195" s="3">
        <f t="shared" si="37"/>
        <v>1.5228930806577102E-2</v>
      </c>
      <c r="J1195" s="8" t="str" cm="1">
        <f t="array" ref="J1195">_xlfn.IFS(H1195=100,"green",H1195&gt;50,"yellow",H1195&gt;0,"orange",H1195=0,"red")</f>
        <v>orange</v>
      </c>
      <c r="K1195" t="s">
        <v>193</v>
      </c>
    </row>
    <row r="1196" spans="1:11" x14ac:dyDescent="0.3">
      <c r="A1196">
        <v>6</v>
      </c>
      <c r="B1196">
        <v>6.06</v>
      </c>
      <c r="C1196" t="s">
        <v>223</v>
      </c>
      <c r="D1196">
        <v>22</v>
      </c>
      <c r="E1196" t="s">
        <v>28</v>
      </c>
      <c r="F1196" s="3">
        <v>2.3487780364826297E-2</v>
      </c>
      <c r="G1196" s="3">
        <v>87.667832424003151</v>
      </c>
      <c r="H1196" s="3">
        <f t="shared" si="36"/>
        <v>87.667832424003151</v>
      </c>
      <c r="I1196" s="3">
        <f t="shared" si="37"/>
        <v>2.6300349727200949</v>
      </c>
      <c r="J1196" s="8" t="str" cm="1">
        <f t="array" ref="J1196">_xlfn.IFS(H1196=100,"green",H1196&gt;50,"yellow",H1196&gt;0,"orange",H1196=0,"red")</f>
        <v>yellow</v>
      </c>
      <c r="K1196" t="s">
        <v>193</v>
      </c>
    </row>
    <row r="1197" spans="1:11" x14ac:dyDescent="0.3">
      <c r="A1197">
        <v>6</v>
      </c>
      <c r="B1197">
        <v>6.06</v>
      </c>
      <c r="C1197" t="s">
        <v>223</v>
      </c>
      <c r="D1197">
        <v>25</v>
      </c>
      <c r="E1197" t="s">
        <v>244</v>
      </c>
      <c r="F1197" s="3">
        <v>0.17071721717278632</v>
      </c>
      <c r="G1197" s="3">
        <v>10.365590209817203</v>
      </c>
      <c r="H1197" s="3">
        <f t="shared" si="36"/>
        <v>10.365590209817203</v>
      </c>
      <c r="I1197" s="3">
        <f t="shared" si="37"/>
        <v>0.31096770629451609</v>
      </c>
      <c r="J1197" s="8" t="str" cm="1">
        <f t="array" ref="J1197">_xlfn.IFS(H1197=100,"green",H1197&gt;50,"yellow",H1197&gt;0,"orange",H1197=0,"red")</f>
        <v>orange</v>
      </c>
      <c r="K1197" t="s">
        <v>193</v>
      </c>
    </row>
    <row r="1198" spans="1:11" x14ac:dyDescent="0.3">
      <c r="A1198">
        <v>6</v>
      </c>
      <c r="B1198">
        <v>6.06</v>
      </c>
      <c r="C1198" t="s">
        <v>223</v>
      </c>
      <c r="D1198">
        <v>7</v>
      </c>
      <c r="E1198" t="s">
        <v>27</v>
      </c>
      <c r="F1198" s="3">
        <v>0</v>
      </c>
      <c r="G1198" s="3">
        <v>100</v>
      </c>
      <c r="H1198" s="3">
        <f t="shared" si="36"/>
        <v>100</v>
      </c>
      <c r="I1198" s="3">
        <f t="shared" si="37"/>
        <v>3</v>
      </c>
      <c r="J1198" s="8" t="str" cm="1">
        <f t="array" ref="J1198">_xlfn.IFS(H1198=100,"green",H1198&gt;50,"yellow",H1198&gt;0,"orange",H1198=0,"red")</f>
        <v>green</v>
      </c>
      <c r="K1198" t="s">
        <v>193</v>
      </c>
    </row>
    <row r="1199" spans="1:11" x14ac:dyDescent="0.3">
      <c r="A1199">
        <v>6</v>
      </c>
      <c r="B1199">
        <v>6.06</v>
      </c>
      <c r="C1199" t="s">
        <v>223</v>
      </c>
      <c r="D1199">
        <v>30</v>
      </c>
      <c r="E1199" t="s">
        <v>26</v>
      </c>
      <c r="F1199" s="3">
        <v>0</v>
      </c>
      <c r="G1199" s="3">
        <v>100</v>
      </c>
      <c r="H1199" s="3">
        <f t="shared" si="36"/>
        <v>100</v>
      </c>
      <c r="I1199" s="3">
        <f t="shared" si="37"/>
        <v>3</v>
      </c>
      <c r="J1199" s="8" t="str" cm="1">
        <f t="array" ref="J1199">_xlfn.IFS(H1199=100,"green",H1199&gt;50,"yellow",H1199&gt;0,"orange",H1199=0,"red")</f>
        <v>green</v>
      </c>
      <c r="K1199" t="s">
        <v>193</v>
      </c>
    </row>
    <row r="1200" spans="1:11" x14ac:dyDescent="0.3">
      <c r="A1200">
        <v>6</v>
      </c>
      <c r="B1200">
        <v>6.06</v>
      </c>
      <c r="C1200" t="s">
        <v>223</v>
      </c>
      <c r="D1200">
        <v>24</v>
      </c>
      <c r="E1200" t="s">
        <v>25</v>
      </c>
      <c r="F1200" s="3">
        <v>1.9854502236708951E-2</v>
      </c>
      <c r="G1200" s="3">
        <v>89.575470950513122</v>
      </c>
      <c r="H1200" s="3">
        <f t="shared" si="36"/>
        <v>89.575470950513122</v>
      </c>
      <c r="I1200" s="3">
        <f t="shared" si="37"/>
        <v>2.6872641285153938</v>
      </c>
      <c r="J1200" s="8" t="str" cm="1">
        <f t="array" ref="J1200">_xlfn.IFS(H1200=100,"green",H1200&gt;50,"yellow",H1200&gt;0,"orange",H1200=0,"red")</f>
        <v>yellow</v>
      </c>
      <c r="K1200" t="s">
        <v>193</v>
      </c>
    </row>
    <row r="1201" spans="1:11" x14ac:dyDescent="0.3">
      <c r="A1201">
        <v>6</v>
      </c>
      <c r="B1201">
        <v>6.06</v>
      </c>
      <c r="C1201" t="s">
        <v>223</v>
      </c>
      <c r="D1201">
        <v>6</v>
      </c>
      <c r="E1201" t="s">
        <v>24</v>
      </c>
      <c r="F1201" s="3">
        <v>0.19722728417004118</v>
      </c>
      <c r="G1201" s="3">
        <v>-3.5534171882012946</v>
      </c>
      <c r="H1201" s="3">
        <f t="shared" si="36"/>
        <v>0</v>
      </c>
      <c r="I1201" s="3">
        <f t="shared" si="37"/>
        <v>0</v>
      </c>
      <c r="J1201" s="8" t="str" cm="1">
        <f t="array" ref="J1201">_xlfn.IFS(H1201=100,"green",H1201&gt;50,"yellow",H1201&gt;0,"orange",H1201=0,"red")</f>
        <v>red</v>
      </c>
      <c r="K1201" t="s">
        <v>193</v>
      </c>
    </row>
    <row r="1202" spans="1:11" x14ac:dyDescent="0.3">
      <c r="A1202">
        <v>6</v>
      </c>
      <c r="B1202">
        <v>6.06</v>
      </c>
      <c r="C1202" t="s">
        <v>223</v>
      </c>
      <c r="D1202">
        <v>2</v>
      </c>
      <c r="E1202" t="s">
        <v>23</v>
      </c>
      <c r="F1202" s="3">
        <v>0</v>
      </c>
      <c r="G1202" s="3">
        <v>100</v>
      </c>
      <c r="H1202" s="3">
        <f t="shared" si="36"/>
        <v>100</v>
      </c>
      <c r="I1202" s="3">
        <f t="shared" si="37"/>
        <v>3</v>
      </c>
      <c r="J1202" s="8" t="str" cm="1">
        <f t="array" ref="J1202">_xlfn.IFS(H1202=100,"green",H1202&gt;50,"yellow",H1202&gt;0,"orange",H1202=0,"red")</f>
        <v>green</v>
      </c>
      <c r="K1202" t="s">
        <v>193</v>
      </c>
    </row>
    <row r="1203" spans="1:11" x14ac:dyDescent="0.3">
      <c r="A1203">
        <v>6</v>
      </c>
      <c r="B1203">
        <v>6.06</v>
      </c>
      <c r="C1203" t="s">
        <v>223</v>
      </c>
      <c r="D1203">
        <v>1</v>
      </c>
      <c r="E1203" t="s">
        <v>22</v>
      </c>
      <c r="F1203" s="3">
        <v>0</v>
      </c>
      <c r="G1203" s="3">
        <v>100</v>
      </c>
      <c r="H1203" s="3">
        <f t="shared" si="36"/>
        <v>100</v>
      </c>
      <c r="I1203" s="3">
        <f t="shared" si="37"/>
        <v>3</v>
      </c>
      <c r="J1203" s="8" t="str" cm="1">
        <f t="array" ref="J1203">_xlfn.IFS(H1203=100,"green",H1203&gt;50,"yellow",H1203&gt;0,"orange",H1203=0,"red")</f>
        <v>green</v>
      </c>
      <c r="K1203" t="s">
        <v>193</v>
      </c>
    </row>
    <row r="1204" spans="1:11" x14ac:dyDescent="0.3">
      <c r="A1204">
        <v>6</v>
      </c>
      <c r="B1204">
        <v>6.06</v>
      </c>
      <c r="C1204" t="s">
        <v>223</v>
      </c>
      <c r="D1204">
        <v>20</v>
      </c>
      <c r="E1204" t="s">
        <v>21</v>
      </c>
      <c r="F1204" s="3">
        <v>0</v>
      </c>
      <c r="G1204" s="3">
        <v>100</v>
      </c>
      <c r="H1204" s="3">
        <f t="shared" si="36"/>
        <v>100</v>
      </c>
      <c r="I1204" s="3">
        <f t="shared" si="37"/>
        <v>3</v>
      </c>
      <c r="J1204" s="8" t="str" cm="1">
        <f t="array" ref="J1204">_xlfn.IFS(H1204=100,"green",H1204&gt;50,"yellow",H1204&gt;0,"orange",H1204=0,"red")</f>
        <v>green</v>
      </c>
      <c r="K1204" t="s">
        <v>193</v>
      </c>
    </row>
    <row r="1205" spans="1:11" x14ac:dyDescent="0.3">
      <c r="A1205">
        <v>6</v>
      </c>
      <c r="B1205">
        <v>6.06</v>
      </c>
      <c r="C1205" t="s">
        <v>223</v>
      </c>
      <c r="D1205">
        <v>29</v>
      </c>
      <c r="E1205" t="s">
        <v>20</v>
      </c>
      <c r="F1205" s="3">
        <v>8.0202572711938855E-2</v>
      </c>
      <c r="G1205" s="3">
        <v>57.889951653717389</v>
      </c>
      <c r="H1205" s="3">
        <f t="shared" si="36"/>
        <v>57.889951653717389</v>
      </c>
      <c r="I1205" s="3">
        <f t="shared" si="37"/>
        <v>1.7366985496115217</v>
      </c>
      <c r="J1205" s="8" t="str" cm="1">
        <f t="array" ref="J1205">_xlfn.IFS(H1205=100,"green",H1205&gt;50,"yellow",H1205&gt;0,"orange",H1205=0,"red")</f>
        <v>yellow</v>
      </c>
      <c r="K1205" t="s">
        <v>193</v>
      </c>
    </row>
    <row r="1206" spans="1:11" x14ac:dyDescent="0.3">
      <c r="A1206">
        <v>6</v>
      </c>
      <c r="B1206">
        <v>6.06</v>
      </c>
      <c r="C1206" t="s">
        <v>223</v>
      </c>
      <c r="D1206">
        <v>32</v>
      </c>
      <c r="E1206" t="s">
        <v>19</v>
      </c>
      <c r="F1206" s="3">
        <v>5.6875906441049728E-2</v>
      </c>
      <c r="G1206" s="3">
        <v>70.137526902366716</v>
      </c>
      <c r="H1206" s="3">
        <f t="shared" si="36"/>
        <v>70.137526902366716</v>
      </c>
      <c r="I1206" s="3">
        <f t="shared" si="37"/>
        <v>2.1041258070710018</v>
      </c>
      <c r="J1206" s="8" t="str" cm="1">
        <f t="array" ref="J1206">_xlfn.IFS(H1206=100,"green",H1206&gt;50,"yellow",H1206&gt;0,"orange",H1206=0,"red")</f>
        <v>yellow</v>
      </c>
      <c r="K1206" t="s">
        <v>193</v>
      </c>
    </row>
    <row r="1207" spans="1:11" x14ac:dyDescent="0.3">
      <c r="A1207">
        <v>6</v>
      </c>
      <c r="B1207">
        <v>6.06</v>
      </c>
      <c r="C1207" t="s">
        <v>223</v>
      </c>
      <c r="D1207">
        <v>35</v>
      </c>
      <c r="E1207" t="s">
        <v>18</v>
      </c>
      <c r="F1207" s="3">
        <v>0</v>
      </c>
      <c r="G1207" s="3">
        <v>100</v>
      </c>
      <c r="H1207" s="3">
        <f t="shared" si="36"/>
        <v>100</v>
      </c>
      <c r="I1207" s="3">
        <f t="shared" si="37"/>
        <v>3</v>
      </c>
      <c r="J1207" s="8" t="str" cm="1">
        <f t="array" ref="J1207">_xlfn.IFS(H1207=100,"green",H1207&gt;50,"yellow",H1207&gt;0,"orange",H1207=0,"red")</f>
        <v>green</v>
      </c>
      <c r="K1207" t="s">
        <v>193</v>
      </c>
    </row>
    <row r="1208" spans="1:11" x14ac:dyDescent="0.3">
      <c r="A1208">
        <v>6</v>
      </c>
      <c r="B1208">
        <v>6.06</v>
      </c>
      <c r="C1208" t="s">
        <v>223</v>
      </c>
      <c r="D1208">
        <v>31</v>
      </c>
      <c r="E1208" t="s">
        <v>17</v>
      </c>
      <c r="F1208" s="3">
        <v>0</v>
      </c>
      <c r="G1208" s="3">
        <v>100</v>
      </c>
      <c r="H1208" s="3">
        <f t="shared" si="36"/>
        <v>100</v>
      </c>
      <c r="I1208" s="3">
        <f t="shared" si="37"/>
        <v>3</v>
      </c>
      <c r="J1208" s="8" t="str" cm="1">
        <f t="array" ref="J1208">_xlfn.IFS(H1208=100,"green",H1208&gt;50,"yellow",H1208&gt;0,"orange",H1208=0,"red")</f>
        <v>green</v>
      </c>
      <c r="K1208" t="s">
        <v>193</v>
      </c>
    </row>
    <row r="1209" spans="1:11" x14ac:dyDescent="0.3">
      <c r="A1209">
        <v>6</v>
      </c>
      <c r="B1209">
        <v>6.06</v>
      </c>
      <c r="C1209" t="s">
        <v>223</v>
      </c>
      <c r="D1209">
        <v>23</v>
      </c>
      <c r="E1209" t="s">
        <v>16</v>
      </c>
      <c r="F1209" s="3">
        <v>4.5437766651705708E-2</v>
      </c>
      <c r="G1209" s="3">
        <v>76.143077637637788</v>
      </c>
      <c r="H1209" s="3">
        <f t="shared" si="36"/>
        <v>76.143077637637788</v>
      </c>
      <c r="I1209" s="3">
        <f t="shared" si="37"/>
        <v>2.2842923291291335</v>
      </c>
      <c r="J1209" s="8" t="str" cm="1">
        <f t="array" ref="J1209">_xlfn.IFS(H1209=100,"green",H1209&gt;50,"yellow",H1209&gt;0,"orange",H1209=0,"red")</f>
        <v>yellow</v>
      </c>
      <c r="K1209" t="s">
        <v>193</v>
      </c>
    </row>
    <row r="1210" spans="1:11" x14ac:dyDescent="0.3">
      <c r="A1210">
        <v>6</v>
      </c>
      <c r="B1210">
        <v>6.06</v>
      </c>
      <c r="C1210" t="s">
        <v>223</v>
      </c>
      <c r="D1210">
        <v>27</v>
      </c>
      <c r="E1210" t="s">
        <v>15</v>
      </c>
      <c r="F1210" s="3">
        <v>8.0979346057609078E-2</v>
      </c>
      <c r="G1210" s="3">
        <v>57.482109834755292</v>
      </c>
      <c r="H1210" s="3">
        <f t="shared" si="36"/>
        <v>57.482109834755292</v>
      </c>
      <c r="I1210" s="3">
        <f t="shared" si="37"/>
        <v>1.7244632950426588</v>
      </c>
      <c r="J1210" s="8" t="str" cm="1">
        <f t="array" ref="J1210">_xlfn.IFS(H1210=100,"green",H1210&gt;50,"yellow",H1210&gt;0,"orange",H1210=0,"red")</f>
        <v>yellow</v>
      </c>
      <c r="K1210" t="s">
        <v>193</v>
      </c>
    </row>
    <row r="1211" spans="1:11" x14ac:dyDescent="0.3">
      <c r="A1211">
        <v>6</v>
      </c>
      <c r="B1211">
        <v>6.06</v>
      </c>
      <c r="C1211" t="s">
        <v>223</v>
      </c>
      <c r="D1211">
        <v>14</v>
      </c>
      <c r="E1211" t="s">
        <v>14</v>
      </c>
      <c r="F1211" s="3">
        <v>0</v>
      </c>
      <c r="G1211" s="3">
        <v>100</v>
      </c>
      <c r="H1211" s="3">
        <f t="shared" si="36"/>
        <v>100</v>
      </c>
      <c r="I1211" s="3">
        <f t="shared" si="37"/>
        <v>3</v>
      </c>
      <c r="J1211" s="8" t="str" cm="1">
        <f t="array" ref="J1211">_xlfn.IFS(H1211=100,"green",H1211&gt;50,"yellow",H1211&gt;0,"orange",H1211=0,"red")</f>
        <v>green</v>
      </c>
      <c r="K1211" t="s">
        <v>193</v>
      </c>
    </row>
    <row r="1212" spans="1:11" x14ac:dyDescent="0.3">
      <c r="A1212">
        <v>6</v>
      </c>
      <c r="B1212">
        <v>6.06</v>
      </c>
      <c r="C1212" t="s">
        <v>223</v>
      </c>
      <c r="D1212">
        <v>17</v>
      </c>
      <c r="E1212" t="s">
        <v>13</v>
      </c>
      <c r="F1212" s="3">
        <v>6.7410678323321163E-2</v>
      </c>
      <c r="G1212" s="3">
        <v>64.606285967330336</v>
      </c>
      <c r="H1212" s="3">
        <f t="shared" si="36"/>
        <v>64.606285967330336</v>
      </c>
      <c r="I1212" s="3">
        <f t="shared" si="37"/>
        <v>1.93818857901991</v>
      </c>
      <c r="J1212" s="8" t="str" cm="1">
        <f t="array" ref="J1212">_xlfn.IFS(H1212=100,"green",H1212&gt;50,"yellow",H1212&gt;0,"orange",H1212=0,"red")</f>
        <v>yellow</v>
      </c>
      <c r="K1212" t="s">
        <v>193</v>
      </c>
    </row>
    <row r="1213" spans="1:11" x14ac:dyDescent="0.3">
      <c r="A1213">
        <v>6</v>
      </c>
      <c r="B1213">
        <v>6.06</v>
      </c>
      <c r="C1213" t="s">
        <v>223</v>
      </c>
      <c r="D1213">
        <v>15</v>
      </c>
      <c r="E1213" t="s">
        <v>12</v>
      </c>
      <c r="F1213" s="3">
        <v>0.18228117600523511</v>
      </c>
      <c r="G1213" s="3">
        <v>4.2939786761344143</v>
      </c>
      <c r="H1213" s="3">
        <f t="shared" si="36"/>
        <v>4.2939786761344143</v>
      </c>
      <c r="I1213" s="3">
        <f t="shared" si="37"/>
        <v>0.12881936028403243</v>
      </c>
      <c r="J1213" s="8" t="str" cm="1">
        <f t="array" ref="J1213">_xlfn.IFS(H1213=100,"green",H1213&gt;50,"yellow",H1213&gt;0,"orange",H1213=0,"red")</f>
        <v>orange</v>
      </c>
      <c r="K1213" t="s">
        <v>193</v>
      </c>
    </row>
    <row r="1214" spans="1:11" x14ac:dyDescent="0.3">
      <c r="A1214">
        <v>6</v>
      </c>
      <c r="B1214">
        <v>6.06</v>
      </c>
      <c r="C1214" t="s">
        <v>223</v>
      </c>
      <c r="D1214">
        <v>13</v>
      </c>
      <c r="E1214" t="s">
        <v>11</v>
      </c>
      <c r="F1214" s="3">
        <v>0</v>
      </c>
      <c r="G1214" s="3">
        <v>100</v>
      </c>
      <c r="H1214" s="3">
        <f t="shared" si="36"/>
        <v>100</v>
      </c>
      <c r="I1214" s="3">
        <f t="shared" si="37"/>
        <v>3</v>
      </c>
      <c r="J1214" s="8" t="str" cm="1">
        <f t="array" ref="J1214">_xlfn.IFS(H1214=100,"green",H1214&gt;50,"yellow",H1214&gt;0,"orange",H1214=0,"red")</f>
        <v>green</v>
      </c>
      <c r="K1214" t="s">
        <v>193</v>
      </c>
    </row>
    <row r="1215" spans="1:11" x14ac:dyDescent="0.3">
      <c r="A1215">
        <v>6</v>
      </c>
      <c r="B1215">
        <v>6.06</v>
      </c>
      <c r="C1215" t="s">
        <v>223</v>
      </c>
      <c r="D1215">
        <v>21</v>
      </c>
      <c r="E1215" t="s">
        <v>10</v>
      </c>
      <c r="F1215" s="3">
        <v>4.7648295731243986E-3</v>
      </c>
      <c r="G1215" s="3">
        <v>97.498244795628636</v>
      </c>
      <c r="H1215" s="3">
        <f t="shared" si="36"/>
        <v>97.498244795628636</v>
      </c>
      <c r="I1215" s="3">
        <f t="shared" si="37"/>
        <v>2.9249473438688591</v>
      </c>
      <c r="J1215" s="8" t="str" cm="1">
        <f t="array" ref="J1215">_xlfn.IFS(H1215=100,"green",H1215&gt;50,"yellow",H1215&gt;0,"orange",H1215=0,"red")</f>
        <v>yellow</v>
      </c>
      <c r="K1215" t="s">
        <v>193</v>
      </c>
    </row>
    <row r="1216" spans="1:11" x14ac:dyDescent="0.3">
      <c r="A1216">
        <v>6</v>
      </c>
      <c r="B1216">
        <v>6.06</v>
      </c>
      <c r="C1216" t="s">
        <v>223</v>
      </c>
      <c r="D1216">
        <v>34</v>
      </c>
      <c r="E1216" t="s">
        <v>9</v>
      </c>
      <c r="F1216" s="3">
        <v>0</v>
      </c>
      <c r="G1216" s="3">
        <v>100</v>
      </c>
      <c r="H1216" s="3">
        <f t="shared" si="36"/>
        <v>100</v>
      </c>
      <c r="I1216" s="3">
        <f t="shared" si="37"/>
        <v>3</v>
      </c>
      <c r="J1216" s="8" t="str" cm="1">
        <f t="array" ref="J1216">_xlfn.IFS(H1216=100,"green",H1216&gt;50,"yellow",H1216&gt;0,"orange",H1216=0,"red")</f>
        <v>green</v>
      </c>
      <c r="K1216" t="s">
        <v>193</v>
      </c>
    </row>
    <row r="1217" spans="1:11" x14ac:dyDescent="0.3">
      <c r="A1217">
        <v>6</v>
      </c>
      <c r="B1217">
        <v>6.06</v>
      </c>
      <c r="C1217" t="s">
        <v>223</v>
      </c>
      <c r="D1217">
        <v>3</v>
      </c>
      <c r="E1217" t="s">
        <v>8</v>
      </c>
      <c r="F1217" s="3">
        <v>3.6044689359297716E-3</v>
      </c>
      <c r="G1217" s="3">
        <v>98.107487627612201</v>
      </c>
      <c r="H1217" s="3">
        <f t="shared" si="36"/>
        <v>98.107487627612201</v>
      </c>
      <c r="I1217" s="3">
        <f t="shared" si="37"/>
        <v>2.9432246288283661</v>
      </c>
      <c r="J1217" s="8" t="str" cm="1">
        <f t="array" ref="J1217">_xlfn.IFS(H1217=100,"green",H1217&gt;50,"yellow",H1217&gt;0,"orange",H1217=0,"red")</f>
        <v>yellow</v>
      </c>
      <c r="K1217" t="s">
        <v>193</v>
      </c>
    </row>
    <row r="1218" spans="1:11" x14ac:dyDescent="0.3">
      <c r="A1218">
        <v>6</v>
      </c>
      <c r="B1218">
        <v>6.06</v>
      </c>
      <c r="C1218" t="s">
        <v>223</v>
      </c>
      <c r="D1218">
        <v>8</v>
      </c>
      <c r="E1218" t="s">
        <v>7</v>
      </c>
      <c r="F1218" s="3">
        <v>0</v>
      </c>
      <c r="G1218" s="3">
        <v>100</v>
      </c>
      <c r="H1218" s="3">
        <f t="shared" ref="H1218:H1281" si="38">IF(G1218&gt;100,100,IF(G1218&lt;0,0,G1218))</f>
        <v>100</v>
      </c>
      <c r="I1218" s="3">
        <f t="shared" ref="I1218:I1281" si="39">H1218/100*3</f>
        <v>3</v>
      </c>
      <c r="J1218" s="8" t="str" cm="1">
        <f t="array" ref="J1218">_xlfn.IFS(H1218=100,"green",H1218&gt;50,"yellow",H1218&gt;0,"orange",H1218=0,"red")</f>
        <v>green</v>
      </c>
      <c r="K1218" t="s">
        <v>193</v>
      </c>
    </row>
    <row r="1219" spans="1:11" x14ac:dyDescent="0.3">
      <c r="A1219">
        <v>6</v>
      </c>
      <c r="B1219">
        <v>6.06</v>
      </c>
      <c r="C1219" t="s">
        <v>223</v>
      </c>
      <c r="D1219">
        <v>11</v>
      </c>
      <c r="E1219" t="s">
        <v>6</v>
      </c>
      <c r="F1219" s="3">
        <v>0</v>
      </c>
      <c r="G1219" s="3">
        <v>100</v>
      </c>
      <c r="H1219" s="3">
        <f t="shared" si="38"/>
        <v>100</v>
      </c>
      <c r="I1219" s="3">
        <f t="shared" si="39"/>
        <v>3</v>
      </c>
      <c r="J1219" s="8" t="str" cm="1">
        <f t="array" ref="J1219">_xlfn.IFS(H1219=100,"green",H1219&gt;50,"yellow",H1219&gt;0,"orange",H1219=0,"red")</f>
        <v>green</v>
      </c>
      <c r="K1219" t="s">
        <v>193</v>
      </c>
    </row>
    <row r="1220" spans="1:11" x14ac:dyDescent="0.3">
      <c r="A1220">
        <v>6</v>
      </c>
      <c r="B1220">
        <v>6.06</v>
      </c>
      <c r="C1220" t="s">
        <v>223</v>
      </c>
      <c r="D1220">
        <v>33</v>
      </c>
      <c r="E1220" t="s">
        <v>5</v>
      </c>
      <c r="F1220" s="3">
        <v>4.7125987029542314E-2</v>
      </c>
      <c r="G1220" s="3">
        <v>75.256684105285473</v>
      </c>
      <c r="H1220" s="3">
        <f t="shared" si="38"/>
        <v>75.256684105285473</v>
      </c>
      <c r="I1220" s="3">
        <f t="shared" si="39"/>
        <v>2.2577005231585643</v>
      </c>
      <c r="J1220" s="8" t="str" cm="1">
        <f t="array" ref="J1220">_xlfn.IFS(H1220=100,"green",H1220&gt;50,"yellow",H1220&gt;0,"orange",H1220=0,"red")</f>
        <v>yellow</v>
      </c>
      <c r="K1220" t="s">
        <v>193</v>
      </c>
    </row>
    <row r="1221" spans="1:11" x14ac:dyDescent="0.3">
      <c r="A1221">
        <v>6</v>
      </c>
      <c r="B1221">
        <v>6.06</v>
      </c>
      <c r="C1221" t="s">
        <v>223</v>
      </c>
      <c r="D1221">
        <v>36</v>
      </c>
      <c r="E1221" t="s">
        <v>4</v>
      </c>
      <c r="F1221" s="3">
        <v>8.5705289107651961E-2</v>
      </c>
      <c r="G1221" s="3">
        <v>55.00077184783234</v>
      </c>
      <c r="H1221" s="3">
        <f t="shared" si="38"/>
        <v>55.00077184783234</v>
      </c>
      <c r="I1221" s="3">
        <f t="shared" si="39"/>
        <v>1.6500231554349702</v>
      </c>
      <c r="J1221" s="8" t="str" cm="1">
        <f t="array" ref="J1221">_xlfn.IFS(H1221=100,"green",H1221&gt;50,"yellow",H1221&gt;0,"orange",H1221=0,"red")</f>
        <v>yellow</v>
      </c>
      <c r="K1221" t="s">
        <v>193</v>
      </c>
    </row>
    <row r="1222" spans="1:11" x14ac:dyDescent="0.3">
      <c r="A1222">
        <v>6</v>
      </c>
      <c r="B1222">
        <v>6.06</v>
      </c>
      <c r="C1222" t="s">
        <v>223</v>
      </c>
      <c r="D1222">
        <v>16</v>
      </c>
      <c r="E1222" t="s">
        <v>3</v>
      </c>
      <c r="F1222" s="3">
        <v>0</v>
      </c>
      <c r="G1222" s="3">
        <v>100</v>
      </c>
      <c r="H1222" s="3">
        <f t="shared" si="38"/>
        <v>100</v>
      </c>
      <c r="I1222" s="3">
        <f t="shared" si="39"/>
        <v>3</v>
      </c>
      <c r="J1222" s="8" t="str" cm="1">
        <f t="array" ref="J1222">_xlfn.IFS(H1222=100,"green",H1222&gt;50,"yellow",H1222&gt;0,"orange",H1222=0,"red")</f>
        <v>green</v>
      </c>
      <c r="K1222" t="s">
        <v>193</v>
      </c>
    </row>
    <row r="1223" spans="1:11" x14ac:dyDescent="0.3">
      <c r="A1223">
        <v>6</v>
      </c>
      <c r="B1223">
        <v>6.06</v>
      </c>
      <c r="C1223" t="s">
        <v>223</v>
      </c>
      <c r="D1223">
        <v>9</v>
      </c>
      <c r="E1223" t="s">
        <v>2</v>
      </c>
      <c r="F1223" s="3">
        <v>5.8054472221012614E-2</v>
      </c>
      <c r="G1223" s="3">
        <v>69.518725531096948</v>
      </c>
      <c r="H1223" s="3">
        <f t="shared" si="38"/>
        <v>69.518725531096948</v>
      </c>
      <c r="I1223" s="3">
        <f t="shared" si="39"/>
        <v>2.0855617659329084</v>
      </c>
      <c r="J1223" s="8" t="str" cm="1">
        <f t="array" ref="J1223">_xlfn.IFS(H1223=100,"green",H1223&gt;50,"yellow",H1223&gt;0,"orange",H1223=0,"red")</f>
        <v>yellow</v>
      </c>
      <c r="K1223" t="s">
        <v>193</v>
      </c>
    </row>
    <row r="1224" spans="1:11" x14ac:dyDescent="0.3">
      <c r="A1224">
        <v>6</v>
      </c>
      <c r="B1224">
        <v>6.06</v>
      </c>
      <c r="C1224" t="s">
        <v>223</v>
      </c>
      <c r="D1224">
        <v>5</v>
      </c>
      <c r="E1224" t="s">
        <v>1</v>
      </c>
      <c r="F1224" s="3">
        <v>2.9743338780991072E-2</v>
      </c>
      <c r="G1224" s="3">
        <v>84.383375848229477</v>
      </c>
      <c r="H1224" s="3">
        <f t="shared" si="38"/>
        <v>84.383375848229477</v>
      </c>
      <c r="I1224" s="3">
        <f t="shared" si="39"/>
        <v>2.5315012754468844</v>
      </c>
      <c r="J1224" s="8" t="str" cm="1">
        <f t="array" ref="J1224">_xlfn.IFS(H1224=100,"green",H1224&gt;50,"yellow",H1224&gt;0,"orange",H1224=0,"red")</f>
        <v>yellow</v>
      </c>
      <c r="K1224" t="s">
        <v>193</v>
      </c>
    </row>
    <row r="1225" spans="1:11" x14ac:dyDescent="0.3">
      <c r="A1225">
        <v>6</v>
      </c>
      <c r="B1225">
        <v>6.06</v>
      </c>
      <c r="C1225" t="s">
        <v>223</v>
      </c>
      <c r="D1225">
        <v>19</v>
      </c>
      <c r="E1225" t="s">
        <v>0</v>
      </c>
      <c r="F1225" s="3">
        <v>1.095576865864635E-3</v>
      </c>
      <c r="G1225" s="3">
        <v>99.424771634766259</v>
      </c>
      <c r="H1225" s="3">
        <f t="shared" si="38"/>
        <v>99.424771634766259</v>
      </c>
      <c r="I1225" s="3">
        <f t="shared" si="39"/>
        <v>2.9827431490429879</v>
      </c>
      <c r="J1225" s="8" t="str" cm="1">
        <f t="array" ref="J1225">_xlfn.IFS(H1225=100,"green",H1225&gt;50,"yellow",H1225&gt;0,"orange",H1225=0,"red")</f>
        <v>yellow</v>
      </c>
      <c r="K1225" t="s">
        <v>193</v>
      </c>
    </row>
    <row r="1226" spans="1:11" x14ac:dyDescent="0.3">
      <c r="A1226">
        <v>6</v>
      </c>
      <c r="B1226">
        <v>6.07</v>
      </c>
      <c r="C1226" t="s">
        <v>227</v>
      </c>
      <c r="D1226">
        <v>35</v>
      </c>
      <c r="E1226" t="s">
        <v>34</v>
      </c>
      <c r="F1226" s="3">
        <v>0</v>
      </c>
      <c r="G1226" s="3">
        <v>100</v>
      </c>
      <c r="H1226" s="3">
        <f t="shared" si="38"/>
        <v>100</v>
      </c>
      <c r="I1226" s="3">
        <f t="shared" si="39"/>
        <v>3</v>
      </c>
      <c r="J1226" s="8" t="str" cm="1">
        <f t="array" ref="J1226">_xlfn.IFS(H1226=100,"green",H1226&gt;50,"yellow",H1226&gt;0,"orange",H1226=0,"red")</f>
        <v>green</v>
      </c>
      <c r="K1226" t="s">
        <v>193</v>
      </c>
    </row>
    <row r="1227" spans="1:11" x14ac:dyDescent="0.3">
      <c r="A1227">
        <v>6</v>
      </c>
      <c r="B1227">
        <v>6.07</v>
      </c>
      <c r="C1227" t="s">
        <v>227</v>
      </c>
      <c r="D1227">
        <v>37</v>
      </c>
      <c r="E1227" t="s">
        <v>33</v>
      </c>
      <c r="F1227" s="3">
        <v>1.6136481391419745E-2</v>
      </c>
      <c r="G1227" s="3">
        <v>99.526014890454277</v>
      </c>
      <c r="H1227" s="3">
        <f t="shared" si="38"/>
        <v>99.526014890454277</v>
      </c>
      <c r="I1227" s="3">
        <f t="shared" si="39"/>
        <v>2.985780446713628</v>
      </c>
      <c r="J1227" s="8" t="str" cm="1">
        <f t="array" ref="J1227">_xlfn.IFS(H1227=100,"green",H1227&gt;50,"yellow",H1227&gt;0,"orange",H1227=0,"red")</f>
        <v>yellow</v>
      </c>
      <c r="K1227" t="s">
        <v>193</v>
      </c>
    </row>
    <row r="1228" spans="1:11" x14ac:dyDescent="0.3">
      <c r="A1228">
        <v>6</v>
      </c>
      <c r="B1228">
        <v>6.07</v>
      </c>
      <c r="C1228" t="s">
        <v>227</v>
      </c>
      <c r="D1228">
        <v>12</v>
      </c>
      <c r="E1228" t="s">
        <v>32</v>
      </c>
      <c r="F1228" s="3">
        <v>0</v>
      </c>
      <c r="G1228" s="3">
        <v>100</v>
      </c>
      <c r="H1228" s="3">
        <f t="shared" si="38"/>
        <v>100</v>
      </c>
      <c r="I1228" s="3">
        <f t="shared" si="39"/>
        <v>3</v>
      </c>
      <c r="J1228" s="8" t="str" cm="1">
        <f t="array" ref="J1228">_xlfn.IFS(H1228=100,"green",H1228&gt;50,"yellow",H1228&gt;0,"orange",H1228=0,"red")</f>
        <v>green</v>
      </c>
      <c r="K1228" t="s">
        <v>193</v>
      </c>
    </row>
    <row r="1229" spans="1:11" x14ac:dyDescent="0.3">
      <c r="A1229">
        <v>6</v>
      </c>
      <c r="B1229">
        <v>6.07</v>
      </c>
      <c r="C1229" t="s">
        <v>227</v>
      </c>
      <c r="D1229">
        <v>18</v>
      </c>
      <c r="E1229" t="s">
        <v>31</v>
      </c>
      <c r="F1229" s="3">
        <v>0.51593343446055917</v>
      </c>
      <c r="G1229" s="3">
        <v>84.845223718900669</v>
      </c>
      <c r="H1229" s="3">
        <f t="shared" si="38"/>
        <v>84.845223718900669</v>
      </c>
      <c r="I1229" s="3">
        <f t="shared" si="39"/>
        <v>2.5453567115670199</v>
      </c>
      <c r="J1229" s="8" t="str" cm="1">
        <f t="array" ref="J1229">_xlfn.IFS(H1229=100,"green",H1229&gt;50,"yellow",H1229&gt;0,"orange",H1229=0,"red")</f>
        <v>yellow</v>
      </c>
      <c r="K1229" t="s">
        <v>193</v>
      </c>
    </row>
    <row r="1230" spans="1:11" x14ac:dyDescent="0.3">
      <c r="A1230">
        <v>6</v>
      </c>
      <c r="B1230">
        <v>6.07</v>
      </c>
      <c r="C1230" t="s">
        <v>227</v>
      </c>
      <c r="D1230">
        <v>10</v>
      </c>
      <c r="E1230" t="s">
        <v>30</v>
      </c>
      <c r="F1230" s="3">
        <v>0.70413435029417837</v>
      </c>
      <c r="G1230" s="3">
        <v>79.31710209534549</v>
      </c>
      <c r="H1230" s="3">
        <f t="shared" si="38"/>
        <v>79.31710209534549</v>
      </c>
      <c r="I1230" s="3">
        <f t="shared" si="39"/>
        <v>2.3795130628603647</v>
      </c>
      <c r="J1230" s="8" t="str" cm="1">
        <f t="array" ref="J1230">_xlfn.IFS(H1230=100,"green",H1230&gt;50,"yellow",H1230&gt;0,"orange",H1230=0,"red")</f>
        <v>yellow</v>
      </c>
      <c r="K1230" t="s">
        <v>193</v>
      </c>
    </row>
    <row r="1231" spans="1:11" x14ac:dyDescent="0.3">
      <c r="A1231">
        <v>6</v>
      </c>
      <c r="B1231">
        <v>6.07</v>
      </c>
      <c r="C1231" t="s">
        <v>227</v>
      </c>
      <c r="D1231">
        <v>4</v>
      </c>
      <c r="E1231" t="s">
        <v>29</v>
      </c>
      <c r="F1231" s="3">
        <v>2.7476431853711687</v>
      </c>
      <c r="G1231" s="3">
        <v>19.292073369650211</v>
      </c>
      <c r="H1231" s="3">
        <f t="shared" si="38"/>
        <v>19.292073369650211</v>
      </c>
      <c r="I1231" s="3">
        <f t="shared" si="39"/>
        <v>0.57876220108950638</v>
      </c>
      <c r="J1231" s="8" t="str" cm="1">
        <f t="array" ref="J1231">_xlfn.IFS(H1231=100,"green",H1231&gt;50,"yellow",H1231&gt;0,"orange",H1231=0,"red")</f>
        <v>orange</v>
      </c>
      <c r="K1231" t="s">
        <v>193</v>
      </c>
    </row>
    <row r="1232" spans="1:11" x14ac:dyDescent="0.3">
      <c r="A1232">
        <v>6</v>
      </c>
      <c r="B1232">
        <v>6.07</v>
      </c>
      <c r="C1232" t="s">
        <v>227</v>
      </c>
      <c r="D1232">
        <v>22</v>
      </c>
      <c r="E1232" t="s">
        <v>28</v>
      </c>
      <c r="F1232" s="3">
        <v>1.5658520243217532E-2</v>
      </c>
      <c r="G1232" s="3">
        <v>99.540054287376933</v>
      </c>
      <c r="H1232" s="3">
        <f t="shared" si="38"/>
        <v>99.540054287376933</v>
      </c>
      <c r="I1232" s="3">
        <f t="shared" si="39"/>
        <v>2.9862016286213082</v>
      </c>
      <c r="J1232" s="8" t="str" cm="1">
        <f t="array" ref="J1232">_xlfn.IFS(H1232=100,"green",H1232&gt;50,"yellow",H1232&gt;0,"orange",H1232=0,"red")</f>
        <v>yellow</v>
      </c>
      <c r="K1232" t="s">
        <v>193</v>
      </c>
    </row>
    <row r="1233" spans="1:11" x14ac:dyDescent="0.3">
      <c r="A1233">
        <v>6</v>
      </c>
      <c r="B1233">
        <v>6.07</v>
      </c>
      <c r="C1233" t="s">
        <v>227</v>
      </c>
      <c r="D1233">
        <v>25</v>
      </c>
      <c r="E1233" t="s">
        <v>244</v>
      </c>
      <c r="F1233" s="3">
        <v>0</v>
      </c>
      <c r="G1233" s="3">
        <v>100</v>
      </c>
      <c r="H1233" s="3">
        <f t="shared" si="38"/>
        <v>100</v>
      </c>
      <c r="I1233" s="3">
        <f t="shared" si="39"/>
        <v>3</v>
      </c>
      <c r="J1233" s="8" t="str" cm="1">
        <f t="array" ref="J1233">_xlfn.IFS(H1233=100,"green",H1233&gt;50,"yellow",H1233&gt;0,"orange",H1233=0,"red")</f>
        <v>green</v>
      </c>
      <c r="K1233" t="s">
        <v>193</v>
      </c>
    </row>
    <row r="1234" spans="1:11" x14ac:dyDescent="0.3">
      <c r="A1234">
        <v>6</v>
      </c>
      <c r="B1234">
        <v>6.07</v>
      </c>
      <c r="C1234" t="s">
        <v>227</v>
      </c>
      <c r="D1234">
        <v>7</v>
      </c>
      <c r="E1234" t="s">
        <v>27</v>
      </c>
      <c r="F1234" s="3">
        <v>1.1913313252649625E-2</v>
      </c>
      <c r="G1234" s="3">
        <v>99.650064165158582</v>
      </c>
      <c r="H1234" s="3">
        <f t="shared" si="38"/>
        <v>99.650064165158582</v>
      </c>
      <c r="I1234" s="3">
        <f t="shared" si="39"/>
        <v>2.9895019249547574</v>
      </c>
      <c r="J1234" s="8" t="str" cm="1">
        <f t="array" ref="J1234">_xlfn.IFS(H1234=100,"green",H1234&gt;50,"yellow",H1234&gt;0,"orange",H1234=0,"red")</f>
        <v>yellow</v>
      </c>
      <c r="K1234" t="s">
        <v>193</v>
      </c>
    </row>
    <row r="1235" spans="1:11" x14ac:dyDescent="0.3">
      <c r="A1235">
        <v>6</v>
      </c>
      <c r="B1235">
        <v>6.07</v>
      </c>
      <c r="C1235" t="s">
        <v>227</v>
      </c>
      <c r="D1235">
        <v>30</v>
      </c>
      <c r="E1235" t="s">
        <v>26</v>
      </c>
      <c r="F1235" s="3">
        <v>0</v>
      </c>
      <c r="G1235" s="3">
        <v>100</v>
      </c>
      <c r="H1235" s="3">
        <f t="shared" si="38"/>
        <v>100</v>
      </c>
      <c r="I1235" s="3">
        <f t="shared" si="39"/>
        <v>3</v>
      </c>
      <c r="J1235" s="8" t="str" cm="1">
        <f t="array" ref="J1235">_xlfn.IFS(H1235=100,"green",H1235&gt;50,"yellow",H1235&gt;0,"orange",H1235=0,"red")</f>
        <v>green</v>
      </c>
      <c r="K1235" t="s">
        <v>193</v>
      </c>
    </row>
    <row r="1236" spans="1:11" x14ac:dyDescent="0.3">
      <c r="A1236">
        <v>6</v>
      </c>
      <c r="B1236">
        <v>6.07</v>
      </c>
      <c r="C1236" t="s">
        <v>227</v>
      </c>
      <c r="D1236">
        <v>24</v>
      </c>
      <c r="E1236" t="s">
        <v>25</v>
      </c>
      <c r="F1236" s="3">
        <v>0.2117813571915621</v>
      </c>
      <c r="G1236" s="3">
        <v>93.77923802883322</v>
      </c>
      <c r="H1236" s="3">
        <f t="shared" si="38"/>
        <v>93.77923802883322</v>
      </c>
      <c r="I1236" s="3">
        <f t="shared" si="39"/>
        <v>2.8133771408649966</v>
      </c>
      <c r="J1236" s="8" t="str" cm="1">
        <f t="array" ref="J1236">_xlfn.IFS(H1236=100,"green",H1236&gt;50,"yellow",H1236&gt;0,"orange",H1236=0,"red")</f>
        <v>yellow</v>
      </c>
      <c r="K1236" t="s">
        <v>193</v>
      </c>
    </row>
    <row r="1237" spans="1:11" x14ac:dyDescent="0.3">
      <c r="A1237">
        <v>6</v>
      </c>
      <c r="B1237">
        <v>6.07</v>
      </c>
      <c r="C1237" t="s">
        <v>227</v>
      </c>
      <c r="D1237">
        <v>6</v>
      </c>
      <c r="E1237" t="s">
        <v>24</v>
      </c>
      <c r="F1237" s="3">
        <v>1.8342137427813827</v>
      </c>
      <c r="G1237" s="3">
        <v>46.122702916833958</v>
      </c>
      <c r="H1237" s="3">
        <f t="shared" si="38"/>
        <v>46.122702916833958</v>
      </c>
      <c r="I1237" s="3">
        <f t="shared" si="39"/>
        <v>1.3836810875050187</v>
      </c>
      <c r="J1237" s="8" t="str" cm="1">
        <f t="array" ref="J1237">_xlfn.IFS(H1237=100,"green",H1237&gt;50,"yellow",H1237&gt;0,"orange",H1237=0,"red")</f>
        <v>orange</v>
      </c>
      <c r="K1237" t="s">
        <v>193</v>
      </c>
    </row>
    <row r="1238" spans="1:11" x14ac:dyDescent="0.3">
      <c r="A1238">
        <v>6</v>
      </c>
      <c r="B1238">
        <v>6.07</v>
      </c>
      <c r="C1238" t="s">
        <v>227</v>
      </c>
      <c r="D1238">
        <v>2</v>
      </c>
      <c r="E1238" t="s">
        <v>23</v>
      </c>
      <c r="F1238" s="3">
        <v>7.2837434712165389E-2</v>
      </c>
      <c r="G1238" s="3">
        <v>97.860508828806232</v>
      </c>
      <c r="H1238" s="3">
        <f t="shared" si="38"/>
        <v>97.860508828806232</v>
      </c>
      <c r="I1238" s="3">
        <f t="shared" si="39"/>
        <v>2.9358152648641873</v>
      </c>
      <c r="J1238" s="8" t="str" cm="1">
        <f t="array" ref="J1238">_xlfn.IFS(H1238=100,"green",H1238&gt;50,"yellow",H1238&gt;0,"orange",H1238=0,"red")</f>
        <v>yellow</v>
      </c>
      <c r="K1238" t="s">
        <v>193</v>
      </c>
    </row>
    <row r="1239" spans="1:11" x14ac:dyDescent="0.3">
      <c r="A1239">
        <v>6</v>
      </c>
      <c r="B1239">
        <v>6.07</v>
      </c>
      <c r="C1239" t="s">
        <v>227</v>
      </c>
      <c r="D1239">
        <v>1</v>
      </c>
      <c r="E1239" t="s">
        <v>22</v>
      </c>
      <c r="F1239" s="3">
        <v>0</v>
      </c>
      <c r="G1239" s="3">
        <v>100</v>
      </c>
      <c r="H1239" s="3">
        <f t="shared" si="38"/>
        <v>100</v>
      </c>
      <c r="I1239" s="3">
        <f t="shared" si="39"/>
        <v>3</v>
      </c>
      <c r="J1239" s="8" t="str" cm="1">
        <f t="array" ref="J1239">_xlfn.IFS(H1239=100,"green",H1239&gt;50,"yellow",H1239&gt;0,"orange",H1239=0,"red")</f>
        <v>green</v>
      </c>
      <c r="K1239" t="s">
        <v>193</v>
      </c>
    </row>
    <row r="1240" spans="1:11" x14ac:dyDescent="0.3">
      <c r="A1240">
        <v>6</v>
      </c>
      <c r="B1240">
        <v>6.07</v>
      </c>
      <c r="C1240" t="s">
        <v>227</v>
      </c>
      <c r="D1240">
        <v>20</v>
      </c>
      <c r="E1240" t="s">
        <v>21</v>
      </c>
      <c r="F1240" s="3">
        <v>1.46719423414492</v>
      </c>
      <c r="G1240" s="3">
        <v>56.903354397581893</v>
      </c>
      <c r="H1240" s="3">
        <f t="shared" si="38"/>
        <v>56.903354397581893</v>
      </c>
      <c r="I1240" s="3">
        <f t="shared" si="39"/>
        <v>1.7071006319274569</v>
      </c>
      <c r="J1240" s="8" t="str" cm="1">
        <f t="array" ref="J1240">_xlfn.IFS(H1240=100,"green",H1240&gt;50,"yellow",H1240&gt;0,"orange",H1240=0,"red")</f>
        <v>yellow</v>
      </c>
      <c r="K1240" t="s">
        <v>193</v>
      </c>
    </row>
    <row r="1241" spans="1:11" x14ac:dyDescent="0.3">
      <c r="A1241">
        <v>6</v>
      </c>
      <c r="B1241">
        <v>6.07</v>
      </c>
      <c r="C1241" t="s">
        <v>227</v>
      </c>
      <c r="D1241">
        <v>29</v>
      </c>
      <c r="E1241" t="s">
        <v>20</v>
      </c>
      <c r="F1241" s="3">
        <v>3.2735743964056674E-3</v>
      </c>
      <c r="G1241" s="3">
        <v>99.903843627290925</v>
      </c>
      <c r="H1241" s="3">
        <f t="shared" si="38"/>
        <v>99.903843627290925</v>
      </c>
      <c r="I1241" s="3">
        <f t="shared" si="39"/>
        <v>2.9971153088187279</v>
      </c>
      <c r="J1241" s="8" t="str" cm="1">
        <f t="array" ref="J1241">_xlfn.IFS(H1241=100,"green",H1241&gt;50,"yellow",H1241&gt;0,"orange",H1241=0,"red")</f>
        <v>yellow</v>
      </c>
      <c r="K1241" t="s">
        <v>193</v>
      </c>
    </row>
    <row r="1242" spans="1:11" x14ac:dyDescent="0.3">
      <c r="A1242">
        <v>6</v>
      </c>
      <c r="B1242">
        <v>6.07</v>
      </c>
      <c r="C1242" t="s">
        <v>227</v>
      </c>
      <c r="D1242">
        <v>32</v>
      </c>
      <c r="E1242" t="s">
        <v>19</v>
      </c>
      <c r="F1242" s="3">
        <v>5.9869375201104975E-3</v>
      </c>
      <c r="G1242" s="3">
        <v>99.824142626420283</v>
      </c>
      <c r="H1242" s="3">
        <f t="shared" si="38"/>
        <v>99.824142626420283</v>
      </c>
      <c r="I1242" s="3">
        <f t="shared" si="39"/>
        <v>2.9947242787926087</v>
      </c>
      <c r="J1242" s="8" t="str" cm="1">
        <f t="array" ref="J1242">_xlfn.IFS(H1242=100,"green",H1242&gt;50,"yellow",H1242&gt;0,"orange",H1242=0,"red")</f>
        <v>yellow</v>
      </c>
      <c r="K1242" t="s">
        <v>193</v>
      </c>
    </row>
    <row r="1243" spans="1:11" x14ac:dyDescent="0.3">
      <c r="A1243">
        <v>6</v>
      </c>
      <c r="B1243">
        <v>6.07</v>
      </c>
      <c r="C1243" t="s">
        <v>227</v>
      </c>
      <c r="D1243">
        <v>35</v>
      </c>
      <c r="E1243" t="s">
        <v>18</v>
      </c>
      <c r="F1243" s="3">
        <v>0</v>
      </c>
      <c r="G1243" s="3">
        <v>100</v>
      </c>
      <c r="H1243" s="3">
        <f t="shared" si="38"/>
        <v>100</v>
      </c>
      <c r="I1243" s="3">
        <f t="shared" si="39"/>
        <v>3</v>
      </c>
      <c r="J1243" s="8" t="str" cm="1">
        <f t="array" ref="J1243">_xlfn.IFS(H1243=100,"green",H1243&gt;50,"yellow",H1243&gt;0,"orange",H1243=0,"red")</f>
        <v>green</v>
      </c>
      <c r="K1243" t="s">
        <v>193</v>
      </c>
    </row>
    <row r="1244" spans="1:11" x14ac:dyDescent="0.3">
      <c r="A1244">
        <v>6</v>
      </c>
      <c r="B1244">
        <v>6.07</v>
      </c>
      <c r="C1244" t="s">
        <v>227</v>
      </c>
      <c r="D1244">
        <v>31</v>
      </c>
      <c r="E1244" t="s">
        <v>17</v>
      </c>
      <c r="F1244" s="3">
        <v>0</v>
      </c>
      <c r="G1244" s="3">
        <v>100</v>
      </c>
      <c r="H1244" s="3">
        <f t="shared" si="38"/>
        <v>100</v>
      </c>
      <c r="I1244" s="3">
        <f t="shared" si="39"/>
        <v>3</v>
      </c>
      <c r="J1244" s="8" t="str" cm="1">
        <f t="array" ref="J1244">_xlfn.IFS(H1244=100,"green",H1244&gt;50,"yellow",H1244&gt;0,"orange",H1244=0,"red")</f>
        <v>green</v>
      </c>
      <c r="K1244" t="s">
        <v>193</v>
      </c>
    </row>
    <row r="1245" spans="1:11" x14ac:dyDescent="0.3">
      <c r="A1245">
        <v>6</v>
      </c>
      <c r="B1245">
        <v>6.07</v>
      </c>
      <c r="C1245" t="s">
        <v>227</v>
      </c>
      <c r="D1245">
        <v>23</v>
      </c>
      <c r="E1245" t="s">
        <v>16</v>
      </c>
      <c r="F1245" s="3">
        <v>0.38140185947037819</v>
      </c>
      <c r="G1245" s="3">
        <v>88.79688838248623</v>
      </c>
      <c r="H1245" s="3">
        <f t="shared" si="38"/>
        <v>88.79688838248623</v>
      </c>
      <c r="I1245" s="3">
        <f t="shared" si="39"/>
        <v>2.6639066514745871</v>
      </c>
      <c r="J1245" s="8" t="str" cm="1">
        <f t="array" ref="J1245">_xlfn.IFS(H1245=100,"green",H1245&gt;50,"yellow",H1245&gt;0,"orange",H1245=0,"red")</f>
        <v>yellow</v>
      </c>
      <c r="K1245" t="s">
        <v>193</v>
      </c>
    </row>
    <row r="1246" spans="1:11" x14ac:dyDescent="0.3">
      <c r="A1246">
        <v>6</v>
      </c>
      <c r="B1246">
        <v>6.07</v>
      </c>
      <c r="C1246" t="s">
        <v>227</v>
      </c>
      <c r="D1246">
        <v>27</v>
      </c>
      <c r="E1246" t="s">
        <v>15</v>
      </c>
      <c r="F1246" s="3">
        <v>3.5595316948399593E-3</v>
      </c>
      <c r="G1246" s="3">
        <v>99.895444057512606</v>
      </c>
      <c r="H1246" s="3">
        <f t="shared" si="38"/>
        <v>99.895444057512606</v>
      </c>
      <c r="I1246" s="3">
        <f t="shared" si="39"/>
        <v>2.9968633217253782</v>
      </c>
      <c r="J1246" s="8" t="str" cm="1">
        <f t="array" ref="J1246">_xlfn.IFS(H1246=100,"green",H1246&gt;50,"yellow",H1246&gt;0,"orange",H1246=0,"red")</f>
        <v>yellow</v>
      </c>
      <c r="K1246" t="s">
        <v>193</v>
      </c>
    </row>
    <row r="1247" spans="1:11" x14ac:dyDescent="0.3">
      <c r="A1247">
        <v>6</v>
      </c>
      <c r="B1247">
        <v>6.07</v>
      </c>
      <c r="C1247" t="s">
        <v>227</v>
      </c>
      <c r="D1247">
        <v>14</v>
      </c>
      <c r="E1247" t="s">
        <v>14</v>
      </c>
      <c r="F1247" s="3">
        <v>7.7809204050747163E-2</v>
      </c>
      <c r="G1247" s="3">
        <v>97.714470508715152</v>
      </c>
      <c r="H1247" s="3">
        <f t="shared" si="38"/>
        <v>97.714470508715152</v>
      </c>
      <c r="I1247" s="3">
        <f t="shared" si="39"/>
        <v>2.9314341152614549</v>
      </c>
      <c r="J1247" s="8" t="str" cm="1">
        <f t="array" ref="J1247">_xlfn.IFS(H1247=100,"green",H1247&gt;50,"yellow",H1247&gt;0,"orange",H1247=0,"red")</f>
        <v>yellow</v>
      </c>
      <c r="K1247" t="s">
        <v>193</v>
      </c>
    </row>
    <row r="1248" spans="1:11" x14ac:dyDescent="0.3">
      <c r="A1248">
        <v>6</v>
      </c>
      <c r="B1248">
        <v>6.07</v>
      </c>
      <c r="C1248" t="s">
        <v>227</v>
      </c>
      <c r="D1248">
        <v>17</v>
      </c>
      <c r="E1248" t="s">
        <v>13</v>
      </c>
      <c r="F1248" s="3">
        <v>0</v>
      </c>
      <c r="G1248" s="3">
        <v>100</v>
      </c>
      <c r="H1248" s="3">
        <f t="shared" si="38"/>
        <v>100</v>
      </c>
      <c r="I1248" s="3">
        <f t="shared" si="39"/>
        <v>3</v>
      </c>
      <c r="J1248" s="8" t="str" cm="1">
        <f t="array" ref="J1248">_xlfn.IFS(H1248=100,"green",H1248&gt;50,"yellow",H1248&gt;0,"orange",H1248=0,"red")</f>
        <v>green</v>
      </c>
      <c r="K1248" t="s">
        <v>193</v>
      </c>
    </row>
    <row r="1249" spans="1:11" x14ac:dyDescent="0.3">
      <c r="A1249">
        <v>6</v>
      </c>
      <c r="B1249">
        <v>6.07</v>
      </c>
      <c r="C1249" t="s">
        <v>227</v>
      </c>
      <c r="D1249">
        <v>15</v>
      </c>
      <c r="E1249" t="s">
        <v>12</v>
      </c>
      <c r="F1249" s="3">
        <v>0</v>
      </c>
      <c r="G1249" s="3">
        <v>100</v>
      </c>
      <c r="H1249" s="3">
        <f t="shared" si="38"/>
        <v>100</v>
      </c>
      <c r="I1249" s="3">
        <f t="shared" si="39"/>
        <v>3</v>
      </c>
      <c r="J1249" s="8" t="str" cm="1">
        <f t="array" ref="J1249">_xlfn.IFS(H1249=100,"green",H1249&gt;50,"yellow",H1249&gt;0,"orange",H1249=0,"red")</f>
        <v>green</v>
      </c>
      <c r="K1249" t="s">
        <v>193</v>
      </c>
    </row>
    <row r="1250" spans="1:11" x14ac:dyDescent="0.3">
      <c r="A1250">
        <v>6</v>
      </c>
      <c r="B1250">
        <v>6.07</v>
      </c>
      <c r="C1250" t="s">
        <v>227</v>
      </c>
      <c r="D1250">
        <v>13</v>
      </c>
      <c r="E1250" t="s">
        <v>11</v>
      </c>
      <c r="F1250" s="3">
        <v>0</v>
      </c>
      <c r="G1250" s="3">
        <v>100</v>
      </c>
      <c r="H1250" s="3">
        <f t="shared" si="38"/>
        <v>100</v>
      </c>
      <c r="I1250" s="3">
        <f t="shared" si="39"/>
        <v>3</v>
      </c>
      <c r="J1250" s="8" t="str" cm="1">
        <f t="array" ref="J1250">_xlfn.IFS(H1250=100,"green",H1250&gt;50,"yellow",H1250&gt;0,"orange",H1250=0,"red")</f>
        <v>green</v>
      </c>
      <c r="K1250" t="s">
        <v>193</v>
      </c>
    </row>
    <row r="1251" spans="1:11" x14ac:dyDescent="0.3">
      <c r="A1251">
        <v>6</v>
      </c>
      <c r="B1251">
        <v>6.07</v>
      </c>
      <c r="C1251" t="s">
        <v>227</v>
      </c>
      <c r="D1251">
        <v>21</v>
      </c>
      <c r="E1251" t="s">
        <v>10</v>
      </c>
      <c r="F1251" s="3">
        <v>0</v>
      </c>
      <c r="G1251" s="3">
        <v>100</v>
      </c>
      <c r="H1251" s="3">
        <f t="shared" si="38"/>
        <v>100</v>
      </c>
      <c r="I1251" s="3">
        <f t="shared" si="39"/>
        <v>3</v>
      </c>
      <c r="J1251" s="8" t="str" cm="1">
        <f t="array" ref="J1251">_xlfn.IFS(H1251=100,"green",H1251&gt;50,"yellow",H1251&gt;0,"orange",H1251=0,"red")</f>
        <v>green</v>
      </c>
      <c r="K1251" t="s">
        <v>193</v>
      </c>
    </row>
    <row r="1252" spans="1:11" x14ac:dyDescent="0.3">
      <c r="A1252">
        <v>6</v>
      </c>
      <c r="B1252">
        <v>6.07</v>
      </c>
      <c r="C1252" t="s">
        <v>227</v>
      </c>
      <c r="D1252">
        <v>34</v>
      </c>
      <c r="E1252" t="s">
        <v>9</v>
      </c>
      <c r="F1252" s="3">
        <v>0</v>
      </c>
      <c r="G1252" s="3">
        <v>100</v>
      </c>
      <c r="H1252" s="3">
        <f t="shared" si="38"/>
        <v>100</v>
      </c>
      <c r="I1252" s="3">
        <f t="shared" si="39"/>
        <v>3</v>
      </c>
      <c r="J1252" s="8" t="str" cm="1">
        <f t="array" ref="J1252">_xlfn.IFS(H1252=100,"green",H1252&gt;50,"yellow",H1252&gt;0,"orange",H1252=0,"red")</f>
        <v>green</v>
      </c>
      <c r="K1252" t="s">
        <v>193</v>
      </c>
    </row>
    <row r="1253" spans="1:11" x14ac:dyDescent="0.3">
      <c r="A1253">
        <v>6</v>
      </c>
      <c r="B1253">
        <v>6.07</v>
      </c>
      <c r="C1253" t="s">
        <v>227</v>
      </c>
      <c r="D1253">
        <v>3</v>
      </c>
      <c r="E1253" t="s">
        <v>8</v>
      </c>
      <c r="F1253" s="3">
        <v>8.0019210377640935</v>
      </c>
      <c r="G1253" s="3">
        <v>-135.04451358755151</v>
      </c>
      <c r="H1253" s="3">
        <f t="shared" si="38"/>
        <v>0</v>
      </c>
      <c r="I1253" s="3">
        <f t="shared" si="39"/>
        <v>0</v>
      </c>
      <c r="J1253" s="8" t="str" cm="1">
        <f t="array" ref="J1253">_xlfn.IFS(H1253=100,"green",H1253&gt;50,"yellow",H1253&gt;0,"orange",H1253=0,"red")</f>
        <v>red</v>
      </c>
      <c r="K1253" t="s">
        <v>193</v>
      </c>
    </row>
    <row r="1254" spans="1:11" x14ac:dyDescent="0.3">
      <c r="A1254">
        <v>6</v>
      </c>
      <c r="B1254">
        <v>6.07</v>
      </c>
      <c r="C1254" t="s">
        <v>227</v>
      </c>
      <c r="D1254">
        <v>8</v>
      </c>
      <c r="E1254" t="s">
        <v>7</v>
      </c>
      <c r="F1254" s="3">
        <v>4.3764674021670256E-3</v>
      </c>
      <c r="G1254" s="3">
        <v>99.87144778773505</v>
      </c>
      <c r="H1254" s="3">
        <f t="shared" si="38"/>
        <v>99.87144778773505</v>
      </c>
      <c r="I1254" s="3">
        <f t="shared" si="39"/>
        <v>2.9961434336320512</v>
      </c>
      <c r="J1254" s="8" t="str" cm="1">
        <f t="array" ref="J1254">_xlfn.IFS(H1254=100,"green",H1254&gt;50,"yellow",H1254&gt;0,"orange",H1254=0,"red")</f>
        <v>yellow</v>
      </c>
      <c r="K1254" t="s">
        <v>193</v>
      </c>
    </row>
    <row r="1255" spans="1:11" x14ac:dyDescent="0.3">
      <c r="A1255">
        <v>6</v>
      </c>
      <c r="B1255">
        <v>6.07</v>
      </c>
      <c r="C1255" t="s">
        <v>227</v>
      </c>
      <c r="D1255">
        <v>11</v>
      </c>
      <c r="E1255" t="s">
        <v>6</v>
      </c>
      <c r="F1255" s="3">
        <v>0</v>
      </c>
      <c r="G1255" s="3">
        <v>100</v>
      </c>
      <c r="H1255" s="3">
        <f t="shared" si="38"/>
        <v>100</v>
      </c>
      <c r="I1255" s="3">
        <f t="shared" si="39"/>
        <v>3</v>
      </c>
      <c r="J1255" s="8" t="str" cm="1">
        <f t="array" ref="J1255">_xlfn.IFS(H1255=100,"green",H1255&gt;50,"yellow",H1255&gt;0,"orange",H1255=0,"red")</f>
        <v>green</v>
      </c>
      <c r="K1255" t="s">
        <v>193</v>
      </c>
    </row>
    <row r="1256" spans="1:11" x14ac:dyDescent="0.3">
      <c r="A1256">
        <v>6</v>
      </c>
      <c r="B1256">
        <v>6.07</v>
      </c>
      <c r="C1256" t="s">
        <v>227</v>
      </c>
      <c r="D1256">
        <v>33</v>
      </c>
      <c r="E1256" t="s">
        <v>5</v>
      </c>
      <c r="F1256" s="3">
        <v>2.7721168840907241E-3</v>
      </c>
      <c r="G1256" s="3">
        <v>99.918573194917329</v>
      </c>
      <c r="H1256" s="3">
        <f t="shared" si="38"/>
        <v>99.918573194917329</v>
      </c>
      <c r="I1256" s="3">
        <f t="shared" si="39"/>
        <v>2.99755719584752</v>
      </c>
      <c r="J1256" s="8" t="str" cm="1">
        <f t="array" ref="J1256">_xlfn.IFS(H1256=100,"green",H1256&gt;50,"yellow",H1256&gt;0,"orange",H1256=0,"red")</f>
        <v>yellow</v>
      </c>
      <c r="K1256" t="s">
        <v>193</v>
      </c>
    </row>
    <row r="1257" spans="1:11" x14ac:dyDescent="0.3">
      <c r="A1257">
        <v>6</v>
      </c>
      <c r="B1257">
        <v>6.07</v>
      </c>
      <c r="C1257" t="s">
        <v>227</v>
      </c>
      <c r="D1257">
        <v>36</v>
      </c>
      <c r="E1257" t="s">
        <v>4</v>
      </c>
      <c r="F1257" s="3">
        <v>2.8568429702550652E-3</v>
      </c>
      <c r="G1257" s="3">
        <v>99.916084492314965</v>
      </c>
      <c r="H1257" s="3">
        <f t="shared" si="38"/>
        <v>99.916084492314965</v>
      </c>
      <c r="I1257" s="3">
        <f t="shared" si="39"/>
        <v>2.9974825347694489</v>
      </c>
      <c r="J1257" s="8" t="str" cm="1">
        <f t="array" ref="J1257">_xlfn.IFS(H1257=100,"green",H1257&gt;50,"yellow",H1257&gt;0,"orange",H1257=0,"red")</f>
        <v>yellow</v>
      </c>
      <c r="K1257" t="s">
        <v>193</v>
      </c>
    </row>
    <row r="1258" spans="1:11" x14ac:dyDescent="0.3">
      <c r="A1258">
        <v>6</v>
      </c>
      <c r="B1258">
        <v>6.07</v>
      </c>
      <c r="C1258" t="s">
        <v>227</v>
      </c>
      <c r="D1258">
        <v>16</v>
      </c>
      <c r="E1258" t="s">
        <v>3</v>
      </c>
      <c r="F1258" s="3">
        <v>0</v>
      </c>
      <c r="G1258" s="3">
        <v>100</v>
      </c>
      <c r="H1258" s="3">
        <f t="shared" si="38"/>
        <v>100</v>
      </c>
      <c r="I1258" s="3">
        <f t="shared" si="39"/>
        <v>3</v>
      </c>
      <c r="J1258" s="8" t="str" cm="1">
        <f t="array" ref="J1258">_xlfn.IFS(H1258=100,"green",H1258&gt;50,"yellow",H1258&gt;0,"orange",H1258=0,"red")</f>
        <v>green</v>
      </c>
      <c r="K1258" t="s">
        <v>193</v>
      </c>
    </row>
    <row r="1259" spans="1:11" x14ac:dyDescent="0.3">
      <c r="A1259">
        <v>6</v>
      </c>
      <c r="B1259">
        <v>6.07</v>
      </c>
      <c r="C1259" t="s">
        <v>227</v>
      </c>
      <c r="D1259">
        <v>9</v>
      </c>
      <c r="E1259" t="s">
        <v>2</v>
      </c>
      <c r="F1259" s="3">
        <v>2.2541150248572484</v>
      </c>
      <c r="G1259" s="3">
        <v>33.788728095721666</v>
      </c>
      <c r="H1259" s="3">
        <f t="shared" si="38"/>
        <v>33.788728095721666</v>
      </c>
      <c r="I1259" s="3">
        <f t="shared" si="39"/>
        <v>1.01366184287165</v>
      </c>
      <c r="J1259" s="8" t="str" cm="1">
        <f t="array" ref="J1259">_xlfn.IFS(H1259=100,"green",H1259&gt;50,"yellow",H1259&gt;0,"orange",H1259=0,"red")</f>
        <v>orange</v>
      </c>
      <c r="K1259" t="s">
        <v>193</v>
      </c>
    </row>
    <row r="1260" spans="1:11" x14ac:dyDescent="0.3">
      <c r="A1260">
        <v>6</v>
      </c>
      <c r="B1260">
        <v>6.07</v>
      </c>
      <c r="C1260" t="s">
        <v>227</v>
      </c>
      <c r="D1260">
        <v>5</v>
      </c>
      <c r="E1260" t="s">
        <v>1</v>
      </c>
      <c r="F1260" s="3">
        <v>0</v>
      </c>
      <c r="G1260" s="3">
        <v>100</v>
      </c>
      <c r="H1260" s="3">
        <f t="shared" si="38"/>
        <v>100</v>
      </c>
      <c r="I1260" s="3">
        <f t="shared" si="39"/>
        <v>3</v>
      </c>
      <c r="J1260" s="8" t="str" cm="1">
        <f t="array" ref="J1260">_xlfn.IFS(H1260=100,"green",H1260&gt;50,"yellow",H1260&gt;0,"orange",H1260=0,"red")</f>
        <v>green</v>
      </c>
      <c r="K1260" t="s">
        <v>193</v>
      </c>
    </row>
    <row r="1261" spans="1:11" x14ac:dyDescent="0.3">
      <c r="A1261">
        <v>6</v>
      </c>
      <c r="B1261">
        <v>6.07</v>
      </c>
      <c r="C1261" t="s">
        <v>227</v>
      </c>
      <c r="D1261">
        <v>19</v>
      </c>
      <c r="E1261" t="s">
        <v>0</v>
      </c>
      <c r="F1261" s="3">
        <v>0.9893059098757655</v>
      </c>
      <c r="G1261" s="3">
        <v>70.940612225659578</v>
      </c>
      <c r="H1261" s="3">
        <f t="shared" si="38"/>
        <v>70.940612225659578</v>
      </c>
      <c r="I1261" s="3">
        <f t="shared" si="39"/>
        <v>2.1282183667697874</v>
      </c>
      <c r="J1261" s="8" t="str" cm="1">
        <f t="array" ref="J1261">_xlfn.IFS(H1261=100,"green",H1261&gt;50,"yellow",H1261&gt;0,"orange",H1261=0,"red")</f>
        <v>yellow</v>
      </c>
      <c r="K1261" t="s">
        <v>193</v>
      </c>
    </row>
    <row r="1262" spans="1:11" x14ac:dyDescent="0.3">
      <c r="A1262">
        <v>6</v>
      </c>
      <c r="B1262">
        <v>6.08</v>
      </c>
      <c r="C1262" t="s">
        <v>225</v>
      </c>
      <c r="D1262">
        <v>35</v>
      </c>
      <c r="E1262" t="s">
        <v>34</v>
      </c>
      <c r="F1262" s="3">
        <v>0</v>
      </c>
      <c r="G1262" s="3">
        <v>100</v>
      </c>
      <c r="H1262" s="3">
        <f t="shared" si="38"/>
        <v>100</v>
      </c>
      <c r="I1262" s="3">
        <f t="shared" si="39"/>
        <v>3</v>
      </c>
      <c r="J1262" s="8" t="str" cm="1">
        <f t="array" ref="J1262">_xlfn.IFS(H1262=100,"green",H1262&gt;50,"yellow",H1262&gt;0,"orange",H1262=0,"red")</f>
        <v>green</v>
      </c>
      <c r="K1262" t="s">
        <v>193</v>
      </c>
    </row>
    <row r="1263" spans="1:11" x14ac:dyDescent="0.3">
      <c r="A1263">
        <v>6</v>
      </c>
      <c r="B1263">
        <v>6.08</v>
      </c>
      <c r="C1263" t="s">
        <v>225</v>
      </c>
      <c r="D1263">
        <v>37</v>
      </c>
      <c r="E1263" t="s">
        <v>33</v>
      </c>
      <c r="F1263" s="3">
        <v>0.10287006887030087</v>
      </c>
      <c r="G1263" s="3">
        <v>13.918768621129244</v>
      </c>
      <c r="H1263" s="3">
        <f t="shared" si="38"/>
        <v>13.918768621129244</v>
      </c>
      <c r="I1263" s="3">
        <f t="shared" si="39"/>
        <v>0.41756305863387733</v>
      </c>
      <c r="J1263" s="8" t="str" cm="1">
        <f t="array" ref="J1263">_xlfn.IFS(H1263=100,"green",H1263&gt;50,"yellow",H1263&gt;0,"orange",H1263=0,"red")</f>
        <v>orange</v>
      </c>
      <c r="K1263" t="s">
        <v>193</v>
      </c>
    </row>
    <row r="1264" spans="1:11" x14ac:dyDescent="0.3">
      <c r="A1264">
        <v>6</v>
      </c>
      <c r="B1264">
        <v>6.08</v>
      </c>
      <c r="C1264" t="s">
        <v>225</v>
      </c>
      <c r="D1264">
        <v>12</v>
      </c>
      <c r="E1264" t="s">
        <v>32</v>
      </c>
      <c r="F1264" s="3">
        <v>0</v>
      </c>
      <c r="G1264" s="3">
        <v>100</v>
      </c>
      <c r="H1264" s="3">
        <f t="shared" si="38"/>
        <v>100</v>
      </c>
      <c r="I1264" s="3">
        <f t="shared" si="39"/>
        <v>3</v>
      </c>
      <c r="J1264" s="8" t="str" cm="1">
        <f t="array" ref="J1264">_xlfn.IFS(H1264=100,"green",H1264&gt;50,"yellow",H1264&gt;0,"orange",H1264=0,"red")</f>
        <v>green</v>
      </c>
      <c r="K1264" t="s">
        <v>193</v>
      </c>
    </row>
    <row r="1265" spans="1:11" x14ac:dyDescent="0.3">
      <c r="A1265">
        <v>6</v>
      </c>
      <c r="B1265">
        <v>6.08</v>
      </c>
      <c r="C1265" t="s">
        <v>225</v>
      </c>
      <c r="D1265">
        <v>18</v>
      </c>
      <c r="E1265" t="s">
        <v>31</v>
      </c>
      <c r="F1265" s="3">
        <v>6.4091109870876928E-3</v>
      </c>
      <c r="G1265" s="3">
        <v>94.636883479606198</v>
      </c>
      <c r="H1265" s="3">
        <f t="shared" si="38"/>
        <v>94.636883479606198</v>
      </c>
      <c r="I1265" s="3">
        <f t="shared" si="39"/>
        <v>2.8391065043881856</v>
      </c>
      <c r="J1265" s="8" t="str" cm="1">
        <f t="array" ref="J1265">_xlfn.IFS(H1265=100,"green",H1265&gt;50,"yellow",H1265&gt;0,"orange",H1265=0,"red")</f>
        <v>yellow</v>
      </c>
      <c r="K1265" t="s">
        <v>193</v>
      </c>
    </row>
    <row r="1266" spans="1:11" x14ac:dyDescent="0.3">
      <c r="A1266">
        <v>6</v>
      </c>
      <c r="B1266">
        <v>6.08</v>
      </c>
      <c r="C1266" t="s">
        <v>225</v>
      </c>
      <c r="D1266">
        <v>10</v>
      </c>
      <c r="E1266" t="s">
        <v>30</v>
      </c>
      <c r="F1266" s="3">
        <v>1.536991760532995E-2</v>
      </c>
      <c r="G1266" s="3">
        <v>87.138519025133448</v>
      </c>
      <c r="H1266" s="3">
        <f t="shared" si="38"/>
        <v>87.138519025133448</v>
      </c>
      <c r="I1266" s="3">
        <f t="shared" si="39"/>
        <v>2.6141555707540034</v>
      </c>
      <c r="J1266" s="8" t="str" cm="1">
        <f t="array" ref="J1266">_xlfn.IFS(H1266=100,"green",H1266&gt;50,"yellow",H1266&gt;0,"orange",H1266=0,"red")</f>
        <v>yellow</v>
      </c>
      <c r="K1266" t="s">
        <v>193</v>
      </c>
    </row>
    <row r="1267" spans="1:11" x14ac:dyDescent="0.3">
      <c r="A1267">
        <v>6</v>
      </c>
      <c r="B1267">
        <v>6.08</v>
      </c>
      <c r="C1267" t="s">
        <v>225</v>
      </c>
      <c r="D1267">
        <v>4</v>
      </c>
      <c r="E1267" t="s">
        <v>29</v>
      </c>
      <c r="F1267" s="3">
        <v>0</v>
      </c>
      <c r="G1267" s="3">
        <v>100</v>
      </c>
      <c r="H1267" s="3">
        <f t="shared" si="38"/>
        <v>100</v>
      </c>
      <c r="I1267" s="3">
        <f t="shared" si="39"/>
        <v>3</v>
      </c>
      <c r="J1267" s="8" t="str" cm="1">
        <f t="array" ref="J1267">_xlfn.IFS(H1267=100,"green",H1267&gt;50,"yellow",H1267&gt;0,"orange",H1267=0,"red")</f>
        <v>green</v>
      </c>
      <c r="K1267" t="s">
        <v>193</v>
      </c>
    </row>
    <row r="1268" spans="1:11" x14ac:dyDescent="0.3">
      <c r="A1268">
        <v>6</v>
      </c>
      <c r="B1268">
        <v>6.08</v>
      </c>
      <c r="C1268" t="s">
        <v>225</v>
      </c>
      <c r="D1268">
        <v>22</v>
      </c>
      <c r="E1268" t="s">
        <v>28</v>
      </c>
      <c r="F1268" s="3">
        <v>7.8292601216087658E-3</v>
      </c>
      <c r="G1268" s="3">
        <v>93.448508789244684</v>
      </c>
      <c r="H1268" s="3">
        <f t="shared" si="38"/>
        <v>93.448508789244684</v>
      </c>
      <c r="I1268" s="3">
        <f t="shared" si="39"/>
        <v>2.8034552636773409</v>
      </c>
      <c r="J1268" s="8" t="str" cm="1">
        <f t="array" ref="J1268">_xlfn.IFS(H1268=100,"green",H1268&gt;50,"yellow",H1268&gt;0,"orange",H1268=0,"red")</f>
        <v>yellow</v>
      </c>
      <c r="K1268" t="s">
        <v>193</v>
      </c>
    </row>
    <row r="1269" spans="1:11" x14ac:dyDescent="0.3">
      <c r="A1269">
        <v>6</v>
      </c>
      <c r="B1269">
        <v>6.08</v>
      </c>
      <c r="C1269" t="s">
        <v>225</v>
      </c>
      <c r="D1269">
        <v>25</v>
      </c>
      <c r="E1269" t="s">
        <v>244</v>
      </c>
      <c r="F1269" s="3">
        <v>0</v>
      </c>
      <c r="G1269" s="3">
        <v>100</v>
      </c>
      <c r="H1269" s="3">
        <f t="shared" si="38"/>
        <v>100</v>
      </c>
      <c r="I1269" s="3">
        <f t="shared" si="39"/>
        <v>3</v>
      </c>
      <c r="J1269" s="8" t="str" cm="1">
        <f t="array" ref="J1269">_xlfn.IFS(H1269=100,"green",H1269&gt;50,"yellow",H1269&gt;0,"orange",H1269=0,"red")</f>
        <v>green</v>
      </c>
      <c r="K1269" t="s">
        <v>193</v>
      </c>
    </row>
    <row r="1270" spans="1:11" x14ac:dyDescent="0.3">
      <c r="A1270">
        <v>6</v>
      </c>
      <c r="B1270">
        <v>6.08</v>
      </c>
      <c r="C1270" t="s">
        <v>225</v>
      </c>
      <c r="D1270">
        <v>7</v>
      </c>
      <c r="E1270" t="s">
        <v>27</v>
      </c>
      <c r="F1270" s="3">
        <v>0</v>
      </c>
      <c r="G1270" s="3">
        <v>100</v>
      </c>
      <c r="H1270" s="3">
        <f t="shared" si="38"/>
        <v>100</v>
      </c>
      <c r="I1270" s="3">
        <f t="shared" si="39"/>
        <v>3</v>
      </c>
      <c r="J1270" s="8" t="str" cm="1">
        <f t="array" ref="J1270">_xlfn.IFS(H1270=100,"green",H1270&gt;50,"yellow",H1270&gt;0,"orange",H1270=0,"red")</f>
        <v>green</v>
      </c>
      <c r="K1270" t="s">
        <v>193</v>
      </c>
    </row>
    <row r="1271" spans="1:11" x14ac:dyDescent="0.3">
      <c r="A1271">
        <v>6</v>
      </c>
      <c r="B1271">
        <v>6.08</v>
      </c>
      <c r="C1271" t="s">
        <v>225</v>
      </c>
      <c r="D1271">
        <v>30</v>
      </c>
      <c r="E1271" t="s">
        <v>26</v>
      </c>
      <c r="F1271" s="3">
        <v>0</v>
      </c>
      <c r="G1271" s="3">
        <v>100</v>
      </c>
      <c r="H1271" s="3">
        <f t="shared" si="38"/>
        <v>100</v>
      </c>
      <c r="I1271" s="3">
        <f t="shared" si="39"/>
        <v>3</v>
      </c>
      <c r="J1271" s="8" t="str" cm="1">
        <f t="array" ref="J1271">_xlfn.IFS(H1271=100,"green",H1271&gt;50,"yellow",H1271&gt;0,"orange",H1271=0,"red")</f>
        <v>green</v>
      </c>
      <c r="K1271" t="s">
        <v>193</v>
      </c>
    </row>
    <row r="1272" spans="1:11" x14ac:dyDescent="0.3">
      <c r="A1272">
        <v>6</v>
      </c>
      <c r="B1272">
        <v>6.08</v>
      </c>
      <c r="C1272" t="s">
        <v>225</v>
      </c>
      <c r="D1272">
        <v>24</v>
      </c>
      <c r="E1272" t="s">
        <v>25</v>
      </c>
      <c r="F1272" s="3">
        <v>3.3090837061181579E-3</v>
      </c>
      <c r="G1272" s="3">
        <v>97.230972980901285</v>
      </c>
      <c r="H1272" s="3">
        <f t="shared" si="38"/>
        <v>97.230972980901285</v>
      </c>
      <c r="I1272" s="3">
        <f t="shared" si="39"/>
        <v>2.9169291894270386</v>
      </c>
      <c r="J1272" s="8" t="str" cm="1">
        <f t="array" ref="J1272">_xlfn.IFS(H1272=100,"green",H1272&gt;50,"yellow",H1272&gt;0,"orange",H1272=0,"red")</f>
        <v>yellow</v>
      </c>
      <c r="K1272" t="s">
        <v>193</v>
      </c>
    </row>
    <row r="1273" spans="1:11" x14ac:dyDescent="0.3">
      <c r="A1273">
        <v>6</v>
      </c>
      <c r="B1273">
        <v>6.08</v>
      </c>
      <c r="C1273" t="s">
        <v>225</v>
      </c>
      <c r="D1273">
        <v>6</v>
      </c>
      <c r="E1273" t="s">
        <v>24</v>
      </c>
      <c r="F1273" s="3">
        <v>3.9445456834008236E-3</v>
      </c>
      <c r="G1273" s="3">
        <v>96.69922113024478</v>
      </c>
      <c r="H1273" s="3">
        <f t="shared" si="38"/>
        <v>96.69922113024478</v>
      </c>
      <c r="I1273" s="3">
        <f t="shared" si="39"/>
        <v>2.9009766339073435</v>
      </c>
      <c r="J1273" s="8" t="str" cm="1">
        <f t="array" ref="J1273">_xlfn.IFS(H1273=100,"green",H1273&gt;50,"yellow",H1273&gt;0,"orange",H1273=0,"red")</f>
        <v>yellow</v>
      </c>
      <c r="K1273" t="s">
        <v>193</v>
      </c>
    </row>
    <row r="1274" spans="1:11" x14ac:dyDescent="0.3">
      <c r="A1274">
        <v>6</v>
      </c>
      <c r="B1274">
        <v>6.08</v>
      </c>
      <c r="C1274" t="s">
        <v>225</v>
      </c>
      <c r="D1274">
        <v>2</v>
      </c>
      <c r="E1274" t="s">
        <v>23</v>
      </c>
      <c r="F1274" s="3">
        <v>0</v>
      </c>
      <c r="G1274" s="3">
        <v>100</v>
      </c>
      <c r="H1274" s="3">
        <f t="shared" si="38"/>
        <v>100</v>
      </c>
      <c r="I1274" s="3">
        <f t="shared" si="39"/>
        <v>3</v>
      </c>
      <c r="J1274" s="8" t="str" cm="1">
        <f t="array" ref="J1274">_xlfn.IFS(H1274=100,"green",H1274&gt;50,"yellow",H1274&gt;0,"orange",H1274=0,"red")</f>
        <v>green</v>
      </c>
      <c r="K1274" t="s">
        <v>193</v>
      </c>
    </row>
    <row r="1275" spans="1:11" x14ac:dyDescent="0.3">
      <c r="A1275">
        <v>6</v>
      </c>
      <c r="B1275">
        <v>6.08</v>
      </c>
      <c r="C1275" t="s">
        <v>225</v>
      </c>
      <c r="D1275">
        <v>1</v>
      </c>
      <c r="E1275" t="s">
        <v>22</v>
      </c>
      <c r="F1275" s="3">
        <v>0</v>
      </c>
      <c r="G1275" s="3">
        <v>100</v>
      </c>
      <c r="H1275" s="3">
        <f t="shared" si="38"/>
        <v>100</v>
      </c>
      <c r="I1275" s="3">
        <f t="shared" si="39"/>
        <v>3</v>
      </c>
      <c r="J1275" s="8" t="str" cm="1">
        <f t="array" ref="J1275">_xlfn.IFS(H1275=100,"green",H1275&gt;50,"yellow",H1275&gt;0,"orange",H1275=0,"red")</f>
        <v>green</v>
      </c>
      <c r="K1275" t="s">
        <v>193</v>
      </c>
    </row>
    <row r="1276" spans="1:11" x14ac:dyDescent="0.3">
      <c r="A1276">
        <v>6</v>
      </c>
      <c r="B1276">
        <v>6.08</v>
      </c>
      <c r="C1276" t="s">
        <v>225</v>
      </c>
      <c r="D1276">
        <v>20</v>
      </c>
      <c r="E1276" t="s">
        <v>21</v>
      </c>
      <c r="F1276" s="3">
        <v>0</v>
      </c>
      <c r="G1276" s="3">
        <v>100</v>
      </c>
      <c r="H1276" s="3">
        <f t="shared" si="38"/>
        <v>100</v>
      </c>
      <c r="I1276" s="3">
        <f t="shared" si="39"/>
        <v>3</v>
      </c>
      <c r="J1276" s="8" t="str" cm="1">
        <f t="array" ref="J1276">_xlfn.IFS(H1276=100,"green",H1276&gt;50,"yellow",H1276&gt;0,"orange",H1276=0,"red")</f>
        <v>green</v>
      </c>
      <c r="K1276" t="s">
        <v>193</v>
      </c>
    </row>
    <row r="1277" spans="1:11" x14ac:dyDescent="0.3">
      <c r="A1277">
        <v>6</v>
      </c>
      <c r="B1277">
        <v>6.08</v>
      </c>
      <c r="C1277" t="s">
        <v>225</v>
      </c>
      <c r="D1277">
        <v>29</v>
      </c>
      <c r="E1277" t="s">
        <v>20</v>
      </c>
      <c r="F1277" s="3">
        <v>3.4372531162259509E-2</v>
      </c>
      <c r="G1277" s="3">
        <v>71.237213695400413</v>
      </c>
      <c r="H1277" s="3">
        <f t="shared" si="38"/>
        <v>71.237213695400413</v>
      </c>
      <c r="I1277" s="3">
        <f t="shared" si="39"/>
        <v>2.1371164108620126</v>
      </c>
      <c r="J1277" s="8" t="str" cm="1">
        <f t="array" ref="J1277">_xlfn.IFS(H1277=100,"green",H1277&gt;50,"yellow",H1277&gt;0,"orange",H1277=0,"red")</f>
        <v>yellow</v>
      </c>
      <c r="K1277" t="s">
        <v>193</v>
      </c>
    </row>
    <row r="1278" spans="1:11" x14ac:dyDescent="0.3">
      <c r="A1278">
        <v>6</v>
      </c>
      <c r="B1278">
        <v>6.08</v>
      </c>
      <c r="C1278" t="s">
        <v>225</v>
      </c>
      <c r="D1278">
        <v>32</v>
      </c>
      <c r="E1278" t="s">
        <v>19</v>
      </c>
      <c r="F1278" s="3">
        <v>1.1973875040220995E-2</v>
      </c>
      <c r="G1278" s="3">
        <v>89.980312843588223</v>
      </c>
      <c r="H1278" s="3">
        <f t="shared" si="38"/>
        <v>89.980312843588223</v>
      </c>
      <c r="I1278" s="3">
        <f t="shared" si="39"/>
        <v>2.6994093853076468</v>
      </c>
      <c r="J1278" s="8" t="str" cm="1">
        <f t="array" ref="J1278">_xlfn.IFS(H1278=100,"green",H1278&gt;50,"yellow",H1278&gt;0,"orange",H1278=0,"red")</f>
        <v>yellow</v>
      </c>
      <c r="K1278" t="s">
        <v>193</v>
      </c>
    </row>
    <row r="1279" spans="1:11" x14ac:dyDescent="0.3">
      <c r="A1279">
        <v>6</v>
      </c>
      <c r="B1279">
        <v>6.08</v>
      </c>
      <c r="C1279" t="s">
        <v>225</v>
      </c>
      <c r="D1279">
        <v>35</v>
      </c>
      <c r="E1279" t="s">
        <v>18</v>
      </c>
      <c r="F1279" s="3">
        <v>0</v>
      </c>
      <c r="G1279" s="3">
        <v>100</v>
      </c>
      <c r="H1279" s="3">
        <f t="shared" si="38"/>
        <v>100</v>
      </c>
      <c r="I1279" s="3">
        <f t="shared" si="39"/>
        <v>3</v>
      </c>
      <c r="J1279" s="8" t="str" cm="1">
        <f t="array" ref="J1279">_xlfn.IFS(H1279=100,"green",H1279&gt;50,"yellow",H1279&gt;0,"orange",H1279=0,"red")</f>
        <v>green</v>
      </c>
      <c r="K1279" t="s">
        <v>193</v>
      </c>
    </row>
    <row r="1280" spans="1:11" x14ac:dyDescent="0.3">
      <c r="A1280">
        <v>6</v>
      </c>
      <c r="B1280">
        <v>6.08</v>
      </c>
      <c r="C1280" t="s">
        <v>225</v>
      </c>
      <c r="D1280">
        <v>31</v>
      </c>
      <c r="E1280" t="s">
        <v>17</v>
      </c>
      <c r="F1280" s="3">
        <v>0</v>
      </c>
      <c r="G1280" s="3">
        <v>100</v>
      </c>
      <c r="H1280" s="3">
        <f t="shared" si="38"/>
        <v>100</v>
      </c>
      <c r="I1280" s="3">
        <f t="shared" si="39"/>
        <v>3</v>
      </c>
      <c r="J1280" s="8" t="str" cm="1">
        <f t="array" ref="J1280">_xlfn.IFS(H1280=100,"green",H1280&gt;50,"yellow",H1280&gt;0,"orange",H1280=0,"red")</f>
        <v>green</v>
      </c>
      <c r="K1280" t="s">
        <v>193</v>
      </c>
    </row>
    <row r="1281" spans="1:11" x14ac:dyDescent="0.3">
      <c r="A1281">
        <v>6</v>
      </c>
      <c r="B1281">
        <v>6.08</v>
      </c>
      <c r="C1281" t="s">
        <v>225</v>
      </c>
      <c r="D1281">
        <v>23</v>
      </c>
      <c r="E1281" t="s">
        <v>16</v>
      </c>
      <c r="F1281" s="3">
        <v>1.2392118177737922E-2</v>
      </c>
      <c r="G1281" s="3">
        <v>89.630328784195669</v>
      </c>
      <c r="H1281" s="3">
        <f t="shared" si="38"/>
        <v>89.630328784195669</v>
      </c>
      <c r="I1281" s="3">
        <f t="shared" si="39"/>
        <v>2.6889098635258701</v>
      </c>
      <c r="J1281" s="8" t="str" cm="1">
        <f t="array" ref="J1281">_xlfn.IFS(H1281=100,"green",H1281&gt;50,"yellow",H1281&gt;0,"orange",H1281=0,"red")</f>
        <v>yellow</v>
      </c>
      <c r="K1281" t="s">
        <v>193</v>
      </c>
    </row>
    <row r="1282" spans="1:11" x14ac:dyDescent="0.3">
      <c r="A1282">
        <v>6</v>
      </c>
      <c r="B1282">
        <v>6.08</v>
      </c>
      <c r="C1282" t="s">
        <v>225</v>
      </c>
      <c r="D1282">
        <v>27</v>
      </c>
      <c r="E1282" t="s">
        <v>15</v>
      </c>
      <c r="F1282" s="3">
        <v>0</v>
      </c>
      <c r="G1282" s="3">
        <v>100</v>
      </c>
      <c r="H1282" s="3">
        <f t="shared" ref="H1282:H1345" si="40">IF(G1282&gt;100,100,IF(G1282&lt;0,0,G1282))</f>
        <v>100</v>
      </c>
      <c r="I1282" s="3">
        <f t="shared" ref="I1282:I1345" si="41">H1282/100*3</f>
        <v>3</v>
      </c>
      <c r="J1282" s="8" t="str" cm="1">
        <f t="array" ref="J1282">_xlfn.IFS(H1282=100,"green",H1282&gt;50,"yellow",H1282&gt;0,"orange",H1282=0,"red")</f>
        <v>green</v>
      </c>
      <c r="K1282" t="s">
        <v>193</v>
      </c>
    </row>
    <row r="1283" spans="1:11" x14ac:dyDescent="0.3">
      <c r="A1283">
        <v>6</v>
      </c>
      <c r="B1283">
        <v>6.08</v>
      </c>
      <c r="C1283" t="s">
        <v>225</v>
      </c>
      <c r="D1283">
        <v>14</v>
      </c>
      <c r="E1283" t="s">
        <v>14</v>
      </c>
      <c r="F1283" s="3">
        <v>3.8904602025373582E-2</v>
      </c>
      <c r="G1283" s="3">
        <v>67.444796281108282</v>
      </c>
      <c r="H1283" s="3">
        <f t="shared" si="40"/>
        <v>67.444796281108282</v>
      </c>
      <c r="I1283" s="3">
        <f t="shared" si="41"/>
        <v>2.0233438884332484</v>
      </c>
      <c r="J1283" s="8" t="str" cm="1">
        <f t="array" ref="J1283">_xlfn.IFS(H1283=100,"green",H1283&gt;50,"yellow",H1283&gt;0,"orange",H1283=0,"red")</f>
        <v>yellow</v>
      </c>
      <c r="K1283" t="s">
        <v>193</v>
      </c>
    </row>
    <row r="1284" spans="1:11" x14ac:dyDescent="0.3">
      <c r="A1284">
        <v>6</v>
      </c>
      <c r="B1284">
        <v>6.08</v>
      </c>
      <c r="C1284" t="s">
        <v>225</v>
      </c>
      <c r="D1284">
        <v>17</v>
      </c>
      <c r="E1284" t="s">
        <v>13</v>
      </c>
      <c r="F1284" s="3">
        <v>0.23593737413162408</v>
      </c>
      <c r="G1284" s="3">
        <v>-97.431380347904764</v>
      </c>
      <c r="H1284" s="3">
        <f t="shared" si="40"/>
        <v>0</v>
      </c>
      <c r="I1284" s="3">
        <f t="shared" si="41"/>
        <v>0</v>
      </c>
      <c r="J1284" s="8" t="str" cm="1">
        <f t="array" ref="J1284">_xlfn.IFS(H1284=100,"green",H1284&gt;50,"yellow",H1284&gt;0,"orange",H1284=0,"red")</f>
        <v>red</v>
      </c>
      <c r="K1284" t="s">
        <v>193</v>
      </c>
    </row>
    <row r="1285" spans="1:11" x14ac:dyDescent="0.3">
      <c r="A1285">
        <v>6</v>
      </c>
      <c r="B1285">
        <v>6.08</v>
      </c>
      <c r="C1285" t="s">
        <v>225</v>
      </c>
      <c r="D1285">
        <v>15</v>
      </c>
      <c r="E1285" t="s">
        <v>12</v>
      </c>
      <c r="F1285" s="3">
        <v>9.1140588002617554E-2</v>
      </c>
      <c r="G1285" s="3">
        <v>23.733947784643807</v>
      </c>
      <c r="H1285" s="3">
        <f t="shared" si="40"/>
        <v>23.733947784643807</v>
      </c>
      <c r="I1285" s="3">
        <f t="shared" si="41"/>
        <v>0.71201843353931416</v>
      </c>
      <c r="J1285" s="8" t="str" cm="1">
        <f t="array" ref="J1285">_xlfn.IFS(H1285=100,"green",H1285&gt;50,"yellow",H1285&gt;0,"orange",H1285=0,"red")</f>
        <v>orange</v>
      </c>
      <c r="K1285" t="s">
        <v>193</v>
      </c>
    </row>
    <row r="1286" spans="1:11" x14ac:dyDescent="0.3">
      <c r="A1286">
        <v>6</v>
      </c>
      <c r="B1286">
        <v>6.08</v>
      </c>
      <c r="C1286" t="s">
        <v>225</v>
      </c>
      <c r="D1286">
        <v>13</v>
      </c>
      <c r="E1286" t="s">
        <v>11</v>
      </c>
      <c r="F1286" s="3">
        <v>0</v>
      </c>
      <c r="G1286" s="3">
        <v>100</v>
      </c>
      <c r="H1286" s="3">
        <f t="shared" si="40"/>
        <v>100</v>
      </c>
      <c r="I1286" s="3">
        <f t="shared" si="41"/>
        <v>3</v>
      </c>
      <c r="J1286" s="8" t="str" cm="1">
        <f t="array" ref="J1286">_xlfn.IFS(H1286=100,"green",H1286&gt;50,"yellow",H1286&gt;0,"orange",H1286=0,"red")</f>
        <v>green</v>
      </c>
      <c r="K1286" t="s">
        <v>193</v>
      </c>
    </row>
    <row r="1287" spans="1:11" x14ac:dyDescent="0.3">
      <c r="A1287">
        <v>6</v>
      </c>
      <c r="B1287">
        <v>6.08</v>
      </c>
      <c r="C1287" t="s">
        <v>225</v>
      </c>
      <c r="D1287">
        <v>21</v>
      </c>
      <c r="E1287" t="s">
        <v>10</v>
      </c>
      <c r="F1287" s="3">
        <v>0</v>
      </c>
      <c r="G1287" s="3">
        <v>100</v>
      </c>
      <c r="H1287" s="3">
        <f t="shared" si="40"/>
        <v>100</v>
      </c>
      <c r="I1287" s="3">
        <f t="shared" si="41"/>
        <v>3</v>
      </c>
      <c r="J1287" s="8" t="str" cm="1">
        <f t="array" ref="J1287">_xlfn.IFS(H1287=100,"green",H1287&gt;50,"yellow",H1287&gt;0,"orange",H1287=0,"red")</f>
        <v>green</v>
      </c>
      <c r="K1287" t="s">
        <v>193</v>
      </c>
    </row>
    <row r="1288" spans="1:11" x14ac:dyDescent="0.3">
      <c r="A1288">
        <v>6</v>
      </c>
      <c r="B1288">
        <v>6.08</v>
      </c>
      <c r="C1288" t="s">
        <v>225</v>
      </c>
      <c r="D1288">
        <v>34</v>
      </c>
      <c r="E1288" t="s">
        <v>9</v>
      </c>
      <c r="F1288" s="3">
        <v>0</v>
      </c>
      <c r="G1288" s="3">
        <v>100</v>
      </c>
      <c r="H1288" s="3">
        <f t="shared" si="40"/>
        <v>100</v>
      </c>
      <c r="I1288" s="3">
        <f t="shared" si="41"/>
        <v>3</v>
      </c>
      <c r="J1288" s="8" t="str" cm="1">
        <f t="array" ref="J1288">_xlfn.IFS(H1288=100,"green",H1288&gt;50,"yellow",H1288&gt;0,"orange",H1288=0,"red")</f>
        <v>green</v>
      </c>
      <c r="K1288" t="s">
        <v>193</v>
      </c>
    </row>
    <row r="1289" spans="1:11" x14ac:dyDescent="0.3">
      <c r="A1289">
        <v>6</v>
      </c>
      <c r="B1289">
        <v>6.08</v>
      </c>
      <c r="C1289" t="s">
        <v>225</v>
      </c>
      <c r="D1289">
        <v>3</v>
      </c>
      <c r="E1289" t="s">
        <v>8</v>
      </c>
      <c r="F1289" s="3">
        <v>3.6044689359297716E-3</v>
      </c>
      <c r="G1289" s="3">
        <v>96.98379589049442</v>
      </c>
      <c r="H1289" s="3">
        <f t="shared" si="40"/>
        <v>96.98379589049442</v>
      </c>
      <c r="I1289" s="3">
        <f t="shared" si="41"/>
        <v>2.9095138767148327</v>
      </c>
      <c r="J1289" s="8" t="str" cm="1">
        <f t="array" ref="J1289">_xlfn.IFS(H1289=100,"green",H1289&gt;50,"yellow",H1289&gt;0,"orange",H1289=0,"red")</f>
        <v>yellow</v>
      </c>
      <c r="K1289" t="s">
        <v>193</v>
      </c>
    </row>
    <row r="1290" spans="1:11" x14ac:dyDescent="0.3">
      <c r="A1290">
        <v>6</v>
      </c>
      <c r="B1290">
        <v>6.08</v>
      </c>
      <c r="C1290" t="s">
        <v>225</v>
      </c>
      <c r="D1290">
        <v>8</v>
      </c>
      <c r="E1290" t="s">
        <v>7</v>
      </c>
      <c r="F1290" s="3">
        <v>2.9176449347780168E-3</v>
      </c>
      <c r="G1290" s="3">
        <v>97.558527261912559</v>
      </c>
      <c r="H1290" s="3">
        <f t="shared" si="40"/>
        <v>97.558527261912559</v>
      </c>
      <c r="I1290" s="3">
        <f t="shared" si="41"/>
        <v>2.9267558178573769</v>
      </c>
      <c r="J1290" s="8" t="str" cm="1">
        <f t="array" ref="J1290">_xlfn.IFS(H1290=100,"green",H1290&gt;50,"yellow",H1290&gt;0,"orange",H1290=0,"red")</f>
        <v>yellow</v>
      </c>
      <c r="K1290" t="s">
        <v>193</v>
      </c>
    </row>
    <row r="1291" spans="1:11" x14ac:dyDescent="0.3">
      <c r="A1291">
        <v>6</v>
      </c>
      <c r="B1291">
        <v>6.08</v>
      </c>
      <c r="C1291" t="s">
        <v>225</v>
      </c>
      <c r="D1291">
        <v>11</v>
      </c>
      <c r="E1291" t="s">
        <v>6</v>
      </c>
      <c r="F1291" s="3">
        <v>0</v>
      </c>
      <c r="G1291" s="3">
        <v>100</v>
      </c>
      <c r="H1291" s="3">
        <f t="shared" si="40"/>
        <v>100</v>
      </c>
      <c r="I1291" s="3">
        <f t="shared" si="41"/>
        <v>3</v>
      </c>
      <c r="J1291" s="8" t="str" cm="1">
        <f t="array" ref="J1291">_xlfn.IFS(H1291=100,"green",H1291&gt;50,"yellow",H1291&gt;0,"orange",H1291=0,"red")</f>
        <v>green</v>
      </c>
      <c r="K1291" t="s">
        <v>193</v>
      </c>
    </row>
    <row r="1292" spans="1:11" x14ac:dyDescent="0.3">
      <c r="A1292">
        <v>6</v>
      </c>
      <c r="B1292">
        <v>6.08</v>
      </c>
      <c r="C1292" t="s">
        <v>225</v>
      </c>
      <c r="D1292">
        <v>33</v>
      </c>
      <c r="E1292" t="s">
        <v>5</v>
      </c>
      <c r="F1292" s="3">
        <v>1.1088467536362896E-2</v>
      </c>
      <c r="G1292" s="3">
        <v>90.721218036334733</v>
      </c>
      <c r="H1292" s="3">
        <f t="shared" si="40"/>
        <v>90.721218036334733</v>
      </c>
      <c r="I1292" s="3">
        <f t="shared" si="41"/>
        <v>2.7216365410900418</v>
      </c>
      <c r="J1292" s="8" t="str" cm="1">
        <f t="array" ref="J1292">_xlfn.IFS(H1292=100,"green",H1292&gt;50,"yellow",H1292&gt;0,"orange",H1292=0,"red")</f>
        <v>yellow</v>
      </c>
      <c r="K1292" t="s">
        <v>193</v>
      </c>
    </row>
    <row r="1293" spans="1:11" x14ac:dyDescent="0.3">
      <c r="A1293">
        <v>6</v>
      </c>
      <c r="B1293">
        <v>6.08</v>
      </c>
      <c r="C1293" t="s">
        <v>225</v>
      </c>
      <c r="D1293">
        <v>36</v>
      </c>
      <c r="E1293" t="s">
        <v>4</v>
      </c>
      <c r="F1293" s="3">
        <v>5.9993702375356374E-2</v>
      </c>
      <c r="G1293" s="3">
        <v>49.797527773026211</v>
      </c>
      <c r="H1293" s="3">
        <f t="shared" si="40"/>
        <v>49.797527773026211</v>
      </c>
      <c r="I1293" s="3">
        <f t="shared" si="41"/>
        <v>1.4939258331907863</v>
      </c>
      <c r="J1293" s="8" t="str" cm="1">
        <f t="array" ref="J1293">_xlfn.IFS(H1293=100,"green",H1293&gt;50,"yellow",H1293&gt;0,"orange",H1293=0,"red")</f>
        <v>orange</v>
      </c>
      <c r="K1293" t="s">
        <v>193</v>
      </c>
    </row>
    <row r="1294" spans="1:11" x14ac:dyDescent="0.3">
      <c r="A1294">
        <v>6</v>
      </c>
      <c r="B1294">
        <v>6.08</v>
      </c>
      <c r="C1294" t="s">
        <v>225</v>
      </c>
      <c r="D1294">
        <v>16</v>
      </c>
      <c r="E1294" t="s">
        <v>3</v>
      </c>
      <c r="F1294" s="3">
        <v>0</v>
      </c>
      <c r="G1294" s="3">
        <v>100</v>
      </c>
      <c r="H1294" s="3">
        <f t="shared" si="40"/>
        <v>100</v>
      </c>
      <c r="I1294" s="3">
        <f t="shared" si="41"/>
        <v>3</v>
      </c>
      <c r="J1294" s="8" t="str" cm="1">
        <f t="array" ref="J1294">_xlfn.IFS(H1294=100,"green",H1294&gt;50,"yellow",H1294&gt;0,"orange",H1294=0,"red")</f>
        <v>green</v>
      </c>
      <c r="K1294" t="s">
        <v>193</v>
      </c>
    </row>
    <row r="1295" spans="1:11" x14ac:dyDescent="0.3">
      <c r="A1295">
        <v>6</v>
      </c>
      <c r="B1295">
        <v>6.08</v>
      </c>
      <c r="C1295" t="s">
        <v>225</v>
      </c>
      <c r="D1295">
        <v>9</v>
      </c>
      <c r="E1295" t="s">
        <v>2</v>
      </c>
      <c r="F1295" s="3">
        <v>3.5032871167852437E-3</v>
      </c>
      <c r="G1295" s="3">
        <v>97.068464401760778</v>
      </c>
      <c r="H1295" s="3">
        <f t="shared" si="40"/>
        <v>97.068464401760778</v>
      </c>
      <c r="I1295" s="3">
        <f t="shared" si="41"/>
        <v>2.9120539320528236</v>
      </c>
      <c r="J1295" s="8" t="str" cm="1">
        <f t="array" ref="J1295">_xlfn.IFS(H1295=100,"green",H1295&gt;50,"yellow",H1295&gt;0,"orange",H1295=0,"red")</f>
        <v>yellow</v>
      </c>
      <c r="K1295" t="s">
        <v>193</v>
      </c>
    </row>
    <row r="1296" spans="1:11" x14ac:dyDescent="0.3">
      <c r="A1296">
        <v>6</v>
      </c>
      <c r="B1296">
        <v>6.08</v>
      </c>
      <c r="C1296" t="s">
        <v>225</v>
      </c>
      <c r="D1296">
        <v>5</v>
      </c>
      <c r="E1296" t="s">
        <v>1</v>
      </c>
      <c r="F1296" s="3">
        <v>0</v>
      </c>
      <c r="G1296" s="3">
        <v>100</v>
      </c>
      <c r="H1296" s="3">
        <f t="shared" si="40"/>
        <v>100</v>
      </c>
      <c r="I1296" s="3">
        <f t="shared" si="41"/>
        <v>3</v>
      </c>
      <c r="J1296" s="8" t="str" cm="1">
        <f t="array" ref="J1296">_xlfn.IFS(H1296=100,"green",H1296&gt;50,"yellow",H1296&gt;0,"orange",H1296=0,"red")</f>
        <v>green</v>
      </c>
      <c r="K1296" t="s">
        <v>193</v>
      </c>
    </row>
    <row r="1297" spans="1:11" x14ac:dyDescent="0.3">
      <c r="A1297">
        <v>6</v>
      </c>
      <c r="B1297">
        <v>6.08</v>
      </c>
      <c r="C1297" t="s">
        <v>225</v>
      </c>
      <c r="D1297">
        <v>19</v>
      </c>
      <c r="E1297" t="s">
        <v>0</v>
      </c>
      <c r="F1297" s="3">
        <v>2.19115373172927E-3</v>
      </c>
      <c r="G1297" s="3">
        <v>98.166451977343641</v>
      </c>
      <c r="H1297" s="3">
        <f t="shared" si="40"/>
        <v>98.166451977343641</v>
      </c>
      <c r="I1297" s="3">
        <f t="shared" si="41"/>
        <v>2.9449935593203094</v>
      </c>
      <c r="J1297" s="8" t="str" cm="1">
        <f t="array" ref="J1297">_xlfn.IFS(H1297=100,"green",H1297&gt;50,"yellow",H1297&gt;0,"orange",H1297=0,"red")</f>
        <v>yellow</v>
      </c>
      <c r="K1297" t="s">
        <v>193</v>
      </c>
    </row>
    <row r="1298" spans="1:11" x14ac:dyDescent="0.3">
      <c r="A1298">
        <v>6</v>
      </c>
      <c r="B1298">
        <v>6.09</v>
      </c>
      <c r="C1298" t="s">
        <v>228</v>
      </c>
      <c r="D1298">
        <v>35</v>
      </c>
      <c r="E1298" t="s">
        <v>34</v>
      </c>
      <c r="F1298" s="3">
        <v>0</v>
      </c>
      <c r="G1298" s="3">
        <v>100</v>
      </c>
      <c r="H1298" s="3">
        <f t="shared" si="40"/>
        <v>100</v>
      </c>
      <c r="I1298" s="3">
        <f t="shared" si="41"/>
        <v>3</v>
      </c>
      <c r="J1298" s="8" t="str" cm="1">
        <f t="array" ref="J1298">_xlfn.IFS(H1298=100,"green",H1298&gt;50,"yellow",H1298&gt;0,"orange",H1298=0,"red")</f>
        <v>green</v>
      </c>
      <c r="K1298" t="s">
        <v>193</v>
      </c>
    </row>
    <row r="1299" spans="1:11" x14ac:dyDescent="0.3">
      <c r="A1299">
        <v>6</v>
      </c>
      <c r="B1299">
        <v>6.09</v>
      </c>
      <c r="C1299" t="s">
        <v>228</v>
      </c>
      <c r="D1299">
        <v>37</v>
      </c>
      <c r="E1299" t="s">
        <v>33</v>
      </c>
      <c r="F1299" s="3">
        <v>4.8409444174259228E-2</v>
      </c>
      <c r="G1299" s="3">
        <v>82.811283273378763</v>
      </c>
      <c r="H1299" s="3">
        <f t="shared" si="40"/>
        <v>82.811283273378763</v>
      </c>
      <c r="I1299" s="3">
        <f t="shared" si="41"/>
        <v>2.484338498201363</v>
      </c>
      <c r="J1299" s="8" t="str" cm="1">
        <f t="array" ref="J1299">_xlfn.IFS(H1299=100,"green",H1299&gt;50,"yellow",H1299&gt;0,"orange",H1299=0,"red")</f>
        <v>yellow</v>
      </c>
      <c r="K1299" t="s">
        <v>193</v>
      </c>
    </row>
    <row r="1300" spans="1:11" x14ac:dyDescent="0.3">
      <c r="A1300">
        <v>6</v>
      </c>
      <c r="B1300">
        <v>6.09</v>
      </c>
      <c r="C1300" t="s">
        <v>228</v>
      </c>
      <c r="D1300">
        <v>12</v>
      </c>
      <c r="E1300" t="s">
        <v>32</v>
      </c>
      <c r="F1300" s="3">
        <v>0.14453718110581062</v>
      </c>
      <c r="G1300" s="3">
        <v>48.679256602306452</v>
      </c>
      <c r="H1300" s="3">
        <f t="shared" si="40"/>
        <v>48.679256602306452</v>
      </c>
      <c r="I1300" s="3">
        <f t="shared" si="41"/>
        <v>1.4603776980691936</v>
      </c>
      <c r="J1300" s="8" t="str" cm="1">
        <f t="array" ref="J1300">_xlfn.IFS(H1300=100,"green",H1300&gt;50,"yellow",H1300&gt;0,"orange",H1300=0,"red")</f>
        <v>orange</v>
      </c>
      <c r="K1300" t="s">
        <v>193</v>
      </c>
    </row>
    <row r="1301" spans="1:11" x14ac:dyDescent="0.3">
      <c r="A1301">
        <v>6</v>
      </c>
      <c r="B1301">
        <v>6.09</v>
      </c>
      <c r="C1301" t="s">
        <v>228</v>
      </c>
      <c r="D1301">
        <v>18</v>
      </c>
      <c r="E1301" t="s">
        <v>31</v>
      </c>
      <c r="F1301" s="3">
        <v>0.23072799553515691</v>
      </c>
      <c r="G1301" s="3">
        <v>18.075527951140195</v>
      </c>
      <c r="H1301" s="3">
        <f t="shared" si="40"/>
        <v>18.075527951140195</v>
      </c>
      <c r="I1301" s="3">
        <f t="shared" si="41"/>
        <v>0.54226583853420585</v>
      </c>
      <c r="J1301" s="8" t="str" cm="1">
        <f t="array" ref="J1301">_xlfn.IFS(H1301=100,"green",H1301&gt;50,"yellow",H1301&gt;0,"orange",H1301=0,"red")</f>
        <v>orange</v>
      </c>
      <c r="K1301" t="s">
        <v>193</v>
      </c>
    </row>
    <row r="1302" spans="1:11" x14ac:dyDescent="0.3">
      <c r="A1302">
        <v>6</v>
      </c>
      <c r="B1302">
        <v>6.09</v>
      </c>
      <c r="C1302" t="s">
        <v>228</v>
      </c>
      <c r="D1302">
        <v>10</v>
      </c>
      <c r="E1302" t="s">
        <v>30</v>
      </c>
      <c r="F1302" s="3">
        <v>1.4409297754996827E-2</v>
      </c>
      <c r="G1302" s="3">
        <v>94.883697973300059</v>
      </c>
      <c r="H1302" s="3">
        <f t="shared" si="40"/>
        <v>94.883697973300059</v>
      </c>
      <c r="I1302" s="3">
        <f t="shared" si="41"/>
        <v>2.846510939199002</v>
      </c>
      <c r="J1302" s="8" t="str" cm="1">
        <f t="array" ref="J1302">_xlfn.IFS(H1302=100,"green",H1302&gt;50,"yellow",H1302&gt;0,"orange",H1302=0,"red")</f>
        <v>yellow</v>
      </c>
      <c r="K1302" t="s">
        <v>193</v>
      </c>
    </row>
    <row r="1303" spans="1:11" x14ac:dyDescent="0.3">
      <c r="A1303">
        <v>6</v>
      </c>
      <c r="B1303">
        <v>6.09</v>
      </c>
      <c r="C1303" t="s">
        <v>228</v>
      </c>
      <c r="D1303">
        <v>4</v>
      </c>
      <c r="E1303" t="s">
        <v>29</v>
      </c>
      <c r="F1303" s="3">
        <v>0</v>
      </c>
      <c r="G1303" s="3">
        <v>100</v>
      </c>
      <c r="H1303" s="3">
        <f t="shared" si="40"/>
        <v>100</v>
      </c>
      <c r="I1303" s="3">
        <f t="shared" si="41"/>
        <v>3</v>
      </c>
      <c r="J1303" s="8" t="str" cm="1">
        <f t="array" ref="J1303">_xlfn.IFS(H1303=100,"green",H1303&gt;50,"yellow",H1303&gt;0,"orange",H1303=0,"red")</f>
        <v>green</v>
      </c>
      <c r="K1303" t="s">
        <v>193</v>
      </c>
    </row>
    <row r="1304" spans="1:11" x14ac:dyDescent="0.3">
      <c r="A1304">
        <v>6</v>
      </c>
      <c r="B1304">
        <v>6.09</v>
      </c>
      <c r="C1304" t="s">
        <v>228</v>
      </c>
      <c r="D1304">
        <v>22</v>
      </c>
      <c r="E1304" t="s">
        <v>28</v>
      </c>
      <c r="F1304" s="3">
        <v>2.7402410425630679E-2</v>
      </c>
      <c r="G1304" s="3">
        <v>90.270240064370967</v>
      </c>
      <c r="H1304" s="3">
        <f t="shared" si="40"/>
        <v>90.270240064370967</v>
      </c>
      <c r="I1304" s="3">
        <f t="shared" si="41"/>
        <v>2.7081072019311287</v>
      </c>
      <c r="J1304" s="8" t="str" cm="1">
        <f t="array" ref="J1304">_xlfn.IFS(H1304=100,"green",H1304&gt;50,"yellow",H1304&gt;0,"orange",H1304=0,"red")</f>
        <v>yellow</v>
      </c>
      <c r="K1304" t="s">
        <v>193</v>
      </c>
    </row>
    <row r="1305" spans="1:11" x14ac:dyDescent="0.3">
      <c r="A1305">
        <v>6</v>
      </c>
      <c r="B1305">
        <v>6.09</v>
      </c>
      <c r="C1305" t="s">
        <v>228</v>
      </c>
      <c r="D1305">
        <v>25</v>
      </c>
      <c r="E1305" t="s">
        <v>244</v>
      </c>
      <c r="F1305" s="3">
        <v>0</v>
      </c>
      <c r="G1305" s="3">
        <v>100</v>
      </c>
      <c r="H1305" s="3">
        <f t="shared" si="40"/>
        <v>100</v>
      </c>
      <c r="I1305" s="3">
        <f t="shared" si="41"/>
        <v>3</v>
      </c>
      <c r="J1305" s="8" t="str" cm="1">
        <f t="array" ref="J1305">_xlfn.IFS(H1305=100,"green",H1305&gt;50,"yellow",H1305&gt;0,"orange",H1305=0,"red")</f>
        <v>green</v>
      </c>
      <c r="K1305" t="s">
        <v>193</v>
      </c>
    </row>
    <row r="1306" spans="1:11" x14ac:dyDescent="0.3">
      <c r="A1306">
        <v>6</v>
      </c>
      <c r="B1306">
        <v>6.09</v>
      </c>
      <c r="C1306" t="s">
        <v>228</v>
      </c>
      <c r="D1306">
        <v>7</v>
      </c>
      <c r="E1306" t="s">
        <v>27</v>
      </c>
      <c r="F1306" s="3">
        <v>0.20252632529504361</v>
      </c>
      <c r="G1306" s="3">
        <v>28.089080662671805</v>
      </c>
      <c r="H1306" s="3">
        <f t="shared" si="40"/>
        <v>28.089080662671805</v>
      </c>
      <c r="I1306" s="3">
        <f t="shared" si="41"/>
        <v>0.84267241988015418</v>
      </c>
      <c r="J1306" s="8" t="str" cm="1">
        <f t="array" ref="J1306">_xlfn.IFS(H1306=100,"green",H1306&gt;50,"yellow",H1306&gt;0,"orange",H1306=0,"red")</f>
        <v>orange</v>
      </c>
      <c r="K1306" t="s">
        <v>193</v>
      </c>
    </row>
    <row r="1307" spans="1:11" x14ac:dyDescent="0.3">
      <c r="A1307">
        <v>6</v>
      </c>
      <c r="B1307">
        <v>6.09</v>
      </c>
      <c r="C1307" t="s">
        <v>228</v>
      </c>
      <c r="D1307">
        <v>30</v>
      </c>
      <c r="E1307" t="s">
        <v>26</v>
      </c>
      <c r="F1307" s="3">
        <v>0</v>
      </c>
      <c r="G1307" s="3">
        <v>100</v>
      </c>
      <c r="H1307" s="3">
        <f t="shared" si="40"/>
        <v>100</v>
      </c>
      <c r="I1307" s="3">
        <f t="shared" si="41"/>
        <v>3</v>
      </c>
      <c r="J1307" s="8" t="str" cm="1">
        <f t="array" ref="J1307">_xlfn.IFS(H1307=100,"green",H1307&gt;50,"yellow",H1307&gt;0,"orange",H1307=0,"red")</f>
        <v>green</v>
      </c>
      <c r="K1307" t="s">
        <v>193</v>
      </c>
    </row>
    <row r="1308" spans="1:11" x14ac:dyDescent="0.3">
      <c r="A1308">
        <v>6</v>
      </c>
      <c r="B1308">
        <v>6.09</v>
      </c>
      <c r="C1308" t="s">
        <v>228</v>
      </c>
      <c r="D1308">
        <v>24</v>
      </c>
      <c r="E1308" t="s">
        <v>25</v>
      </c>
      <c r="F1308" s="3">
        <v>6.6181674122363171E-2</v>
      </c>
      <c r="G1308" s="3">
        <v>76.500906622932391</v>
      </c>
      <c r="H1308" s="3">
        <f t="shared" si="40"/>
        <v>76.500906622932391</v>
      </c>
      <c r="I1308" s="3">
        <f t="shared" si="41"/>
        <v>2.2950271986879716</v>
      </c>
      <c r="J1308" s="8" t="str" cm="1">
        <f t="array" ref="J1308">_xlfn.IFS(H1308=100,"green",H1308&gt;50,"yellow",H1308&gt;0,"orange",H1308=0,"red")</f>
        <v>yellow</v>
      </c>
      <c r="K1308" t="s">
        <v>193</v>
      </c>
    </row>
    <row r="1309" spans="1:11" x14ac:dyDescent="0.3">
      <c r="A1309">
        <v>6</v>
      </c>
      <c r="B1309">
        <v>6.09</v>
      </c>
      <c r="C1309" t="s">
        <v>228</v>
      </c>
      <c r="D1309">
        <v>6</v>
      </c>
      <c r="E1309" t="s">
        <v>24</v>
      </c>
      <c r="F1309" s="3">
        <v>5.5223639567611525E-2</v>
      </c>
      <c r="G1309" s="3">
        <v>80.39177038009791</v>
      </c>
      <c r="H1309" s="3">
        <f t="shared" si="40"/>
        <v>80.39177038009791</v>
      </c>
      <c r="I1309" s="3">
        <f t="shared" si="41"/>
        <v>2.4117531114029371</v>
      </c>
      <c r="J1309" s="8" t="str" cm="1">
        <f t="array" ref="J1309">_xlfn.IFS(H1309=100,"green",H1309&gt;50,"yellow",H1309&gt;0,"orange",H1309=0,"red")</f>
        <v>yellow</v>
      </c>
      <c r="K1309" t="s">
        <v>193</v>
      </c>
    </row>
    <row r="1310" spans="1:11" x14ac:dyDescent="0.3">
      <c r="A1310">
        <v>6</v>
      </c>
      <c r="B1310">
        <v>6.09</v>
      </c>
      <c r="C1310" t="s">
        <v>228</v>
      </c>
      <c r="D1310">
        <v>2</v>
      </c>
      <c r="E1310" t="s">
        <v>23</v>
      </c>
      <c r="F1310" s="3">
        <v>1.4567486942433081E-2</v>
      </c>
      <c r="G1310" s="3">
        <v>94.827529818956705</v>
      </c>
      <c r="H1310" s="3">
        <f t="shared" si="40"/>
        <v>94.827529818956705</v>
      </c>
      <c r="I1310" s="3">
        <f t="shared" si="41"/>
        <v>2.8448258945687011</v>
      </c>
      <c r="J1310" s="8" t="str" cm="1">
        <f t="array" ref="J1310">_xlfn.IFS(H1310=100,"green",H1310&gt;50,"yellow",H1310&gt;0,"orange",H1310=0,"red")</f>
        <v>yellow</v>
      </c>
      <c r="K1310" t="s">
        <v>193</v>
      </c>
    </row>
    <row r="1311" spans="1:11" x14ac:dyDescent="0.3">
      <c r="A1311">
        <v>6</v>
      </c>
      <c r="B1311">
        <v>6.09</v>
      </c>
      <c r="C1311" t="s">
        <v>228</v>
      </c>
      <c r="D1311">
        <v>1</v>
      </c>
      <c r="E1311" t="s">
        <v>22</v>
      </c>
      <c r="F1311" s="3">
        <v>1.6303862254537203E-2</v>
      </c>
      <c r="G1311" s="3">
        <v>94.210995919839419</v>
      </c>
      <c r="H1311" s="3">
        <f t="shared" si="40"/>
        <v>94.210995919839419</v>
      </c>
      <c r="I1311" s="3">
        <f t="shared" si="41"/>
        <v>2.8263298775951826</v>
      </c>
      <c r="J1311" s="8" t="str" cm="1">
        <f t="array" ref="J1311">_xlfn.IFS(H1311=100,"green",H1311&gt;50,"yellow",H1311&gt;0,"orange",H1311=0,"red")</f>
        <v>yellow</v>
      </c>
      <c r="K1311" t="s">
        <v>193</v>
      </c>
    </row>
    <row r="1312" spans="1:11" x14ac:dyDescent="0.3">
      <c r="A1312">
        <v>6</v>
      </c>
      <c r="B1312">
        <v>6.09</v>
      </c>
      <c r="C1312" t="s">
        <v>228</v>
      </c>
      <c r="D1312">
        <v>20</v>
      </c>
      <c r="E1312" t="s">
        <v>21</v>
      </c>
      <c r="F1312" s="3">
        <v>1.2125572183015867E-2</v>
      </c>
      <c r="G1312" s="3">
        <v>95.694579250862731</v>
      </c>
      <c r="H1312" s="3">
        <f t="shared" si="40"/>
        <v>95.694579250862731</v>
      </c>
      <c r="I1312" s="3">
        <f t="shared" si="41"/>
        <v>2.870837377525882</v>
      </c>
      <c r="J1312" s="8" t="str" cm="1">
        <f t="array" ref="J1312">_xlfn.IFS(H1312=100,"green",H1312&gt;50,"yellow",H1312&gt;0,"orange",H1312=0,"red")</f>
        <v>yellow</v>
      </c>
      <c r="K1312" t="s">
        <v>193</v>
      </c>
    </row>
    <row r="1313" spans="1:11" x14ac:dyDescent="0.3">
      <c r="A1313">
        <v>6</v>
      </c>
      <c r="B1313">
        <v>6.09</v>
      </c>
      <c r="C1313" t="s">
        <v>228</v>
      </c>
      <c r="D1313">
        <v>29</v>
      </c>
      <c r="E1313" t="s">
        <v>20</v>
      </c>
      <c r="F1313" s="3">
        <v>5.0740403144287849E-2</v>
      </c>
      <c r="G1313" s="3">
        <v>81.983630857189638</v>
      </c>
      <c r="H1313" s="3">
        <f t="shared" si="40"/>
        <v>81.983630857189638</v>
      </c>
      <c r="I1313" s="3">
        <f t="shared" si="41"/>
        <v>2.459508925715689</v>
      </c>
      <c r="J1313" s="8" t="str" cm="1">
        <f t="array" ref="J1313">_xlfn.IFS(H1313=100,"green",H1313&gt;50,"yellow",H1313&gt;0,"orange",H1313=0,"red")</f>
        <v>yellow</v>
      </c>
      <c r="K1313" t="s">
        <v>193</v>
      </c>
    </row>
    <row r="1314" spans="1:11" x14ac:dyDescent="0.3">
      <c r="A1314">
        <v>6</v>
      </c>
      <c r="B1314">
        <v>6.09</v>
      </c>
      <c r="C1314" t="s">
        <v>228</v>
      </c>
      <c r="D1314">
        <v>32</v>
      </c>
      <c r="E1314" t="s">
        <v>19</v>
      </c>
      <c r="F1314" s="3">
        <v>0.10477140660193371</v>
      </c>
      <c r="G1314" s="3">
        <v>62.798869934394389</v>
      </c>
      <c r="H1314" s="3">
        <f t="shared" si="40"/>
        <v>62.798869934394389</v>
      </c>
      <c r="I1314" s="3">
        <f t="shared" si="41"/>
        <v>1.8839660980318316</v>
      </c>
      <c r="J1314" s="8" t="str" cm="1">
        <f t="array" ref="J1314">_xlfn.IFS(H1314=100,"green",H1314&gt;50,"yellow",H1314&gt;0,"orange",H1314=0,"red")</f>
        <v>yellow</v>
      </c>
      <c r="K1314" t="s">
        <v>193</v>
      </c>
    </row>
    <row r="1315" spans="1:11" x14ac:dyDescent="0.3">
      <c r="A1315">
        <v>6</v>
      </c>
      <c r="B1315">
        <v>6.09</v>
      </c>
      <c r="C1315" t="s">
        <v>228</v>
      </c>
      <c r="D1315">
        <v>35</v>
      </c>
      <c r="E1315" t="s">
        <v>18</v>
      </c>
      <c r="F1315" s="3">
        <v>0</v>
      </c>
      <c r="G1315" s="3">
        <v>100</v>
      </c>
      <c r="H1315" s="3">
        <f t="shared" si="40"/>
        <v>100</v>
      </c>
      <c r="I1315" s="3">
        <f t="shared" si="41"/>
        <v>3</v>
      </c>
      <c r="J1315" s="8" t="str" cm="1">
        <f t="array" ref="J1315">_xlfn.IFS(H1315=100,"green",H1315&gt;50,"yellow",H1315&gt;0,"orange",H1315=0,"red")</f>
        <v>green</v>
      </c>
      <c r="K1315" t="s">
        <v>193</v>
      </c>
    </row>
    <row r="1316" spans="1:11" x14ac:dyDescent="0.3">
      <c r="A1316">
        <v>6</v>
      </c>
      <c r="B1316">
        <v>6.09</v>
      </c>
      <c r="C1316" t="s">
        <v>228</v>
      </c>
      <c r="D1316">
        <v>31</v>
      </c>
      <c r="E1316" t="s">
        <v>17</v>
      </c>
      <c r="F1316" s="3">
        <v>0</v>
      </c>
      <c r="G1316" s="3">
        <v>100</v>
      </c>
      <c r="H1316" s="3">
        <f t="shared" si="40"/>
        <v>100</v>
      </c>
      <c r="I1316" s="3">
        <f t="shared" si="41"/>
        <v>3</v>
      </c>
      <c r="J1316" s="8" t="str" cm="1">
        <f t="array" ref="J1316">_xlfn.IFS(H1316=100,"green",H1316&gt;50,"yellow",H1316&gt;0,"orange",H1316=0,"red")</f>
        <v>green</v>
      </c>
      <c r="K1316" t="s">
        <v>193</v>
      </c>
    </row>
    <row r="1317" spans="1:11" x14ac:dyDescent="0.3">
      <c r="A1317">
        <v>6</v>
      </c>
      <c r="B1317">
        <v>6.09</v>
      </c>
      <c r="C1317" t="s">
        <v>228</v>
      </c>
      <c r="D1317">
        <v>23</v>
      </c>
      <c r="E1317" t="s">
        <v>16</v>
      </c>
      <c r="F1317" s="3">
        <v>2.8914942414721811E-2</v>
      </c>
      <c r="G1317" s="3">
        <v>89.733186100130965</v>
      </c>
      <c r="H1317" s="3">
        <f t="shared" si="40"/>
        <v>89.733186100130965</v>
      </c>
      <c r="I1317" s="3">
        <f t="shared" si="41"/>
        <v>2.691995583003929</v>
      </c>
      <c r="J1317" s="8" t="str" cm="1">
        <f t="array" ref="J1317">_xlfn.IFS(H1317=100,"green",H1317&gt;50,"yellow",H1317&gt;0,"orange",H1317=0,"red")</f>
        <v>yellow</v>
      </c>
      <c r="K1317" t="s">
        <v>193</v>
      </c>
    </row>
    <row r="1318" spans="1:11" x14ac:dyDescent="0.3">
      <c r="A1318">
        <v>6</v>
      </c>
      <c r="B1318">
        <v>6.09</v>
      </c>
      <c r="C1318" t="s">
        <v>228</v>
      </c>
      <c r="D1318">
        <v>27</v>
      </c>
      <c r="E1318" t="s">
        <v>15</v>
      </c>
      <c r="F1318" s="3">
        <v>4.6273912032919473E-2</v>
      </c>
      <c r="G1318" s="3">
        <v>83.569545584880416</v>
      </c>
      <c r="H1318" s="3">
        <f t="shared" si="40"/>
        <v>83.569545584880416</v>
      </c>
      <c r="I1318" s="3">
        <f t="shared" si="41"/>
        <v>2.5070863675464121</v>
      </c>
      <c r="J1318" s="8" t="str" cm="1">
        <f t="array" ref="J1318">_xlfn.IFS(H1318=100,"green",H1318&gt;50,"yellow",H1318&gt;0,"orange",H1318=0,"red")</f>
        <v>yellow</v>
      </c>
      <c r="K1318" t="s">
        <v>193</v>
      </c>
    </row>
    <row r="1319" spans="1:11" x14ac:dyDescent="0.3">
      <c r="A1319">
        <v>6</v>
      </c>
      <c r="B1319">
        <v>6.09</v>
      </c>
      <c r="C1319" t="s">
        <v>228</v>
      </c>
      <c r="D1319">
        <v>14</v>
      </c>
      <c r="E1319" t="s">
        <v>14</v>
      </c>
      <c r="F1319" s="3">
        <v>0.15561840810149433</v>
      </c>
      <c r="G1319" s="3">
        <v>44.744650967782874</v>
      </c>
      <c r="H1319" s="3">
        <f t="shared" si="40"/>
        <v>44.744650967782874</v>
      </c>
      <c r="I1319" s="3">
        <f t="shared" si="41"/>
        <v>1.3423395290334863</v>
      </c>
      <c r="J1319" s="8" t="str" cm="1">
        <f t="array" ref="J1319">_xlfn.IFS(H1319=100,"green",H1319&gt;50,"yellow",H1319&gt;0,"orange",H1319=0,"red")</f>
        <v>orange</v>
      </c>
      <c r="K1319" t="s">
        <v>193</v>
      </c>
    </row>
    <row r="1320" spans="1:11" x14ac:dyDescent="0.3">
      <c r="A1320">
        <v>6</v>
      </c>
      <c r="B1320">
        <v>6.09</v>
      </c>
      <c r="C1320" t="s">
        <v>228</v>
      </c>
      <c r="D1320">
        <v>17</v>
      </c>
      <c r="E1320" t="s">
        <v>13</v>
      </c>
      <c r="F1320" s="3">
        <v>0.13482135664664233</v>
      </c>
      <c r="G1320" s="3">
        <v>52.129049452500389</v>
      </c>
      <c r="H1320" s="3">
        <f t="shared" si="40"/>
        <v>52.129049452500389</v>
      </c>
      <c r="I1320" s="3">
        <f t="shared" si="41"/>
        <v>1.5638714835750116</v>
      </c>
      <c r="J1320" s="8" t="str" cm="1">
        <f t="array" ref="J1320">_xlfn.IFS(H1320=100,"green",H1320&gt;50,"yellow",H1320&gt;0,"orange",H1320=0,"red")</f>
        <v>yellow</v>
      </c>
      <c r="K1320" t="s">
        <v>193</v>
      </c>
    </row>
    <row r="1321" spans="1:11" x14ac:dyDescent="0.3">
      <c r="A1321">
        <v>6</v>
      </c>
      <c r="B1321">
        <v>6.09</v>
      </c>
      <c r="C1321" t="s">
        <v>228</v>
      </c>
      <c r="D1321">
        <v>15</v>
      </c>
      <c r="E1321" t="s">
        <v>12</v>
      </c>
      <c r="F1321" s="3">
        <v>0.63798411601832294</v>
      </c>
      <c r="G1321" s="3">
        <v>-126.5286956579813</v>
      </c>
      <c r="H1321" s="3">
        <f t="shared" si="40"/>
        <v>0</v>
      </c>
      <c r="I1321" s="3">
        <f t="shared" si="41"/>
        <v>0</v>
      </c>
      <c r="J1321" s="8" t="str" cm="1">
        <f t="array" ref="J1321">_xlfn.IFS(H1321=100,"green",H1321&gt;50,"yellow",H1321&gt;0,"orange",H1321=0,"red")</f>
        <v>red</v>
      </c>
      <c r="K1321" t="s">
        <v>193</v>
      </c>
    </row>
    <row r="1322" spans="1:11" x14ac:dyDescent="0.3">
      <c r="A1322">
        <v>6</v>
      </c>
      <c r="B1322">
        <v>6.09</v>
      </c>
      <c r="C1322" t="s">
        <v>228</v>
      </c>
      <c r="D1322">
        <v>13</v>
      </c>
      <c r="E1322" t="s">
        <v>11</v>
      </c>
      <c r="F1322" s="3">
        <v>0</v>
      </c>
      <c r="G1322" s="3">
        <v>100</v>
      </c>
      <c r="H1322" s="3">
        <f t="shared" si="40"/>
        <v>100</v>
      </c>
      <c r="I1322" s="3">
        <f t="shared" si="41"/>
        <v>3</v>
      </c>
      <c r="J1322" s="8" t="str" cm="1">
        <f t="array" ref="J1322">_xlfn.IFS(H1322=100,"green",H1322&gt;50,"yellow",H1322&gt;0,"orange",H1322=0,"red")</f>
        <v>green</v>
      </c>
      <c r="K1322" t="s">
        <v>193</v>
      </c>
    </row>
    <row r="1323" spans="1:11" x14ac:dyDescent="0.3">
      <c r="A1323">
        <v>6</v>
      </c>
      <c r="B1323">
        <v>6.09</v>
      </c>
      <c r="C1323" t="s">
        <v>228</v>
      </c>
      <c r="D1323">
        <v>21</v>
      </c>
      <c r="E1323" t="s">
        <v>10</v>
      </c>
      <c r="F1323" s="3">
        <v>2.8588977438746388E-2</v>
      </c>
      <c r="G1323" s="3">
        <v>89.848926318396494</v>
      </c>
      <c r="H1323" s="3">
        <f t="shared" si="40"/>
        <v>89.848926318396494</v>
      </c>
      <c r="I1323" s="3">
        <f t="shared" si="41"/>
        <v>2.6954677895518948</v>
      </c>
      <c r="J1323" s="8" t="str" cm="1">
        <f t="array" ref="J1323">_xlfn.IFS(H1323=100,"green",H1323&gt;50,"yellow",H1323&gt;0,"orange",H1323=0,"red")</f>
        <v>yellow</v>
      </c>
      <c r="K1323" t="s">
        <v>193</v>
      </c>
    </row>
    <row r="1324" spans="1:11" x14ac:dyDescent="0.3">
      <c r="A1324">
        <v>6</v>
      </c>
      <c r="B1324">
        <v>6.09</v>
      </c>
      <c r="C1324" t="s">
        <v>228</v>
      </c>
      <c r="D1324">
        <v>34</v>
      </c>
      <c r="E1324" t="s">
        <v>9</v>
      </c>
      <c r="F1324" s="3">
        <v>8.0131222890605661E-2</v>
      </c>
      <c r="G1324" s="3">
        <v>71.547847435175726</v>
      </c>
      <c r="H1324" s="3">
        <f t="shared" si="40"/>
        <v>71.547847435175726</v>
      </c>
      <c r="I1324" s="3">
        <f t="shared" si="41"/>
        <v>2.146435423055272</v>
      </c>
      <c r="J1324" s="8" t="str" cm="1">
        <f t="array" ref="J1324">_xlfn.IFS(H1324=100,"green",H1324&gt;50,"yellow",H1324&gt;0,"orange",H1324=0,"red")</f>
        <v>yellow</v>
      </c>
      <c r="K1324" t="s">
        <v>193</v>
      </c>
    </row>
    <row r="1325" spans="1:11" x14ac:dyDescent="0.3">
      <c r="A1325">
        <v>6</v>
      </c>
      <c r="B1325">
        <v>6.09</v>
      </c>
      <c r="C1325" t="s">
        <v>228</v>
      </c>
      <c r="D1325">
        <v>3</v>
      </c>
      <c r="E1325" t="s">
        <v>8</v>
      </c>
      <c r="F1325" s="3">
        <v>4.3253627231157263E-2</v>
      </c>
      <c r="G1325" s="3">
        <v>84.641956573619154</v>
      </c>
      <c r="H1325" s="3">
        <f t="shared" si="40"/>
        <v>84.641956573619154</v>
      </c>
      <c r="I1325" s="3">
        <f t="shared" si="41"/>
        <v>2.5392586972085747</v>
      </c>
      <c r="J1325" s="8" t="str" cm="1">
        <f t="array" ref="J1325">_xlfn.IFS(H1325=100,"green",H1325&gt;50,"yellow",H1325&gt;0,"orange",H1325=0,"red")</f>
        <v>yellow</v>
      </c>
      <c r="K1325" t="s">
        <v>193</v>
      </c>
    </row>
    <row r="1326" spans="1:11" x14ac:dyDescent="0.3">
      <c r="A1326">
        <v>6</v>
      </c>
      <c r="B1326">
        <v>6.09</v>
      </c>
      <c r="C1326" t="s">
        <v>228</v>
      </c>
      <c r="D1326">
        <v>8</v>
      </c>
      <c r="E1326" t="s">
        <v>7</v>
      </c>
      <c r="F1326" s="3">
        <v>7.0023478434672409E-2</v>
      </c>
      <c r="G1326" s="3">
        <v>75.136799119328614</v>
      </c>
      <c r="H1326" s="3">
        <f t="shared" si="40"/>
        <v>75.136799119328614</v>
      </c>
      <c r="I1326" s="3">
        <f t="shared" si="41"/>
        <v>2.2541039735798583</v>
      </c>
      <c r="J1326" s="8" t="str" cm="1">
        <f t="array" ref="J1326">_xlfn.IFS(H1326=100,"green",H1326&gt;50,"yellow",H1326&gt;0,"orange",H1326=0,"red")</f>
        <v>yellow</v>
      </c>
      <c r="K1326" t="s">
        <v>193</v>
      </c>
    </row>
    <row r="1327" spans="1:11" x14ac:dyDescent="0.3">
      <c r="A1327">
        <v>6</v>
      </c>
      <c r="B1327">
        <v>6.09</v>
      </c>
      <c r="C1327" t="s">
        <v>228</v>
      </c>
      <c r="D1327">
        <v>11</v>
      </c>
      <c r="E1327" t="s">
        <v>6</v>
      </c>
      <c r="F1327" s="3">
        <v>0</v>
      </c>
      <c r="G1327" s="3">
        <v>100</v>
      </c>
      <c r="H1327" s="3">
        <f t="shared" si="40"/>
        <v>100</v>
      </c>
      <c r="I1327" s="3">
        <f t="shared" si="41"/>
        <v>3</v>
      </c>
      <c r="J1327" s="8" t="str" cm="1">
        <f t="array" ref="J1327">_xlfn.IFS(H1327=100,"green",H1327&gt;50,"yellow",H1327&gt;0,"orange",H1327=0,"red")</f>
        <v>green</v>
      </c>
      <c r="K1327" t="s">
        <v>193</v>
      </c>
    </row>
    <row r="1328" spans="1:11" x14ac:dyDescent="0.3">
      <c r="A1328">
        <v>6</v>
      </c>
      <c r="B1328">
        <v>6.09</v>
      </c>
      <c r="C1328" t="s">
        <v>228</v>
      </c>
      <c r="D1328">
        <v>33</v>
      </c>
      <c r="E1328" t="s">
        <v>5</v>
      </c>
      <c r="F1328" s="3">
        <v>5.1284162355678398E-2</v>
      </c>
      <c r="G1328" s="3">
        <v>81.790558550504215</v>
      </c>
      <c r="H1328" s="3">
        <f t="shared" si="40"/>
        <v>81.790558550504215</v>
      </c>
      <c r="I1328" s="3">
        <f t="shared" si="41"/>
        <v>2.4537167565151261</v>
      </c>
      <c r="J1328" s="8" t="str" cm="1">
        <f t="array" ref="J1328">_xlfn.IFS(H1328=100,"green",H1328&gt;50,"yellow",H1328&gt;0,"orange",H1328=0,"red")</f>
        <v>yellow</v>
      </c>
      <c r="K1328" t="s">
        <v>193</v>
      </c>
    </row>
    <row r="1329" spans="1:11" x14ac:dyDescent="0.3">
      <c r="A1329">
        <v>6</v>
      </c>
      <c r="B1329">
        <v>6.09</v>
      </c>
      <c r="C1329" t="s">
        <v>228</v>
      </c>
      <c r="D1329">
        <v>36</v>
      </c>
      <c r="E1329" t="s">
        <v>4</v>
      </c>
      <c r="F1329" s="3">
        <v>5.4280016434846236E-2</v>
      </c>
      <c r="G1329" s="3">
        <v>80.726822166013974</v>
      </c>
      <c r="H1329" s="3">
        <f t="shared" si="40"/>
        <v>80.726822166013974</v>
      </c>
      <c r="I1329" s="3">
        <f t="shared" si="41"/>
        <v>2.4218046649804195</v>
      </c>
      <c r="J1329" s="8" t="str" cm="1">
        <f t="array" ref="J1329">_xlfn.IFS(H1329=100,"green",H1329&gt;50,"yellow",H1329&gt;0,"orange",H1329=0,"red")</f>
        <v>yellow</v>
      </c>
      <c r="K1329" t="s">
        <v>193</v>
      </c>
    </row>
    <row r="1330" spans="1:11" x14ac:dyDescent="0.3">
      <c r="A1330">
        <v>6</v>
      </c>
      <c r="B1330">
        <v>6.09</v>
      </c>
      <c r="C1330" t="s">
        <v>228</v>
      </c>
      <c r="D1330">
        <v>16</v>
      </c>
      <c r="E1330" t="s">
        <v>3</v>
      </c>
      <c r="F1330" s="3">
        <v>0.21775124478860028</v>
      </c>
      <c r="G1330" s="3">
        <v>22.683176240007281</v>
      </c>
      <c r="H1330" s="3">
        <f t="shared" si="40"/>
        <v>22.683176240007281</v>
      </c>
      <c r="I1330" s="3">
        <f t="shared" si="41"/>
        <v>0.68049528720021835</v>
      </c>
      <c r="J1330" s="8" t="str" cm="1">
        <f t="array" ref="J1330">_xlfn.IFS(H1330=100,"green",H1330&gt;50,"yellow",H1330&gt;0,"orange",H1330=0,"red")</f>
        <v>orange</v>
      </c>
      <c r="K1330" t="s">
        <v>193</v>
      </c>
    </row>
    <row r="1331" spans="1:11" x14ac:dyDescent="0.3">
      <c r="A1331">
        <v>6</v>
      </c>
      <c r="B1331">
        <v>6.09</v>
      </c>
      <c r="C1331" t="s">
        <v>228</v>
      </c>
      <c r="D1331">
        <v>9</v>
      </c>
      <c r="E1331" t="s">
        <v>2</v>
      </c>
      <c r="F1331" s="3">
        <v>3.6534279932188975E-2</v>
      </c>
      <c r="G1331" s="3">
        <v>87.027791802257596</v>
      </c>
      <c r="H1331" s="3">
        <f t="shared" si="40"/>
        <v>87.027791802257596</v>
      </c>
      <c r="I1331" s="3">
        <f t="shared" si="41"/>
        <v>2.6108337540677278</v>
      </c>
      <c r="J1331" s="8" t="str" cm="1">
        <f t="array" ref="J1331">_xlfn.IFS(H1331=100,"green",H1331&gt;50,"yellow",H1331&gt;0,"orange",H1331=0,"red")</f>
        <v>yellow</v>
      </c>
      <c r="K1331" t="s">
        <v>193</v>
      </c>
    </row>
    <row r="1332" spans="1:11" x14ac:dyDescent="0.3">
      <c r="A1332">
        <v>6</v>
      </c>
      <c r="B1332">
        <v>6.09</v>
      </c>
      <c r="C1332" t="s">
        <v>228</v>
      </c>
      <c r="D1332">
        <v>5</v>
      </c>
      <c r="E1332" t="s">
        <v>1</v>
      </c>
      <c r="F1332" s="3">
        <v>0.11897335512396429</v>
      </c>
      <c r="G1332" s="3">
        <v>57.756191294406136</v>
      </c>
      <c r="H1332" s="3">
        <f t="shared" si="40"/>
        <v>57.756191294406136</v>
      </c>
      <c r="I1332" s="3">
        <f t="shared" si="41"/>
        <v>1.7326857388321839</v>
      </c>
      <c r="J1332" s="8" t="str" cm="1">
        <f t="array" ref="J1332">_xlfn.IFS(H1332=100,"green",H1332&gt;50,"yellow",H1332&gt;0,"orange",H1332=0,"red")</f>
        <v>yellow</v>
      </c>
      <c r="K1332" t="s">
        <v>193</v>
      </c>
    </row>
    <row r="1333" spans="1:11" x14ac:dyDescent="0.3">
      <c r="A1333">
        <v>6</v>
      </c>
      <c r="B1333">
        <v>6.09</v>
      </c>
      <c r="C1333" t="s">
        <v>228</v>
      </c>
      <c r="D1333">
        <v>19</v>
      </c>
      <c r="E1333" t="s">
        <v>0</v>
      </c>
      <c r="F1333" s="3">
        <v>8.6550572403306159E-2</v>
      </c>
      <c r="G1333" s="3">
        <v>69.26853226795771</v>
      </c>
      <c r="H1333" s="3">
        <f t="shared" si="40"/>
        <v>69.26853226795771</v>
      </c>
      <c r="I1333" s="3">
        <f t="shared" si="41"/>
        <v>2.0780559680387309</v>
      </c>
      <c r="J1333" s="8" t="str" cm="1">
        <f t="array" ref="J1333">_xlfn.IFS(H1333=100,"green",H1333&gt;50,"yellow",H1333&gt;0,"orange",H1333=0,"red")</f>
        <v>yellow</v>
      </c>
      <c r="K1333" t="s">
        <v>193</v>
      </c>
    </row>
    <row r="1334" spans="1:11" x14ac:dyDescent="0.3">
      <c r="A1334">
        <v>6</v>
      </c>
      <c r="B1334">
        <v>6.1</v>
      </c>
      <c r="C1334" t="s">
        <v>229</v>
      </c>
      <c r="D1334">
        <v>35</v>
      </c>
      <c r="E1334" t="s">
        <v>34</v>
      </c>
      <c r="F1334" s="3">
        <v>2.6275615440602658</v>
      </c>
      <c r="G1334" s="3">
        <v>84.684049707667555</v>
      </c>
      <c r="H1334" s="3">
        <f t="shared" si="40"/>
        <v>84.684049707667555</v>
      </c>
      <c r="I1334" s="3">
        <f t="shared" si="41"/>
        <v>2.5405214912300265</v>
      </c>
      <c r="J1334" s="8" t="str" cm="1">
        <f t="array" ref="J1334">_xlfn.IFS(H1334=100,"green",H1334&gt;50,"yellow",H1334&gt;0,"orange",H1334=0,"red")</f>
        <v>yellow</v>
      </c>
      <c r="K1334" t="s">
        <v>193</v>
      </c>
    </row>
    <row r="1335" spans="1:11" x14ac:dyDescent="0.3">
      <c r="A1335">
        <v>6</v>
      </c>
      <c r="B1335">
        <v>6.1</v>
      </c>
      <c r="C1335" t="s">
        <v>229</v>
      </c>
      <c r="D1335">
        <v>37</v>
      </c>
      <c r="E1335" t="s">
        <v>33</v>
      </c>
      <c r="F1335" s="3">
        <v>3.8404825711578994</v>
      </c>
      <c r="G1335" s="3">
        <v>77.222410232303602</v>
      </c>
      <c r="H1335" s="3">
        <f t="shared" si="40"/>
        <v>77.222410232303602</v>
      </c>
      <c r="I1335" s="3">
        <f t="shared" si="41"/>
        <v>2.3166723069691084</v>
      </c>
      <c r="J1335" s="8" t="str" cm="1">
        <f t="array" ref="J1335">_xlfn.IFS(H1335=100,"green",H1335&gt;50,"yellow",H1335&gt;0,"orange",H1335=0,"red")</f>
        <v>yellow</v>
      </c>
      <c r="K1335" t="s">
        <v>193</v>
      </c>
    </row>
    <row r="1336" spans="1:11" x14ac:dyDescent="0.3">
      <c r="A1336">
        <v>6</v>
      </c>
      <c r="B1336">
        <v>6.1</v>
      </c>
      <c r="C1336" t="s">
        <v>229</v>
      </c>
      <c r="D1336">
        <v>12</v>
      </c>
      <c r="E1336" t="s">
        <v>32</v>
      </c>
      <c r="F1336" s="3">
        <v>1.8789833543755381</v>
      </c>
      <c r="G1336" s="3">
        <v>89.289148016428612</v>
      </c>
      <c r="H1336" s="3">
        <f t="shared" si="40"/>
        <v>89.289148016428612</v>
      </c>
      <c r="I1336" s="3">
        <f t="shared" si="41"/>
        <v>2.6786744404928582</v>
      </c>
      <c r="J1336" s="8" t="str" cm="1">
        <f t="array" ref="J1336">_xlfn.IFS(H1336=100,"green",H1336&gt;50,"yellow",H1336&gt;0,"orange",H1336=0,"red")</f>
        <v>yellow</v>
      </c>
      <c r="K1336" t="s">
        <v>193</v>
      </c>
    </row>
    <row r="1337" spans="1:11" x14ac:dyDescent="0.3">
      <c r="A1337">
        <v>6</v>
      </c>
      <c r="B1337">
        <v>6.1</v>
      </c>
      <c r="C1337" t="s">
        <v>229</v>
      </c>
      <c r="D1337">
        <v>18</v>
      </c>
      <c r="E1337" t="s">
        <v>31</v>
      </c>
      <c r="F1337" s="3">
        <v>3.0251003859053909</v>
      </c>
      <c r="G1337" s="3">
        <v>82.238472914922838</v>
      </c>
      <c r="H1337" s="3">
        <f t="shared" si="40"/>
        <v>82.238472914922838</v>
      </c>
      <c r="I1337" s="3">
        <f t="shared" si="41"/>
        <v>2.4671541874476848</v>
      </c>
      <c r="J1337" s="8" t="str" cm="1">
        <f t="array" ref="J1337">_xlfn.IFS(H1337=100,"green",H1337&gt;50,"yellow",H1337&gt;0,"orange",H1337=0,"red")</f>
        <v>yellow</v>
      </c>
      <c r="K1337" t="s">
        <v>193</v>
      </c>
    </row>
    <row r="1338" spans="1:11" x14ac:dyDescent="0.3">
      <c r="A1338">
        <v>6</v>
      </c>
      <c r="B1338">
        <v>6.1</v>
      </c>
      <c r="C1338" t="s">
        <v>229</v>
      </c>
      <c r="D1338">
        <v>10</v>
      </c>
      <c r="E1338" t="s">
        <v>30</v>
      </c>
      <c r="F1338" s="3">
        <v>1.6858878373346287</v>
      </c>
      <c r="G1338" s="3">
        <v>90.477031728788631</v>
      </c>
      <c r="H1338" s="3">
        <f t="shared" si="40"/>
        <v>90.477031728788631</v>
      </c>
      <c r="I1338" s="3">
        <f t="shared" si="41"/>
        <v>2.7143109518636588</v>
      </c>
      <c r="J1338" s="8" t="str" cm="1">
        <f t="array" ref="J1338">_xlfn.IFS(H1338=100,"green",H1338&gt;50,"yellow",H1338&gt;0,"orange",H1338=0,"red")</f>
        <v>yellow</v>
      </c>
      <c r="K1338" t="s">
        <v>193</v>
      </c>
    </row>
    <row r="1339" spans="1:11" x14ac:dyDescent="0.3">
      <c r="A1339">
        <v>6</v>
      </c>
      <c r="B1339">
        <v>6.1</v>
      </c>
      <c r="C1339" t="s">
        <v>229</v>
      </c>
      <c r="D1339">
        <v>4</v>
      </c>
      <c r="E1339" t="s">
        <v>29</v>
      </c>
      <c r="F1339" s="3">
        <v>7.4849590222180122</v>
      </c>
      <c r="G1339" s="3">
        <v>54.802344336228195</v>
      </c>
      <c r="H1339" s="3">
        <f t="shared" si="40"/>
        <v>54.802344336228195</v>
      </c>
      <c r="I1339" s="3">
        <f t="shared" si="41"/>
        <v>1.6440703300868458</v>
      </c>
      <c r="J1339" s="8" t="str" cm="1">
        <f t="array" ref="J1339">_xlfn.IFS(H1339=100,"green",H1339&gt;50,"yellow",H1339&gt;0,"orange",H1339=0,"red")</f>
        <v>yellow</v>
      </c>
      <c r="K1339" t="s">
        <v>193</v>
      </c>
    </row>
    <row r="1340" spans="1:11" x14ac:dyDescent="0.3">
      <c r="A1340">
        <v>6</v>
      </c>
      <c r="B1340">
        <v>6.1</v>
      </c>
      <c r="C1340" t="s">
        <v>229</v>
      </c>
      <c r="D1340">
        <v>22</v>
      </c>
      <c r="E1340" t="s">
        <v>28</v>
      </c>
      <c r="F1340" s="3">
        <v>2.2000220941720632</v>
      </c>
      <c r="G1340" s="3">
        <v>87.314184040646197</v>
      </c>
      <c r="H1340" s="3">
        <f t="shared" si="40"/>
        <v>87.314184040646197</v>
      </c>
      <c r="I1340" s="3">
        <f t="shared" si="41"/>
        <v>2.6194255212193855</v>
      </c>
      <c r="J1340" s="8" t="str" cm="1">
        <f t="array" ref="J1340">_xlfn.IFS(H1340=100,"green",H1340&gt;50,"yellow",H1340&gt;0,"orange",H1340=0,"red")</f>
        <v>yellow</v>
      </c>
      <c r="K1340" t="s">
        <v>193</v>
      </c>
    </row>
    <row r="1341" spans="1:11" x14ac:dyDescent="0.3">
      <c r="A1341">
        <v>6</v>
      </c>
      <c r="B1341">
        <v>6.1</v>
      </c>
      <c r="C1341" t="s">
        <v>229</v>
      </c>
      <c r="D1341">
        <v>25</v>
      </c>
      <c r="E1341" t="s">
        <v>244</v>
      </c>
      <c r="F1341" s="3">
        <v>37.216353343667421</v>
      </c>
      <c r="G1341" s="3">
        <v>-128.09904872262999</v>
      </c>
      <c r="H1341" s="3">
        <f t="shared" si="40"/>
        <v>0</v>
      </c>
      <c r="I1341" s="3">
        <f t="shared" si="41"/>
        <v>0</v>
      </c>
      <c r="J1341" s="8" t="str" cm="1">
        <f t="array" ref="J1341">_xlfn.IFS(H1341=100,"green",H1341&gt;50,"yellow",H1341&gt;0,"orange",H1341=0,"red")</f>
        <v>red</v>
      </c>
      <c r="K1341" t="s">
        <v>193</v>
      </c>
    </row>
    <row r="1342" spans="1:11" x14ac:dyDescent="0.3">
      <c r="A1342">
        <v>6</v>
      </c>
      <c r="B1342">
        <v>6.1</v>
      </c>
      <c r="C1342" t="s">
        <v>229</v>
      </c>
      <c r="D1342">
        <v>7</v>
      </c>
      <c r="E1342" t="s">
        <v>27</v>
      </c>
      <c r="F1342" s="3">
        <v>8.7324586141921756</v>
      </c>
      <c r="G1342" s="3">
        <v>47.127984676351055</v>
      </c>
      <c r="H1342" s="3">
        <f t="shared" si="40"/>
        <v>47.127984676351055</v>
      </c>
      <c r="I1342" s="3">
        <f t="shared" si="41"/>
        <v>1.4138395402905317</v>
      </c>
      <c r="J1342" s="8" t="str" cm="1">
        <f t="array" ref="J1342">_xlfn.IFS(H1342=100,"green",H1342&gt;50,"yellow",H1342&gt;0,"orange",H1342=0,"red")</f>
        <v>orange</v>
      </c>
      <c r="K1342" t="s">
        <v>193</v>
      </c>
    </row>
    <row r="1343" spans="1:11" x14ac:dyDescent="0.3">
      <c r="A1343">
        <v>6</v>
      </c>
      <c r="B1343">
        <v>6.1</v>
      </c>
      <c r="C1343" t="s">
        <v>229</v>
      </c>
      <c r="D1343">
        <v>30</v>
      </c>
      <c r="E1343" t="s">
        <v>26</v>
      </c>
      <c r="F1343" s="3">
        <v>4.182250119125567</v>
      </c>
      <c r="G1343" s="3">
        <v>75.119926912828092</v>
      </c>
      <c r="H1343" s="3">
        <f t="shared" si="40"/>
        <v>75.119926912828092</v>
      </c>
      <c r="I1343" s="3">
        <f t="shared" si="41"/>
        <v>2.2535978073848426</v>
      </c>
      <c r="J1343" s="8" t="str" cm="1">
        <f t="array" ref="J1343">_xlfn.IFS(H1343=100,"green",H1343&gt;50,"yellow",H1343&gt;0,"orange",H1343=0,"red")</f>
        <v>yellow</v>
      </c>
      <c r="K1343" t="s">
        <v>193</v>
      </c>
    </row>
    <row r="1344" spans="1:11" x14ac:dyDescent="0.3">
      <c r="A1344">
        <v>6</v>
      </c>
      <c r="B1344">
        <v>6.1</v>
      </c>
      <c r="C1344" t="s">
        <v>229</v>
      </c>
      <c r="D1344">
        <v>24</v>
      </c>
      <c r="E1344" t="s">
        <v>25</v>
      </c>
      <c r="F1344" s="3">
        <v>0.15056330862837619</v>
      </c>
      <c r="G1344" s="3">
        <v>99.922030912537579</v>
      </c>
      <c r="H1344" s="3">
        <f t="shared" si="40"/>
        <v>99.922030912537579</v>
      </c>
      <c r="I1344" s="3">
        <f t="shared" si="41"/>
        <v>2.9976609273761272</v>
      </c>
      <c r="J1344" s="8" t="str" cm="1">
        <f t="array" ref="J1344">_xlfn.IFS(H1344=100,"green",H1344&gt;50,"yellow",H1344&gt;0,"orange",H1344=0,"red")</f>
        <v>yellow</v>
      </c>
      <c r="K1344" t="s">
        <v>193</v>
      </c>
    </row>
    <row r="1345" spans="1:11" x14ac:dyDescent="0.3">
      <c r="A1345">
        <v>6</v>
      </c>
      <c r="B1345">
        <v>6.1</v>
      </c>
      <c r="C1345" t="s">
        <v>229</v>
      </c>
      <c r="D1345">
        <v>6</v>
      </c>
      <c r="E1345" t="s">
        <v>24</v>
      </c>
      <c r="F1345" s="3">
        <v>6.1889921772558916</v>
      </c>
      <c r="G1345" s="3">
        <v>62.774864519402364</v>
      </c>
      <c r="H1345" s="3">
        <f t="shared" si="40"/>
        <v>62.774864519402364</v>
      </c>
      <c r="I1345" s="3">
        <f t="shared" si="41"/>
        <v>1.883245935582071</v>
      </c>
      <c r="J1345" s="8" t="str" cm="1">
        <f t="array" ref="J1345">_xlfn.IFS(H1345=100,"green",H1345&gt;50,"yellow",H1345&gt;0,"orange",H1345=0,"red")</f>
        <v>yellow</v>
      </c>
      <c r="K1345" t="s">
        <v>193</v>
      </c>
    </row>
    <row r="1346" spans="1:11" x14ac:dyDescent="0.3">
      <c r="A1346">
        <v>6</v>
      </c>
      <c r="B1346">
        <v>6.1</v>
      </c>
      <c r="C1346" t="s">
        <v>229</v>
      </c>
      <c r="D1346">
        <v>2</v>
      </c>
      <c r="E1346" t="s">
        <v>23</v>
      </c>
      <c r="F1346" s="3">
        <v>2.0540156588830638</v>
      </c>
      <c r="G1346" s="3">
        <v>88.212385454316518</v>
      </c>
      <c r="H1346" s="3">
        <f t="shared" ref="H1346:H1409" si="42">IF(G1346&gt;100,100,IF(G1346&lt;0,0,G1346))</f>
        <v>88.212385454316518</v>
      </c>
      <c r="I1346" s="3">
        <f t="shared" ref="I1346:I1409" si="43">H1346/100*3</f>
        <v>2.6463715636294958</v>
      </c>
      <c r="J1346" s="8" t="str" cm="1">
        <f t="array" ref="J1346">_xlfn.IFS(H1346=100,"green",H1346&gt;50,"yellow",H1346&gt;0,"orange",H1346=0,"red")</f>
        <v>yellow</v>
      </c>
      <c r="K1346" t="s">
        <v>193</v>
      </c>
    </row>
    <row r="1347" spans="1:11" x14ac:dyDescent="0.3">
      <c r="A1347">
        <v>6</v>
      </c>
      <c r="B1347">
        <v>6.1</v>
      </c>
      <c r="C1347" t="s">
        <v>229</v>
      </c>
      <c r="D1347">
        <v>1</v>
      </c>
      <c r="E1347" t="s">
        <v>22</v>
      </c>
      <c r="F1347" s="3">
        <v>1.3613724982538562</v>
      </c>
      <c r="G1347" s="3">
        <v>92.473383024833296</v>
      </c>
      <c r="H1347" s="3">
        <f t="shared" si="42"/>
        <v>92.473383024833296</v>
      </c>
      <c r="I1347" s="3">
        <f t="shared" si="43"/>
        <v>2.774201490744999</v>
      </c>
      <c r="J1347" s="8" t="str" cm="1">
        <f t="array" ref="J1347">_xlfn.IFS(H1347=100,"green",H1347&gt;50,"yellow",H1347&gt;0,"orange",H1347=0,"red")</f>
        <v>yellow</v>
      </c>
      <c r="K1347" t="s">
        <v>193</v>
      </c>
    </row>
    <row r="1348" spans="1:11" x14ac:dyDescent="0.3">
      <c r="A1348">
        <v>6</v>
      </c>
      <c r="B1348">
        <v>6.1</v>
      </c>
      <c r="C1348" t="s">
        <v>229</v>
      </c>
      <c r="D1348">
        <v>20</v>
      </c>
      <c r="E1348" t="s">
        <v>21</v>
      </c>
      <c r="F1348" s="3">
        <v>0.97913995377853147</v>
      </c>
      <c r="G1348" s="3">
        <v>94.824798639624447</v>
      </c>
      <c r="H1348" s="3">
        <f t="shared" si="42"/>
        <v>94.824798639624447</v>
      </c>
      <c r="I1348" s="3">
        <f t="shared" si="43"/>
        <v>2.8447439591887336</v>
      </c>
      <c r="J1348" s="8" t="str" cm="1">
        <f t="array" ref="J1348">_xlfn.IFS(H1348=100,"green",H1348&gt;50,"yellow",H1348&gt;0,"orange",H1348=0,"red")</f>
        <v>yellow</v>
      </c>
      <c r="K1348" t="s">
        <v>193</v>
      </c>
    </row>
    <row r="1349" spans="1:11" x14ac:dyDescent="0.3">
      <c r="A1349">
        <v>6</v>
      </c>
      <c r="B1349">
        <v>6.1</v>
      </c>
      <c r="C1349" t="s">
        <v>229</v>
      </c>
      <c r="D1349">
        <v>29</v>
      </c>
      <c r="E1349" t="s">
        <v>20</v>
      </c>
      <c r="F1349" s="3">
        <v>1.3339815665353096</v>
      </c>
      <c r="G1349" s="3">
        <v>92.641886375679789</v>
      </c>
      <c r="H1349" s="3">
        <f t="shared" si="42"/>
        <v>92.641886375679789</v>
      </c>
      <c r="I1349" s="3">
        <f t="shared" si="43"/>
        <v>2.7792565912703937</v>
      </c>
      <c r="J1349" s="8" t="str" cm="1">
        <f t="array" ref="J1349">_xlfn.IFS(H1349=100,"green",H1349&gt;50,"yellow",H1349&gt;0,"orange",H1349=0,"red")</f>
        <v>yellow</v>
      </c>
      <c r="K1349" t="s">
        <v>193</v>
      </c>
    </row>
    <row r="1350" spans="1:11" x14ac:dyDescent="0.3">
      <c r="A1350">
        <v>6</v>
      </c>
      <c r="B1350">
        <v>6.1</v>
      </c>
      <c r="C1350" t="s">
        <v>229</v>
      </c>
      <c r="D1350">
        <v>32</v>
      </c>
      <c r="E1350" t="s">
        <v>19</v>
      </c>
      <c r="F1350" s="3">
        <v>0.40711175136751382</v>
      </c>
      <c r="G1350" s="3">
        <v>98.343797915566554</v>
      </c>
      <c r="H1350" s="3">
        <f t="shared" si="42"/>
        <v>98.343797915566554</v>
      </c>
      <c r="I1350" s="3">
        <f t="shared" si="43"/>
        <v>2.9503139374669969</v>
      </c>
      <c r="J1350" s="8" t="str" cm="1">
        <f t="array" ref="J1350">_xlfn.IFS(H1350=100,"green",H1350&gt;50,"yellow",H1350&gt;0,"orange",H1350=0,"red")</f>
        <v>yellow</v>
      </c>
      <c r="K1350" t="s">
        <v>193</v>
      </c>
    </row>
    <row r="1351" spans="1:11" x14ac:dyDescent="0.3">
      <c r="A1351">
        <v>6</v>
      </c>
      <c r="B1351">
        <v>6.1</v>
      </c>
      <c r="C1351" t="s">
        <v>229</v>
      </c>
      <c r="D1351">
        <v>35</v>
      </c>
      <c r="E1351" t="s">
        <v>18</v>
      </c>
      <c r="F1351" s="3">
        <v>0</v>
      </c>
      <c r="G1351" s="3">
        <v>100.84826526918913</v>
      </c>
      <c r="H1351" s="3">
        <f t="shared" si="42"/>
        <v>100</v>
      </c>
      <c r="I1351" s="3">
        <f t="shared" si="43"/>
        <v>3</v>
      </c>
      <c r="J1351" s="8" t="str" cm="1">
        <f t="array" ref="J1351">_xlfn.IFS(H1351=100,"green",H1351&gt;50,"yellow",H1351&gt;0,"orange",H1351=0,"red")</f>
        <v>green</v>
      </c>
      <c r="K1351" t="s">
        <v>193</v>
      </c>
    </row>
    <row r="1352" spans="1:11" x14ac:dyDescent="0.3">
      <c r="A1352">
        <v>6</v>
      </c>
      <c r="B1352">
        <v>6.1</v>
      </c>
      <c r="C1352" t="s">
        <v>229</v>
      </c>
      <c r="D1352">
        <v>31</v>
      </c>
      <c r="E1352" t="s">
        <v>17</v>
      </c>
      <c r="F1352" s="3">
        <v>6.2041474725854231</v>
      </c>
      <c r="G1352" s="3">
        <v>62.681632274791831</v>
      </c>
      <c r="H1352" s="3">
        <f t="shared" si="42"/>
        <v>62.681632274791831</v>
      </c>
      <c r="I1352" s="3">
        <f t="shared" si="43"/>
        <v>1.8804489682437548</v>
      </c>
      <c r="J1352" s="8" t="str" cm="1">
        <f t="array" ref="J1352">_xlfn.IFS(H1352=100,"green",H1352&gt;50,"yellow",H1352&gt;0,"orange",H1352=0,"red")</f>
        <v>yellow</v>
      </c>
      <c r="K1352" t="s">
        <v>193</v>
      </c>
    </row>
    <row r="1353" spans="1:11" x14ac:dyDescent="0.3">
      <c r="A1353">
        <v>6</v>
      </c>
      <c r="B1353">
        <v>6.1</v>
      </c>
      <c r="C1353" t="s">
        <v>229</v>
      </c>
      <c r="D1353">
        <v>23</v>
      </c>
      <c r="E1353" t="s">
        <v>16</v>
      </c>
      <c r="F1353" s="3">
        <v>0.98861565017953634</v>
      </c>
      <c r="G1353" s="3">
        <v>94.766506113777581</v>
      </c>
      <c r="H1353" s="3">
        <f t="shared" si="42"/>
        <v>94.766506113777581</v>
      </c>
      <c r="I1353" s="3">
        <f t="shared" si="43"/>
        <v>2.8429951834133274</v>
      </c>
      <c r="J1353" s="8" t="str" cm="1">
        <f t="array" ref="J1353">_xlfn.IFS(H1353=100,"green",H1353&gt;50,"yellow",H1353&gt;0,"orange",H1353=0,"red")</f>
        <v>yellow</v>
      </c>
      <c r="K1353" t="s">
        <v>193</v>
      </c>
    </row>
    <row r="1354" spans="1:11" x14ac:dyDescent="0.3">
      <c r="A1354">
        <v>6</v>
      </c>
      <c r="B1354">
        <v>6.1</v>
      </c>
      <c r="C1354" t="s">
        <v>229</v>
      </c>
      <c r="D1354">
        <v>27</v>
      </c>
      <c r="E1354" t="s">
        <v>15</v>
      </c>
      <c r="F1354" s="3">
        <v>4.1290567660143536</v>
      </c>
      <c r="G1354" s="3">
        <v>75.447161427305389</v>
      </c>
      <c r="H1354" s="3">
        <f t="shared" si="42"/>
        <v>75.447161427305389</v>
      </c>
      <c r="I1354" s="3">
        <f t="shared" si="43"/>
        <v>2.2634148428191616</v>
      </c>
      <c r="J1354" s="8" t="str" cm="1">
        <f t="array" ref="J1354">_xlfn.IFS(H1354=100,"green",H1354&gt;50,"yellow",H1354&gt;0,"orange",H1354=0,"red")</f>
        <v>yellow</v>
      </c>
      <c r="K1354" t="s">
        <v>193</v>
      </c>
    </row>
    <row r="1355" spans="1:11" x14ac:dyDescent="0.3">
      <c r="A1355">
        <v>6</v>
      </c>
      <c r="B1355">
        <v>6.1</v>
      </c>
      <c r="C1355" t="s">
        <v>229</v>
      </c>
      <c r="D1355">
        <v>14</v>
      </c>
      <c r="E1355" t="s">
        <v>14</v>
      </c>
      <c r="F1355" s="3">
        <v>0.81699664253284521</v>
      </c>
      <c r="G1355" s="3">
        <v>95.822270779053071</v>
      </c>
      <c r="H1355" s="3">
        <f t="shared" si="42"/>
        <v>95.822270779053071</v>
      </c>
      <c r="I1355" s="3">
        <f t="shared" si="43"/>
        <v>2.8746681233715923</v>
      </c>
      <c r="J1355" s="8" t="str" cm="1">
        <f t="array" ref="J1355">_xlfn.IFS(H1355=100,"green",H1355&gt;50,"yellow",H1355&gt;0,"orange",H1355=0,"red")</f>
        <v>yellow</v>
      </c>
      <c r="K1355" t="s">
        <v>193</v>
      </c>
    </row>
    <row r="1356" spans="1:11" x14ac:dyDescent="0.3">
      <c r="A1356">
        <v>6</v>
      </c>
      <c r="B1356">
        <v>6.1</v>
      </c>
      <c r="C1356" t="s">
        <v>229</v>
      </c>
      <c r="D1356">
        <v>17</v>
      </c>
      <c r="E1356" t="s">
        <v>13</v>
      </c>
      <c r="F1356" s="3">
        <v>2.1571417063462772</v>
      </c>
      <c r="G1356" s="3">
        <v>87.577975324144191</v>
      </c>
      <c r="H1356" s="3">
        <f t="shared" si="42"/>
        <v>87.577975324144191</v>
      </c>
      <c r="I1356" s="3">
        <f t="shared" si="43"/>
        <v>2.6273392597243257</v>
      </c>
      <c r="J1356" s="8" t="str" cm="1">
        <f t="array" ref="J1356">_xlfn.IFS(H1356=100,"green",H1356&gt;50,"yellow",H1356&gt;0,"orange",H1356=0,"red")</f>
        <v>yellow</v>
      </c>
      <c r="K1356" t="s">
        <v>193</v>
      </c>
    </row>
    <row r="1357" spans="1:11" x14ac:dyDescent="0.3">
      <c r="A1357">
        <v>6</v>
      </c>
      <c r="B1357">
        <v>6.1</v>
      </c>
      <c r="C1357" t="s">
        <v>229</v>
      </c>
      <c r="D1357">
        <v>15</v>
      </c>
      <c r="E1357" t="s">
        <v>12</v>
      </c>
      <c r="F1357" s="3">
        <v>0.18228117600523511</v>
      </c>
      <c r="G1357" s="3">
        <v>99.726909147800896</v>
      </c>
      <c r="H1357" s="3">
        <f t="shared" si="42"/>
        <v>99.726909147800896</v>
      </c>
      <c r="I1357" s="3">
        <f t="shared" si="43"/>
        <v>2.9918072744340267</v>
      </c>
      <c r="J1357" s="8" t="str" cm="1">
        <f t="array" ref="J1357">_xlfn.IFS(H1357=100,"green",H1357&gt;50,"yellow",H1357&gt;0,"orange",H1357=0,"red")</f>
        <v>yellow</v>
      </c>
      <c r="K1357" t="s">
        <v>193</v>
      </c>
    </row>
    <row r="1358" spans="1:11" x14ac:dyDescent="0.3">
      <c r="A1358">
        <v>6</v>
      </c>
      <c r="B1358">
        <v>6.1</v>
      </c>
      <c r="C1358" t="s">
        <v>229</v>
      </c>
      <c r="D1358">
        <v>13</v>
      </c>
      <c r="E1358" t="s">
        <v>11</v>
      </c>
      <c r="F1358" s="3">
        <v>0.45488960840069909</v>
      </c>
      <c r="G1358" s="3">
        <v>98.049878413700739</v>
      </c>
      <c r="H1358" s="3">
        <f t="shared" si="42"/>
        <v>98.049878413700739</v>
      </c>
      <c r="I1358" s="3">
        <f t="shared" si="43"/>
        <v>2.941496352411022</v>
      </c>
      <c r="J1358" s="8" t="str" cm="1">
        <f t="array" ref="J1358">_xlfn.IFS(H1358=100,"green",H1358&gt;50,"yellow",H1358&gt;0,"orange",H1358=0,"red")</f>
        <v>yellow</v>
      </c>
      <c r="K1358" t="s">
        <v>193</v>
      </c>
    </row>
    <row r="1359" spans="1:11" x14ac:dyDescent="0.3">
      <c r="A1359">
        <v>6</v>
      </c>
      <c r="B1359">
        <v>6.1</v>
      </c>
      <c r="C1359" t="s">
        <v>229</v>
      </c>
      <c r="D1359">
        <v>21</v>
      </c>
      <c r="E1359" t="s">
        <v>10</v>
      </c>
      <c r="F1359" s="3">
        <v>0.20012284207122474</v>
      </c>
      <c r="G1359" s="3">
        <v>99.61715090563176</v>
      </c>
      <c r="H1359" s="3">
        <f t="shared" si="42"/>
        <v>99.61715090563176</v>
      </c>
      <c r="I1359" s="3">
        <f t="shared" si="43"/>
        <v>2.9885145271689528</v>
      </c>
      <c r="J1359" s="8" t="str" cm="1">
        <f t="array" ref="J1359">_xlfn.IFS(H1359=100,"green",H1359&gt;50,"yellow",H1359&gt;0,"orange",H1359=0,"red")</f>
        <v>yellow</v>
      </c>
      <c r="K1359" t="s">
        <v>193</v>
      </c>
    </row>
    <row r="1360" spans="1:11" x14ac:dyDescent="0.3">
      <c r="A1360">
        <v>6</v>
      </c>
      <c r="B1360">
        <v>6.1</v>
      </c>
      <c r="C1360" t="s">
        <v>229</v>
      </c>
      <c r="D1360">
        <v>34</v>
      </c>
      <c r="E1360" t="s">
        <v>9</v>
      </c>
      <c r="F1360" s="3">
        <v>1.6026244578121132</v>
      </c>
      <c r="G1360" s="3">
        <v>90.989250830953978</v>
      </c>
      <c r="H1360" s="3">
        <f t="shared" si="42"/>
        <v>90.989250830953978</v>
      </c>
      <c r="I1360" s="3">
        <f t="shared" si="43"/>
        <v>2.7296775249286194</v>
      </c>
      <c r="J1360" s="8" t="str" cm="1">
        <f t="array" ref="J1360">_xlfn.IFS(H1360=100,"green",H1360&gt;50,"yellow",H1360&gt;0,"orange",H1360=0,"red")</f>
        <v>yellow</v>
      </c>
      <c r="K1360" t="s">
        <v>193</v>
      </c>
    </row>
    <row r="1361" spans="1:11" x14ac:dyDescent="0.3">
      <c r="A1361">
        <v>6</v>
      </c>
      <c r="B1361">
        <v>6.1</v>
      </c>
      <c r="C1361" t="s">
        <v>229</v>
      </c>
      <c r="D1361">
        <v>3</v>
      </c>
      <c r="E1361" t="s">
        <v>8</v>
      </c>
      <c r="F1361" s="3">
        <v>2.0725696381596186</v>
      </c>
      <c r="G1361" s="3">
        <v>88.098245208495001</v>
      </c>
      <c r="H1361" s="3">
        <f t="shared" si="42"/>
        <v>88.098245208495001</v>
      </c>
      <c r="I1361" s="3">
        <f t="shared" si="43"/>
        <v>2.64294735625485</v>
      </c>
      <c r="J1361" s="8" t="str" cm="1">
        <f t="array" ref="J1361">_xlfn.IFS(H1361=100,"green",H1361&gt;50,"yellow",H1361&gt;0,"orange",H1361=0,"red")</f>
        <v>yellow</v>
      </c>
      <c r="K1361" t="s">
        <v>193</v>
      </c>
    </row>
    <row r="1362" spans="1:11" x14ac:dyDescent="0.3">
      <c r="A1362">
        <v>6</v>
      </c>
      <c r="B1362">
        <v>6.1</v>
      </c>
      <c r="C1362" t="s">
        <v>229</v>
      </c>
      <c r="D1362">
        <v>8</v>
      </c>
      <c r="E1362" t="s">
        <v>7</v>
      </c>
      <c r="F1362" s="3">
        <v>5.9578309568167107</v>
      </c>
      <c r="G1362" s="3">
        <v>64.196920571748677</v>
      </c>
      <c r="H1362" s="3">
        <f t="shared" si="42"/>
        <v>64.196920571748677</v>
      </c>
      <c r="I1362" s="3">
        <f t="shared" si="43"/>
        <v>1.9259076171524603</v>
      </c>
      <c r="J1362" s="8" t="str" cm="1">
        <f t="array" ref="J1362">_xlfn.IFS(H1362=100,"green",H1362&gt;50,"yellow",H1362&gt;0,"orange",H1362=0,"red")</f>
        <v>yellow</v>
      </c>
      <c r="K1362" t="s">
        <v>193</v>
      </c>
    </row>
    <row r="1363" spans="1:11" x14ac:dyDescent="0.3">
      <c r="A1363">
        <v>6</v>
      </c>
      <c r="B1363">
        <v>6.1</v>
      </c>
      <c r="C1363" t="s">
        <v>229</v>
      </c>
      <c r="D1363">
        <v>11</v>
      </c>
      <c r="E1363" t="s">
        <v>6</v>
      </c>
      <c r="F1363" s="3">
        <v>0.16377950692541646</v>
      </c>
      <c r="G1363" s="3">
        <v>99.840727592103462</v>
      </c>
      <c r="H1363" s="3">
        <f t="shared" si="42"/>
        <v>99.840727592103462</v>
      </c>
      <c r="I1363" s="3">
        <f t="shared" si="43"/>
        <v>2.9952218277631038</v>
      </c>
      <c r="J1363" s="8" t="str" cm="1">
        <f t="array" ref="J1363">_xlfn.IFS(H1363=100,"green",H1363&gt;50,"yellow",H1363&gt;0,"orange",H1363=0,"red")</f>
        <v>yellow</v>
      </c>
      <c r="K1363" t="s">
        <v>193</v>
      </c>
    </row>
    <row r="1364" spans="1:11" x14ac:dyDescent="0.3">
      <c r="A1364">
        <v>6</v>
      </c>
      <c r="B1364">
        <v>6.1</v>
      </c>
      <c r="C1364" t="s">
        <v>229</v>
      </c>
      <c r="D1364">
        <v>33</v>
      </c>
      <c r="E1364" t="s">
        <v>5</v>
      </c>
      <c r="F1364" s="3">
        <v>0.73738309116813272</v>
      </c>
      <c r="G1364" s="3">
        <v>96.312036892728543</v>
      </c>
      <c r="H1364" s="3">
        <f t="shared" si="42"/>
        <v>96.312036892728543</v>
      </c>
      <c r="I1364" s="3">
        <f t="shared" si="43"/>
        <v>2.8893611067818563</v>
      </c>
      <c r="J1364" s="8" t="str" cm="1">
        <f t="array" ref="J1364">_xlfn.IFS(H1364=100,"green",H1364&gt;50,"yellow",H1364&gt;0,"orange",H1364=0,"red")</f>
        <v>yellow</v>
      </c>
      <c r="K1364" t="s">
        <v>193</v>
      </c>
    </row>
    <row r="1365" spans="1:11" x14ac:dyDescent="0.3">
      <c r="A1365">
        <v>6</v>
      </c>
      <c r="B1365">
        <v>6.1</v>
      </c>
      <c r="C1365" t="s">
        <v>229</v>
      </c>
      <c r="D1365">
        <v>36</v>
      </c>
      <c r="E1365" t="s">
        <v>4</v>
      </c>
      <c r="F1365" s="3">
        <v>13.418591431288041</v>
      </c>
      <c r="G1365" s="3">
        <v>18.299864103232856</v>
      </c>
      <c r="H1365" s="3">
        <f t="shared" si="42"/>
        <v>18.299864103232856</v>
      </c>
      <c r="I1365" s="3">
        <f t="shared" si="43"/>
        <v>0.54899592309698575</v>
      </c>
      <c r="J1365" s="8" t="str" cm="1">
        <f t="array" ref="J1365">_xlfn.IFS(H1365=100,"green",H1365&gt;50,"yellow",H1365&gt;0,"orange",H1365=0,"red")</f>
        <v>orange</v>
      </c>
      <c r="K1365" t="s">
        <v>193</v>
      </c>
    </row>
    <row r="1366" spans="1:11" x14ac:dyDescent="0.3">
      <c r="A1366">
        <v>6</v>
      </c>
      <c r="B1366">
        <v>6.1</v>
      </c>
      <c r="C1366" t="s">
        <v>229</v>
      </c>
      <c r="D1366">
        <v>16</v>
      </c>
      <c r="E1366" t="s">
        <v>3</v>
      </c>
      <c r="F1366" s="3">
        <v>0.38106467838005048</v>
      </c>
      <c r="G1366" s="3">
        <v>98.504034125244615</v>
      </c>
      <c r="H1366" s="3">
        <f t="shared" si="42"/>
        <v>98.504034125244615</v>
      </c>
      <c r="I1366" s="3">
        <f t="shared" si="43"/>
        <v>2.9551210237573384</v>
      </c>
      <c r="J1366" s="8" t="str" cm="1">
        <f t="array" ref="J1366">_xlfn.IFS(H1366=100,"green",H1366&gt;50,"yellow",H1366&gt;0,"orange",H1366=0,"red")</f>
        <v>yellow</v>
      </c>
      <c r="K1366" t="s">
        <v>193</v>
      </c>
    </row>
    <row r="1367" spans="1:11" x14ac:dyDescent="0.3">
      <c r="A1367">
        <v>6</v>
      </c>
      <c r="B1367">
        <v>6.1</v>
      </c>
      <c r="C1367" t="s">
        <v>229</v>
      </c>
      <c r="D1367">
        <v>9</v>
      </c>
      <c r="E1367" t="s">
        <v>2</v>
      </c>
      <c r="F1367" s="3">
        <v>1.2091345248790215</v>
      </c>
      <c r="G1367" s="3">
        <v>93.409919572889748</v>
      </c>
      <c r="H1367" s="3">
        <f t="shared" si="42"/>
        <v>93.409919572889748</v>
      </c>
      <c r="I1367" s="3">
        <f t="shared" si="43"/>
        <v>2.8022975871866924</v>
      </c>
      <c r="J1367" s="8" t="str" cm="1">
        <f t="array" ref="J1367">_xlfn.IFS(H1367=100,"green",H1367&gt;50,"yellow",H1367&gt;0,"orange",H1367=0,"red")</f>
        <v>yellow</v>
      </c>
      <c r="K1367" t="s">
        <v>193</v>
      </c>
    </row>
    <row r="1368" spans="1:11" x14ac:dyDescent="0.3">
      <c r="A1368">
        <v>6</v>
      </c>
      <c r="B1368">
        <v>6.1</v>
      </c>
      <c r="C1368" t="s">
        <v>229</v>
      </c>
      <c r="D1368">
        <v>5</v>
      </c>
      <c r="E1368" t="s">
        <v>1</v>
      </c>
      <c r="F1368" s="3">
        <v>11.580073232065859</v>
      </c>
      <c r="G1368" s="3">
        <v>29.610048084722209</v>
      </c>
      <c r="H1368" s="3">
        <f t="shared" si="42"/>
        <v>29.610048084722209</v>
      </c>
      <c r="I1368" s="3">
        <f t="shared" si="43"/>
        <v>0.88830144254166621</v>
      </c>
      <c r="J1368" s="8" t="str" cm="1">
        <f t="array" ref="J1368">_xlfn.IFS(H1368=100,"green",H1368&gt;50,"yellow",H1368&gt;0,"orange",H1368=0,"red")</f>
        <v>orange</v>
      </c>
      <c r="K1368" t="s">
        <v>193</v>
      </c>
    </row>
    <row r="1369" spans="1:11" x14ac:dyDescent="0.3">
      <c r="A1369">
        <v>6</v>
      </c>
      <c r="B1369">
        <v>6.1</v>
      </c>
      <c r="C1369" t="s">
        <v>229</v>
      </c>
      <c r="D1369">
        <v>19</v>
      </c>
      <c r="E1369" t="s">
        <v>0</v>
      </c>
      <c r="F1369" s="3">
        <v>0.19282152839217576</v>
      </c>
      <c r="G1369" s="3">
        <v>99.662067078368864</v>
      </c>
      <c r="H1369" s="3">
        <f t="shared" si="42"/>
        <v>99.662067078368864</v>
      </c>
      <c r="I1369" s="3">
        <f t="shared" si="43"/>
        <v>2.989862012351066</v>
      </c>
      <c r="J1369" s="8" t="str" cm="1">
        <f t="array" ref="J1369">_xlfn.IFS(H1369=100,"green",H1369&gt;50,"yellow",H1369&gt;0,"orange",H1369=0,"red")</f>
        <v>yellow</v>
      </c>
      <c r="K1369" t="s">
        <v>193</v>
      </c>
    </row>
    <row r="1370" spans="1:11" x14ac:dyDescent="0.3">
      <c r="A1370">
        <v>6</v>
      </c>
      <c r="B1370">
        <v>6.11</v>
      </c>
      <c r="C1370" t="s">
        <v>230</v>
      </c>
      <c r="D1370">
        <v>35</v>
      </c>
      <c r="E1370" t="s">
        <v>34</v>
      </c>
      <c r="F1370" s="3">
        <v>7.6199284777747707</v>
      </c>
      <c r="G1370" s="3">
        <v>80.666670343683023</v>
      </c>
      <c r="H1370" s="3">
        <f t="shared" si="42"/>
        <v>80.666670343683023</v>
      </c>
      <c r="I1370" s="3">
        <f t="shared" si="43"/>
        <v>2.4200001103104904</v>
      </c>
      <c r="J1370" s="8" t="str" cm="1">
        <f t="array" ref="J1370">_xlfn.IFS(H1370=100,"green",H1370&gt;50,"yellow",H1370&gt;0,"orange",H1370=0,"red")</f>
        <v>yellow</v>
      </c>
      <c r="K1370" t="s">
        <v>193</v>
      </c>
    </row>
    <row r="1371" spans="1:11" x14ac:dyDescent="0.3">
      <c r="A1371">
        <v>6</v>
      </c>
      <c r="B1371">
        <v>6.11</v>
      </c>
      <c r="C1371" t="s">
        <v>230</v>
      </c>
      <c r="D1371">
        <v>37</v>
      </c>
      <c r="E1371" t="s">
        <v>33</v>
      </c>
      <c r="F1371" s="3">
        <v>12.3000329406097</v>
      </c>
      <c r="G1371" s="3">
        <v>64.432161481850258</v>
      </c>
      <c r="H1371" s="3">
        <f t="shared" si="42"/>
        <v>64.432161481850258</v>
      </c>
      <c r="I1371" s="3">
        <f t="shared" si="43"/>
        <v>1.9329648444555079</v>
      </c>
      <c r="J1371" s="8" t="str" cm="1">
        <f t="array" ref="J1371">_xlfn.IFS(H1371=100,"green",H1371&gt;50,"yellow",H1371&gt;0,"orange",H1371=0,"red")</f>
        <v>yellow</v>
      </c>
      <c r="K1371" t="s">
        <v>193</v>
      </c>
    </row>
    <row r="1372" spans="1:11" x14ac:dyDescent="0.3">
      <c r="A1372">
        <v>6</v>
      </c>
      <c r="B1372">
        <v>6.11</v>
      </c>
      <c r="C1372" t="s">
        <v>230</v>
      </c>
      <c r="D1372">
        <v>12</v>
      </c>
      <c r="E1372" t="s">
        <v>32</v>
      </c>
      <c r="F1372" s="3">
        <v>7.5159334175021524</v>
      </c>
      <c r="G1372" s="3">
        <v>81.027412019641247</v>
      </c>
      <c r="H1372" s="3">
        <f t="shared" si="42"/>
        <v>81.027412019641247</v>
      </c>
      <c r="I1372" s="3">
        <f t="shared" si="43"/>
        <v>2.4308223605892372</v>
      </c>
      <c r="J1372" s="8" t="str" cm="1">
        <f t="array" ref="J1372">_xlfn.IFS(H1372=100,"green",H1372&gt;50,"yellow",H1372&gt;0,"orange",H1372=0,"red")</f>
        <v>yellow</v>
      </c>
      <c r="K1372" t="s">
        <v>193</v>
      </c>
    </row>
    <row r="1373" spans="1:11" x14ac:dyDescent="0.3">
      <c r="A1373">
        <v>6</v>
      </c>
      <c r="B1373">
        <v>6.11</v>
      </c>
      <c r="C1373" t="s">
        <v>230</v>
      </c>
      <c r="D1373">
        <v>18</v>
      </c>
      <c r="E1373" t="s">
        <v>31</v>
      </c>
      <c r="F1373" s="3">
        <v>9.3893475960834678</v>
      </c>
      <c r="G1373" s="3">
        <v>74.52884786886618</v>
      </c>
      <c r="H1373" s="3">
        <f t="shared" si="42"/>
        <v>74.52884786886618</v>
      </c>
      <c r="I1373" s="3">
        <f t="shared" si="43"/>
        <v>2.2358654360659855</v>
      </c>
      <c r="J1373" s="8" t="str" cm="1">
        <f t="array" ref="J1373">_xlfn.IFS(H1373=100,"green",H1373&gt;50,"yellow",H1373&gt;0,"orange",H1373=0,"red")</f>
        <v>yellow</v>
      </c>
      <c r="K1373" t="s">
        <v>193</v>
      </c>
    </row>
    <row r="1374" spans="1:11" x14ac:dyDescent="0.3">
      <c r="A1374">
        <v>6</v>
      </c>
      <c r="B1374">
        <v>6.11</v>
      </c>
      <c r="C1374" t="s">
        <v>230</v>
      </c>
      <c r="D1374">
        <v>10</v>
      </c>
      <c r="E1374" t="s">
        <v>30</v>
      </c>
      <c r="F1374" s="3">
        <v>5.8520961282293786</v>
      </c>
      <c r="G1374" s="3">
        <v>86.798988579918429</v>
      </c>
      <c r="H1374" s="3">
        <f t="shared" si="42"/>
        <v>86.798988579918429</v>
      </c>
      <c r="I1374" s="3">
        <f t="shared" si="43"/>
        <v>2.603969657397553</v>
      </c>
      <c r="J1374" s="8" t="str" cm="1">
        <f t="array" ref="J1374">_xlfn.IFS(H1374=100,"green",H1374&gt;50,"yellow",H1374&gt;0,"orange",H1374=0,"red")</f>
        <v>yellow</v>
      </c>
      <c r="K1374" t="s">
        <v>193</v>
      </c>
    </row>
    <row r="1375" spans="1:11" x14ac:dyDescent="0.3">
      <c r="A1375">
        <v>6</v>
      </c>
      <c r="B1375">
        <v>6.11</v>
      </c>
      <c r="C1375" t="s">
        <v>230</v>
      </c>
      <c r="D1375">
        <v>4</v>
      </c>
      <c r="E1375" t="s">
        <v>29</v>
      </c>
      <c r="F1375" s="3">
        <v>21.128428632336917</v>
      </c>
      <c r="G1375" s="3">
        <v>33.807915969540893</v>
      </c>
      <c r="H1375" s="3">
        <f t="shared" si="42"/>
        <v>33.807915969540893</v>
      </c>
      <c r="I1375" s="3">
        <f t="shared" si="43"/>
        <v>1.0142374790862267</v>
      </c>
      <c r="J1375" s="8" t="str" cm="1">
        <f t="array" ref="J1375">_xlfn.IFS(H1375=100,"green",H1375&gt;50,"yellow",H1375&gt;0,"orange",H1375=0,"red")</f>
        <v>orange</v>
      </c>
      <c r="K1375" t="s">
        <v>193</v>
      </c>
    </row>
    <row r="1376" spans="1:11" x14ac:dyDescent="0.3">
      <c r="A1376">
        <v>6</v>
      </c>
      <c r="B1376">
        <v>6.11</v>
      </c>
      <c r="C1376" t="s">
        <v>230</v>
      </c>
      <c r="D1376">
        <v>22</v>
      </c>
      <c r="E1376" t="s">
        <v>28</v>
      </c>
      <c r="F1376" s="3">
        <v>4.5018245699250405</v>
      </c>
      <c r="G1376" s="3">
        <v>91.48285744507919</v>
      </c>
      <c r="H1376" s="3">
        <f t="shared" si="42"/>
        <v>91.48285744507919</v>
      </c>
      <c r="I1376" s="3">
        <f t="shared" si="43"/>
        <v>2.7444857233523758</v>
      </c>
      <c r="J1376" s="8" t="str" cm="1">
        <f t="array" ref="J1376">_xlfn.IFS(H1376=100,"green",H1376&gt;50,"yellow",H1376&gt;0,"orange",H1376=0,"red")</f>
        <v>yellow</v>
      </c>
      <c r="K1376" t="s">
        <v>193</v>
      </c>
    </row>
    <row r="1377" spans="1:11" x14ac:dyDescent="0.3">
      <c r="A1377">
        <v>6</v>
      </c>
      <c r="B1377">
        <v>6.11</v>
      </c>
      <c r="C1377" t="s">
        <v>230</v>
      </c>
      <c r="D1377">
        <v>25</v>
      </c>
      <c r="E1377" t="s">
        <v>244</v>
      </c>
      <c r="F1377" s="3">
        <v>5.1215165151835897</v>
      </c>
      <c r="G1377" s="3">
        <v>89.333248508612783</v>
      </c>
      <c r="H1377" s="3">
        <f t="shared" si="42"/>
        <v>89.333248508612783</v>
      </c>
      <c r="I1377" s="3">
        <f t="shared" si="43"/>
        <v>2.6799974552583836</v>
      </c>
      <c r="J1377" s="8" t="str" cm="1">
        <f t="array" ref="J1377">_xlfn.IFS(H1377=100,"green",H1377&gt;50,"yellow",H1377&gt;0,"orange",H1377=0,"red")</f>
        <v>yellow</v>
      </c>
      <c r="K1377" t="s">
        <v>193</v>
      </c>
    </row>
    <row r="1378" spans="1:11" x14ac:dyDescent="0.3">
      <c r="A1378">
        <v>6</v>
      </c>
      <c r="B1378">
        <v>6.11</v>
      </c>
      <c r="C1378" t="s">
        <v>230</v>
      </c>
      <c r="D1378">
        <v>7</v>
      </c>
      <c r="E1378" t="s">
        <v>27</v>
      </c>
      <c r="F1378" s="3">
        <v>17.232607619957683</v>
      </c>
      <c r="G1378" s="3">
        <v>47.321875166783641</v>
      </c>
      <c r="H1378" s="3">
        <f t="shared" si="42"/>
        <v>47.321875166783641</v>
      </c>
      <c r="I1378" s="3">
        <f t="shared" si="43"/>
        <v>1.4196562550035092</v>
      </c>
      <c r="J1378" s="8" t="str" cm="1">
        <f t="array" ref="J1378">_xlfn.IFS(H1378=100,"green",H1378&gt;50,"yellow",H1378&gt;0,"orange",H1378=0,"red")</f>
        <v>orange</v>
      </c>
      <c r="K1378" t="s">
        <v>193</v>
      </c>
    </row>
    <row r="1379" spans="1:11" x14ac:dyDescent="0.3">
      <c r="A1379">
        <v>6</v>
      </c>
      <c r="B1379">
        <v>6.11</v>
      </c>
      <c r="C1379" t="s">
        <v>230</v>
      </c>
      <c r="D1379">
        <v>30</v>
      </c>
      <c r="E1379" t="s">
        <v>26</v>
      </c>
      <c r="F1379" s="3">
        <v>10.901274900671559</v>
      </c>
      <c r="G1379" s="3">
        <v>69.284221938035103</v>
      </c>
      <c r="H1379" s="3">
        <f t="shared" si="42"/>
        <v>69.284221938035103</v>
      </c>
      <c r="I1379" s="3">
        <f t="shared" si="43"/>
        <v>2.0785266581410533</v>
      </c>
      <c r="J1379" s="8" t="str" cm="1">
        <f t="array" ref="J1379">_xlfn.IFS(H1379=100,"green",H1379&gt;50,"yellow",H1379&gt;0,"orange",H1379=0,"red")</f>
        <v>yellow</v>
      </c>
      <c r="K1379" t="s">
        <v>193</v>
      </c>
    </row>
    <row r="1380" spans="1:11" x14ac:dyDescent="0.3">
      <c r="A1380">
        <v>6</v>
      </c>
      <c r="B1380">
        <v>6.11</v>
      </c>
      <c r="C1380" t="s">
        <v>230</v>
      </c>
      <c r="D1380">
        <v>24</v>
      </c>
      <c r="E1380" t="s">
        <v>25</v>
      </c>
      <c r="F1380" s="3">
        <v>3.4513743054812389</v>
      </c>
      <c r="G1380" s="3">
        <v>95.12669579579358</v>
      </c>
      <c r="H1380" s="3">
        <f t="shared" si="42"/>
        <v>95.12669579579358</v>
      </c>
      <c r="I1380" s="3">
        <f t="shared" si="43"/>
        <v>2.8538008738738077</v>
      </c>
      <c r="J1380" s="8" t="str" cm="1">
        <f t="array" ref="J1380">_xlfn.IFS(H1380=100,"green",H1380&gt;50,"yellow",H1380&gt;0,"orange",H1380=0,"red")</f>
        <v>yellow</v>
      </c>
      <c r="K1380" t="s">
        <v>193</v>
      </c>
    </row>
    <row r="1381" spans="1:11" x14ac:dyDescent="0.3">
      <c r="A1381">
        <v>6</v>
      </c>
      <c r="B1381">
        <v>6.11</v>
      </c>
      <c r="C1381" t="s">
        <v>230</v>
      </c>
      <c r="D1381">
        <v>6</v>
      </c>
      <c r="E1381" t="s">
        <v>24</v>
      </c>
      <c r="F1381" s="3">
        <v>11.896749781136883</v>
      </c>
      <c r="G1381" s="3">
        <v>65.831084108103681</v>
      </c>
      <c r="H1381" s="3">
        <f t="shared" si="42"/>
        <v>65.831084108103681</v>
      </c>
      <c r="I1381" s="3">
        <f t="shared" si="43"/>
        <v>1.9749325232431103</v>
      </c>
      <c r="J1381" s="8" t="str" cm="1">
        <f t="array" ref="J1381">_xlfn.IFS(H1381=100,"green",H1381&gt;50,"yellow",H1381&gt;0,"orange",H1381=0,"red")</f>
        <v>yellow</v>
      </c>
      <c r="K1381" t="s">
        <v>193</v>
      </c>
    </row>
    <row r="1382" spans="1:11" x14ac:dyDescent="0.3">
      <c r="A1382">
        <v>6</v>
      </c>
      <c r="B1382">
        <v>6.11</v>
      </c>
      <c r="C1382" t="s">
        <v>230</v>
      </c>
      <c r="D1382">
        <v>2</v>
      </c>
      <c r="E1382" t="s">
        <v>23</v>
      </c>
      <c r="F1382" s="3">
        <v>4.2682736741328924</v>
      </c>
      <c r="G1382" s="3">
        <v>92.29300690168553</v>
      </c>
      <c r="H1382" s="3">
        <f t="shared" si="42"/>
        <v>92.29300690168553</v>
      </c>
      <c r="I1382" s="3">
        <f t="shared" si="43"/>
        <v>2.7687902070505657</v>
      </c>
      <c r="J1382" s="8" t="str" cm="1">
        <f t="array" ref="J1382">_xlfn.IFS(H1382=100,"green",H1382&gt;50,"yellow",H1382&gt;0,"orange",H1382=0,"red")</f>
        <v>yellow</v>
      </c>
      <c r="K1382" t="s">
        <v>193</v>
      </c>
    </row>
    <row r="1383" spans="1:11" x14ac:dyDescent="0.3">
      <c r="A1383">
        <v>6</v>
      </c>
      <c r="B1383">
        <v>6.11</v>
      </c>
      <c r="C1383" t="s">
        <v>230</v>
      </c>
      <c r="D1383">
        <v>1</v>
      </c>
      <c r="E1383" t="s">
        <v>22</v>
      </c>
      <c r="F1383" s="3">
        <v>3.537938109234573</v>
      </c>
      <c r="G1383" s="3">
        <v>94.826420267692185</v>
      </c>
      <c r="H1383" s="3">
        <f t="shared" si="42"/>
        <v>94.826420267692185</v>
      </c>
      <c r="I1383" s="3">
        <f t="shared" si="43"/>
        <v>2.8447926080307657</v>
      </c>
      <c r="J1383" s="8" t="str" cm="1">
        <f t="array" ref="J1383">_xlfn.IFS(H1383=100,"green",H1383&gt;50,"yellow",H1383&gt;0,"orange",H1383=0,"red")</f>
        <v>yellow</v>
      </c>
      <c r="K1383" t="s">
        <v>193</v>
      </c>
    </row>
    <row r="1384" spans="1:11" x14ac:dyDescent="0.3">
      <c r="A1384">
        <v>6</v>
      </c>
      <c r="B1384">
        <v>6.11</v>
      </c>
      <c r="C1384" t="s">
        <v>230</v>
      </c>
      <c r="D1384">
        <v>20</v>
      </c>
      <c r="E1384" t="s">
        <v>21</v>
      </c>
      <c r="F1384" s="3">
        <v>5.2534041482916249</v>
      </c>
      <c r="G1384" s="3">
        <v>88.875752107525713</v>
      </c>
      <c r="H1384" s="3">
        <f t="shared" si="42"/>
        <v>88.875752107525713</v>
      </c>
      <c r="I1384" s="3">
        <f t="shared" si="43"/>
        <v>2.6662725632257716</v>
      </c>
      <c r="J1384" s="8" t="str" cm="1">
        <f t="array" ref="J1384">_xlfn.IFS(H1384=100,"green",H1384&gt;50,"yellow",H1384&gt;0,"orange",H1384=0,"red")</f>
        <v>yellow</v>
      </c>
      <c r="K1384" t="s">
        <v>193</v>
      </c>
    </row>
    <row r="1385" spans="1:11" x14ac:dyDescent="0.3">
      <c r="A1385">
        <v>6</v>
      </c>
      <c r="B1385">
        <v>6.11</v>
      </c>
      <c r="C1385" t="s">
        <v>230</v>
      </c>
      <c r="D1385">
        <v>29</v>
      </c>
      <c r="E1385" t="s">
        <v>20</v>
      </c>
      <c r="F1385" s="3">
        <v>9.3509652633327907</v>
      </c>
      <c r="G1385" s="3">
        <v>74.661989837411312</v>
      </c>
      <c r="H1385" s="3">
        <f t="shared" si="42"/>
        <v>74.661989837411312</v>
      </c>
      <c r="I1385" s="3">
        <f t="shared" si="43"/>
        <v>2.2398596951223393</v>
      </c>
      <c r="J1385" s="8" t="str" cm="1">
        <f t="array" ref="J1385">_xlfn.IFS(H1385=100,"green",H1385&gt;50,"yellow",H1385&gt;0,"orange",H1385=0,"red")</f>
        <v>yellow</v>
      </c>
      <c r="K1385" t="s">
        <v>193</v>
      </c>
    </row>
    <row r="1386" spans="1:11" x14ac:dyDescent="0.3">
      <c r="A1386">
        <v>6</v>
      </c>
      <c r="B1386">
        <v>6.11</v>
      </c>
      <c r="C1386" t="s">
        <v>230</v>
      </c>
      <c r="D1386">
        <v>32</v>
      </c>
      <c r="E1386" t="s">
        <v>19</v>
      </c>
      <c r="F1386" s="3">
        <v>23.262245734389339</v>
      </c>
      <c r="G1386" s="3">
        <v>26.406057116198845</v>
      </c>
      <c r="H1386" s="3">
        <f t="shared" si="42"/>
        <v>26.406057116198845</v>
      </c>
      <c r="I1386" s="3">
        <f t="shared" si="43"/>
        <v>0.79218171348596533</v>
      </c>
      <c r="J1386" s="8" t="str" cm="1">
        <f t="array" ref="J1386">_xlfn.IFS(H1386=100,"green",H1386&gt;50,"yellow",H1386&gt;0,"orange",H1386=0,"red")</f>
        <v>orange</v>
      </c>
      <c r="K1386" t="s">
        <v>193</v>
      </c>
    </row>
    <row r="1387" spans="1:11" x14ac:dyDescent="0.3">
      <c r="A1387">
        <v>6</v>
      </c>
      <c r="B1387">
        <v>6.11</v>
      </c>
      <c r="C1387" t="s">
        <v>230</v>
      </c>
      <c r="D1387">
        <v>35</v>
      </c>
      <c r="E1387" t="s">
        <v>18</v>
      </c>
      <c r="F1387" s="3">
        <v>4.3795620437956204</v>
      </c>
      <c r="G1387" s="3">
        <v>91.906965940878834</v>
      </c>
      <c r="H1387" s="3">
        <f t="shared" si="42"/>
        <v>91.906965940878834</v>
      </c>
      <c r="I1387" s="3">
        <f t="shared" si="43"/>
        <v>2.7572089782263651</v>
      </c>
      <c r="J1387" s="8" t="str" cm="1">
        <f t="array" ref="J1387">_xlfn.IFS(H1387=100,"green",H1387&gt;50,"yellow",H1387&gt;0,"orange",H1387=0,"red")</f>
        <v>yellow</v>
      </c>
      <c r="K1387" t="s">
        <v>193</v>
      </c>
    </row>
    <row r="1388" spans="1:11" x14ac:dyDescent="0.3">
      <c r="A1388">
        <v>6</v>
      </c>
      <c r="B1388">
        <v>6.11</v>
      </c>
      <c r="C1388" t="s">
        <v>230</v>
      </c>
      <c r="D1388">
        <v>31</v>
      </c>
      <c r="E1388" t="s">
        <v>17</v>
      </c>
      <c r="F1388" s="3">
        <v>0</v>
      </c>
      <c r="G1388" s="3">
        <v>107.0989428242064</v>
      </c>
      <c r="H1388" s="3">
        <f t="shared" si="42"/>
        <v>100</v>
      </c>
      <c r="I1388" s="3">
        <f t="shared" si="43"/>
        <v>3</v>
      </c>
      <c r="J1388" s="8" t="str" cm="1">
        <f t="array" ref="J1388">_xlfn.IFS(H1388=100,"green",H1388&gt;50,"yellow",H1388&gt;0,"orange",H1388=0,"red")</f>
        <v>green</v>
      </c>
      <c r="K1388" t="s">
        <v>193</v>
      </c>
    </row>
    <row r="1389" spans="1:11" x14ac:dyDescent="0.3">
      <c r="A1389">
        <v>6</v>
      </c>
      <c r="B1389">
        <v>6.11</v>
      </c>
      <c r="C1389" t="s">
        <v>230</v>
      </c>
      <c r="D1389">
        <v>23</v>
      </c>
      <c r="E1389" t="s">
        <v>16</v>
      </c>
      <c r="F1389" s="3">
        <v>3.3885558706014467</v>
      </c>
      <c r="G1389" s="3">
        <v>95.344602563867014</v>
      </c>
      <c r="H1389" s="3">
        <f t="shared" si="42"/>
        <v>95.344602563867014</v>
      </c>
      <c r="I1389" s="3">
        <f t="shared" si="43"/>
        <v>2.8603380769160101</v>
      </c>
      <c r="J1389" s="8" t="str" cm="1">
        <f t="array" ref="J1389">_xlfn.IFS(H1389=100,"green",H1389&gt;50,"yellow",H1389&gt;0,"orange",H1389=0,"red")</f>
        <v>yellow</v>
      </c>
      <c r="K1389" t="s">
        <v>193</v>
      </c>
    </row>
    <row r="1390" spans="1:11" x14ac:dyDescent="0.3">
      <c r="A1390">
        <v>6</v>
      </c>
      <c r="B1390">
        <v>6.11</v>
      </c>
      <c r="C1390" t="s">
        <v>230</v>
      </c>
      <c r="D1390">
        <v>27</v>
      </c>
      <c r="E1390" t="s">
        <v>15</v>
      </c>
      <c r="F1390" s="3">
        <v>8.9744692856152479</v>
      </c>
      <c r="G1390" s="3">
        <v>75.967992157495715</v>
      </c>
      <c r="H1390" s="3">
        <f t="shared" si="42"/>
        <v>75.967992157495715</v>
      </c>
      <c r="I1390" s="3">
        <f t="shared" si="43"/>
        <v>2.2790397647248715</v>
      </c>
      <c r="J1390" s="8" t="str" cm="1">
        <f t="array" ref="J1390">_xlfn.IFS(H1390=100,"green",H1390&gt;50,"yellow",H1390&gt;0,"orange",H1390=0,"red")</f>
        <v>yellow</v>
      </c>
      <c r="K1390" t="s">
        <v>193</v>
      </c>
    </row>
    <row r="1391" spans="1:11" x14ac:dyDescent="0.3">
      <c r="A1391">
        <v>6</v>
      </c>
      <c r="B1391">
        <v>6.11</v>
      </c>
      <c r="C1391" t="s">
        <v>230</v>
      </c>
      <c r="D1391">
        <v>14</v>
      </c>
      <c r="E1391" t="s">
        <v>14</v>
      </c>
      <c r="F1391" s="3">
        <v>2.7233221417761508</v>
      </c>
      <c r="G1391" s="3">
        <v>97.652188420457591</v>
      </c>
      <c r="H1391" s="3">
        <f t="shared" si="42"/>
        <v>97.652188420457591</v>
      </c>
      <c r="I1391" s="3">
        <f t="shared" si="43"/>
        <v>2.9295656526137277</v>
      </c>
      <c r="J1391" s="8" t="str" cm="1">
        <f t="array" ref="J1391">_xlfn.IFS(H1391=100,"green",H1391&gt;50,"yellow",H1391&gt;0,"orange",H1391=0,"red")</f>
        <v>yellow</v>
      </c>
      <c r="K1391" t="s">
        <v>193</v>
      </c>
    </row>
    <row r="1392" spans="1:11" x14ac:dyDescent="0.3">
      <c r="A1392">
        <v>6</v>
      </c>
      <c r="B1392">
        <v>6.11</v>
      </c>
      <c r="C1392" t="s">
        <v>230</v>
      </c>
      <c r="D1392">
        <v>17</v>
      </c>
      <c r="E1392" t="s">
        <v>13</v>
      </c>
      <c r="F1392" s="3">
        <v>9.1004415736483573</v>
      </c>
      <c r="G1392" s="3">
        <v>75.531015110795337</v>
      </c>
      <c r="H1392" s="3">
        <f t="shared" si="42"/>
        <v>75.531015110795337</v>
      </c>
      <c r="I1392" s="3">
        <f t="shared" si="43"/>
        <v>2.2659304533238602</v>
      </c>
      <c r="J1392" s="8" t="str" cm="1">
        <f t="array" ref="J1392">_xlfn.IFS(H1392=100,"green",H1392&gt;50,"yellow",H1392&gt;0,"orange",H1392=0,"red")</f>
        <v>yellow</v>
      </c>
      <c r="K1392" t="s">
        <v>193</v>
      </c>
    </row>
    <row r="1393" spans="1:11" x14ac:dyDescent="0.3">
      <c r="A1393">
        <v>6</v>
      </c>
      <c r="B1393">
        <v>6.11</v>
      </c>
      <c r="C1393" t="s">
        <v>230</v>
      </c>
      <c r="D1393">
        <v>15</v>
      </c>
      <c r="E1393" t="s">
        <v>12</v>
      </c>
      <c r="F1393" s="3">
        <v>13.944509964400485</v>
      </c>
      <c r="G1393" s="3">
        <v>58.727742482698218</v>
      </c>
      <c r="H1393" s="3">
        <f t="shared" si="42"/>
        <v>58.727742482698218</v>
      </c>
      <c r="I1393" s="3">
        <f t="shared" si="43"/>
        <v>1.7618322744809465</v>
      </c>
      <c r="J1393" s="8" t="str" cm="1">
        <f t="array" ref="J1393">_xlfn.IFS(H1393=100,"green",H1393&gt;50,"yellow",H1393&gt;0,"orange",H1393=0,"red")</f>
        <v>yellow</v>
      </c>
      <c r="K1393" t="s">
        <v>193</v>
      </c>
    </row>
    <row r="1394" spans="1:11" x14ac:dyDescent="0.3">
      <c r="A1394">
        <v>6</v>
      </c>
      <c r="B1394">
        <v>6.11</v>
      </c>
      <c r="C1394" t="s">
        <v>230</v>
      </c>
      <c r="D1394">
        <v>13</v>
      </c>
      <c r="E1394" t="s">
        <v>11</v>
      </c>
      <c r="F1394" s="3">
        <v>1.5162986946689971</v>
      </c>
      <c r="G1394" s="3">
        <v>101.83915326368063</v>
      </c>
      <c r="H1394" s="3">
        <f t="shared" si="42"/>
        <v>100</v>
      </c>
      <c r="I1394" s="3">
        <f t="shared" si="43"/>
        <v>3</v>
      </c>
      <c r="J1394" s="8" t="str" cm="1">
        <f t="array" ref="J1394">_xlfn.IFS(H1394=100,"green",H1394&gt;50,"yellow",H1394&gt;0,"orange",H1394=0,"red")</f>
        <v>green</v>
      </c>
      <c r="K1394" t="s">
        <v>193</v>
      </c>
    </row>
    <row r="1395" spans="1:11" x14ac:dyDescent="0.3">
      <c r="A1395">
        <v>6</v>
      </c>
      <c r="B1395">
        <v>6.11</v>
      </c>
      <c r="C1395" t="s">
        <v>230</v>
      </c>
      <c r="D1395">
        <v>21</v>
      </c>
      <c r="E1395" t="s">
        <v>10</v>
      </c>
      <c r="F1395" s="3">
        <v>12.548178680823103</v>
      </c>
      <c r="G1395" s="3">
        <v>63.571384922157769</v>
      </c>
      <c r="H1395" s="3">
        <f t="shared" si="42"/>
        <v>63.571384922157769</v>
      </c>
      <c r="I1395" s="3">
        <f t="shared" si="43"/>
        <v>1.9071415476647331</v>
      </c>
      <c r="J1395" s="8" t="str" cm="1">
        <f t="array" ref="J1395">_xlfn.IFS(H1395=100,"green",H1395&gt;50,"yellow",H1395&gt;0,"orange",H1395=0,"red")</f>
        <v>yellow</v>
      </c>
      <c r="K1395" t="s">
        <v>193</v>
      </c>
    </row>
    <row r="1396" spans="1:11" x14ac:dyDescent="0.3">
      <c r="A1396">
        <v>6</v>
      </c>
      <c r="B1396">
        <v>6.11</v>
      </c>
      <c r="C1396" t="s">
        <v>230</v>
      </c>
      <c r="D1396">
        <v>34</v>
      </c>
      <c r="E1396" t="s">
        <v>9</v>
      </c>
      <c r="F1396" s="3">
        <v>3.3655113614054377</v>
      </c>
      <c r="G1396" s="3">
        <v>95.424540157510506</v>
      </c>
      <c r="H1396" s="3">
        <f t="shared" si="42"/>
        <v>95.424540157510506</v>
      </c>
      <c r="I1396" s="3">
        <f t="shared" si="43"/>
        <v>2.8627362047253153</v>
      </c>
      <c r="J1396" s="8" t="str" cm="1">
        <f t="array" ref="J1396">_xlfn.IFS(H1396=100,"green",H1396&gt;50,"yellow",H1396&gt;0,"orange",H1396=0,"red")</f>
        <v>yellow</v>
      </c>
      <c r="K1396" t="s">
        <v>193</v>
      </c>
    </row>
    <row r="1397" spans="1:11" x14ac:dyDescent="0.3">
      <c r="A1397">
        <v>6</v>
      </c>
      <c r="B1397">
        <v>6.11</v>
      </c>
      <c r="C1397" t="s">
        <v>230</v>
      </c>
      <c r="D1397">
        <v>3</v>
      </c>
      <c r="E1397" t="s">
        <v>8</v>
      </c>
      <c r="F1397" s="3">
        <v>10.002401297205116</v>
      </c>
      <c r="G1397" s="3">
        <v>72.402265904152912</v>
      </c>
      <c r="H1397" s="3">
        <f t="shared" si="42"/>
        <v>72.402265904152912</v>
      </c>
      <c r="I1397" s="3">
        <f t="shared" si="43"/>
        <v>2.1720679771245872</v>
      </c>
      <c r="J1397" s="8" t="str" cm="1">
        <f t="array" ref="J1397">_xlfn.IFS(H1397=100,"green",H1397&gt;50,"yellow",H1397&gt;0,"orange",H1397=0,"red")</f>
        <v>yellow</v>
      </c>
      <c r="K1397" t="s">
        <v>193</v>
      </c>
    </row>
    <row r="1398" spans="1:11" x14ac:dyDescent="0.3">
      <c r="A1398">
        <v>6</v>
      </c>
      <c r="B1398">
        <v>6.11</v>
      </c>
      <c r="C1398" t="s">
        <v>230</v>
      </c>
      <c r="D1398">
        <v>8</v>
      </c>
      <c r="E1398" t="s">
        <v>7</v>
      </c>
      <c r="F1398" s="3">
        <v>26.751886406979636</v>
      </c>
      <c r="G1398" s="3">
        <v>14.301070384885062</v>
      </c>
      <c r="H1398" s="3">
        <f t="shared" si="42"/>
        <v>14.301070384885062</v>
      </c>
      <c r="I1398" s="3">
        <f t="shared" si="43"/>
        <v>0.42903211154655185</v>
      </c>
      <c r="J1398" s="8" t="str" cm="1">
        <f t="array" ref="J1398">_xlfn.IFS(H1398=100,"green",H1398&gt;50,"yellow",H1398&gt;0,"orange",H1398=0,"red")</f>
        <v>orange</v>
      </c>
      <c r="K1398" t="s">
        <v>193</v>
      </c>
    </row>
    <row r="1399" spans="1:11" x14ac:dyDescent="0.3">
      <c r="A1399">
        <v>6</v>
      </c>
      <c r="B1399">
        <v>6.11</v>
      </c>
      <c r="C1399" t="s">
        <v>230</v>
      </c>
      <c r="D1399">
        <v>11</v>
      </c>
      <c r="E1399" t="s">
        <v>6</v>
      </c>
      <c r="F1399" s="3">
        <v>3.9307081662099947</v>
      </c>
      <c r="G1399" s="3">
        <v>93.463965856414461</v>
      </c>
      <c r="H1399" s="3">
        <f t="shared" si="42"/>
        <v>93.463965856414461</v>
      </c>
      <c r="I1399" s="3">
        <f t="shared" si="43"/>
        <v>2.8039189756924339</v>
      </c>
      <c r="J1399" s="8" t="str" cm="1">
        <f t="array" ref="J1399">_xlfn.IFS(H1399=100,"green",H1399&gt;50,"yellow",H1399&gt;0,"orange",H1399=0,"red")</f>
        <v>yellow</v>
      </c>
      <c r="K1399" t="s">
        <v>193</v>
      </c>
    </row>
    <row r="1400" spans="1:11" x14ac:dyDescent="0.3">
      <c r="A1400">
        <v>6</v>
      </c>
      <c r="B1400">
        <v>6.11</v>
      </c>
      <c r="C1400" t="s">
        <v>230</v>
      </c>
      <c r="D1400">
        <v>33</v>
      </c>
      <c r="E1400" t="s">
        <v>5</v>
      </c>
      <c r="F1400" s="3">
        <v>4.7153708198383217</v>
      </c>
      <c r="G1400" s="3">
        <v>90.742100798692647</v>
      </c>
      <c r="H1400" s="3">
        <f t="shared" si="42"/>
        <v>90.742100798692647</v>
      </c>
      <c r="I1400" s="3">
        <f t="shared" si="43"/>
        <v>2.7222630239607795</v>
      </c>
      <c r="J1400" s="8" t="str" cm="1">
        <f t="array" ref="J1400">_xlfn.IFS(H1400=100,"green",H1400&gt;50,"yellow",H1400&gt;0,"orange",H1400=0,"red")</f>
        <v>yellow</v>
      </c>
      <c r="K1400" t="s">
        <v>193</v>
      </c>
    </row>
    <row r="1401" spans="1:11" x14ac:dyDescent="0.3">
      <c r="A1401">
        <v>6</v>
      </c>
      <c r="B1401">
        <v>6.11</v>
      </c>
      <c r="C1401" t="s">
        <v>230</v>
      </c>
      <c r="D1401">
        <v>36</v>
      </c>
      <c r="E1401" t="s">
        <v>4</v>
      </c>
      <c r="F1401" s="3">
        <v>59.733729665063159</v>
      </c>
      <c r="G1401" s="3">
        <v>-100.10749269419541</v>
      </c>
      <c r="H1401" s="3">
        <f t="shared" si="42"/>
        <v>0</v>
      </c>
      <c r="I1401" s="3">
        <f t="shared" si="43"/>
        <v>0</v>
      </c>
      <c r="J1401" s="8" t="str" cm="1">
        <f t="array" ref="J1401">_xlfn.IFS(H1401=100,"green",H1401&gt;50,"yellow",H1401&gt;0,"orange",H1401=0,"red")</f>
        <v>red</v>
      </c>
      <c r="K1401" t="s">
        <v>193</v>
      </c>
    </row>
    <row r="1402" spans="1:11" x14ac:dyDescent="0.3">
      <c r="A1402">
        <v>6</v>
      </c>
      <c r="B1402">
        <v>6.11</v>
      </c>
      <c r="C1402" t="s">
        <v>230</v>
      </c>
      <c r="D1402">
        <v>16</v>
      </c>
      <c r="E1402" t="s">
        <v>3</v>
      </c>
      <c r="F1402" s="3">
        <v>4.2461492733777062</v>
      </c>
      <c r="G1402" s="3">
        <v>92.369752791221771</v>
      </c>
      <c r="H1402" s="3">
        <f t="shared" si="42"/>
        <v>92.369752791221771</v>
      </c>
      <c r="I1402" s="3">
        <f t="shared" si="43"/>
        <v>2.7710925837366531</v>
      </c>
      <c r="J1402" s="8" t="str" cm="1">
        <f t="array" ref="J1402">_xlfn.IFS(H1402=100,"green",H1402&gt;50,"yellow",H1402&gt;0,"orange",H1402=0,"red")</f>
        <v>yellow</v>
      </c>
      <c r="K1402" t="s">
        <v>193</v>
      </c>
    </row>
    <row r="1403" spans="1:11" x14ac:dyDescent="0.3">
      <c r="A1403">
        <v>6</v>
      </c>
      <c r="B1403">
        <v>6.11</v>
      </c>
      <c r="C1403" t="s">
        <v>230</v>
      </c>
      <c r="D1403">
        <v>9</v>
      </c>
      <c r="E1403" t="s">
        <v>2</v>
      </c>
      <c r="F1403" s="3">
        <v>4.2750112216542222</v>
      </c>
      <c r="G1403" s="3">
        <v>92.269635462904489</v>
      </c>
      <c r="H1403" s="3">
        <f t="shared" si="42"/>
        <v>92.269635462904489</v>
      </c>
      <c r="I1403" s="3">
        <f t="shared" si="43"/>
        <v>2.7680890638871345</v>
      </c>
      <c r="J1403" s="8" t="str" cm="1">
        <f t="array" ref="J1403">_xlfn.IFS(H1403=100,"green",H1403&gt;50,"yellow",H1403&gt;0,"orange",H1403=0,"red")</f>
        <v>yellow</v>
      </c>
      <c r="K1403" t="s">
        <v>193</v>
      </c>
    </row>
    <row r="1404" spans="1:11" x14ac:dyDescent="0.3">
      <c r="A1404">
        <v>6</v>
      </c>
      <c r="B1404">
        <v>6.11</v>
      </c>
      <c r="C1404" t="s">
        <v>230</v>
      </c>
      <c r="D1404">
        <v>5</v>
      </c>
      <c r="E1404" t="s">
        <v>1</v>
      </c>
      <c r="F1404" s="3">
        <v>2.6273282589875446</v>
      </c>
      <c r="G1404" s="3">
        <v>97.985175334144841</v>
      </c>
      <c r="H1404" s="3">
        <f t="shared" si="42"/>
        <v>97.985175334144841</v>
      </c>
      <c r="I1404" s="3">
        <f t="shared" si="43"/>
        <v>2.9395552600243451</v>
      </c>
      <c r="J1404" s="8" t="str" cm="1">
        <f t="array" ref="J1404">_xlfn.IFS(H1404=100,"green",H1404&gt;50,"yellow",H1404&gt;0,"orange",H1404=0,"red")</f>
        <v>yellow</v>
      </c>
      <c r="K1404" t="s">
        <v>193</v>
      </c>
    </row>
    <row r="1405" spans="1:11" x14ac:dyDescent="0.3">
      <c r="A1405">
        <v>6</v>
      </c>
      <c r="B1405">
        <v>6.11</v>
      </c>
      <c r="C1405" t="s">
        <v>230</v>
      </c>
      <c r="D1405">
        <v>19</v>
      </c>
      <c r="E1405" t="s">
        <v>0</v>
      </c>
      <c r="F1405" s="3">
        <v>8.6134253194277601</v>
      </c>
      <c r="G1405" s="3">
        <v>77.220394003464676</v>
      </c>
      <c r="H1405" s="3">
        <f t="shared" si="42"/>
        <v>77.220394003464676</v>
      </c>
      <c r="I1405" s="3">
        <f t="shared" si="43"/>
        <v>2.3166118201039403</v>
      </c>
      <c r="J1405" s="8" t="str" cm="1">
        <f t="array" ref="J1405">_xlfn.IFS(H1405=100,"green",H1405&gt;50,"yellow",H1405&gt;0,"orange",H1405=0,"red")</f>
        <v>yellow</v>
      </c>
      <c r="K1405" t="s">
        <v>193</v>
      </c>
    </row>
    <row r="1406" spans="1:11" x14ac:dyDescent="0.3">
      <c r="A1406">
        <v>6</v>
      </c>
      <c r="B1406">
        <v>6.12</v>
      </c>
      <c r="C1406" t="s">
        <v>231</v>
      </c>
      <c r="D1406">
        <v>35</v>
      </c>
      <c r="E1406" t="s">
        <v>34</v>
      </c>
      <c r="F1406" s="3">
        <v>0.26275615440602657</v>
      </c>
      <c r="G1406" s="3">
        <v>92.508274757302061</v>
      </c>
      <c r="H1406" s="3">
        <f t="shared" si="42"/>
        <v>92.508274757302061</v>
      </c>
      <c r="I1406" s="3">
        <f t="shared" si="43"/>
        <v>2.7752482427190617</v>
      </c>
      <c r="J1406" s="8" t="str" cm="1">
        <f t="array" ref="J1406">_xlfn.IFS(H1406=100,"green",H1406&gt;50,"yellow",H1406&gt;0,"orange",H1406=0,"red")</f>
        <v>yellow</v>
      </c>
      <c r="K1406" t="s">
        <v>193</v>
      </c>
    </row>
    <row r="1407" spans="1:11" x14ac:dyDescent="0.3">
      <c r="A1407">
        <v>6</v>
      </c>
      <c r="B1407">
        <v>6.12</v>
      </c>
      <c r="C1407" t="s">
        <v>231</v>
      </c>
      <c r="D1407">
        <v>37</v>
      </c>
      <c r="E1407" t="s">
        <v>33</v>
      </c>
      <c r="F1407" s="3">
        <v>0.53653800626470649</v>
      </c>
      <c r="G1407" s="3">
        <v>84.010671365079816</v>
      </c>
      <c r="H1407" s="3">
        <f t="shared" si="42"/>
        <v>84.010671365079816</v>
      </c>
      <c r="I1407" s="3">
        <f t="shared" si="43"/>
        <v>2.5203201409523945</v>
      </c>
      <c r="J1407" s="8" t="str" cm="1">
        <f t="array" ref="J1407">_xlfn.IFS(H1407=100,"green",H1407&gt;50,"yellow",H1407&gt;0,"orange",H1407=0,"red")</f>
        <v>yellow</v>
      </c>
      <c r="K1407" t="s">
        <v>193</v>
      </c>
    </row>
    <row r="1408" spans="1:11" x14ac:dyDescent="0.3">
      <c r="A1408">
        <v>6</v>
      </c>
      <c r="B1408">
        <v>6.12</v>
      </c>
      <c r="C1408" t="s">
        <v>231</v>
      </c>
      <c r="D1408">
        <v>12</v>
      </c>
      <c r="E1408" t="s">
        <v>32</v>
      </c>
      <c r="F1408" s="3">
        <v>2.673937850457496</v>
      </c>
      <c r="G1408" s="3">
        <v>17.6703495240134</v>
      </c>
      <c r="H1408" s="3">
        <f t="shared" si="42"/>
        <v>17.6703495240134</v>
      </c>
      <c r="I1408" s="3">
        <f t="shared" si="43"/>
        <v>0.53011048572040198</v>
      </c>
      <c r="J1408" s="8" t="str" cm="1">
        <f t="array" ref="J1408">_xlfn.IFS(H1408=100,"green",H1408&gt;50,"yellow",H1408&gt;0,"orange",H1408=0,"red")</f>
        <v>orange</v>
      </c>
      <c r="K1408" t="s">
        <v>193</v>
      </c>
    </row>
    <row r="1409" spans="1:11" x14ac:dyDescent="0.3">
      <c r="A1409">
        <v>6</v>
      </c>
      <c r="B1409">
        <v>6.12</v>
      </c>
      <c r="C1409" t="s">
        <v>231</v>
      </c>
      <c r="D1409">
        <v>18</v>
      </c>
      <c r="E1409" t="s">
        <v>31</v>
      </c>
      <c r="F1409" s="3">
        <v>1.6631643011492563</v>
      </c>
      <c r="G1409" s="3">
        <v>49.042599667911787</v>
      </c>
      <c r="H1409" s="3">
        <f t="shared" si="42"/>
        <v>49.042599667911787</v>
      </c>
      <c r="I1409" s="3">
        <f t="shared" si="43"/>
        <v>1.4712779900373536</v>
      </c>
      <c r="J1409" s="8" t="str" cm="1">
        <f t="array" ref="J1409">_xlfn.IFS(H1409=100,"green",H1409&gt;50,"yellow",H1409&gt;0,"orange",H1409=0,"red")</f>
        <v>orange</v>
      </c>
      <c r="K1409" t="s">
        <v>193</v>
      </c>
    </row>
    <row r="1410" spans="1:11" x14ac:dyDescent="0.3">
      <c r="A1410">
        <v>6</v>
      </c>
      <c r="B1410">
        <v>6.12</v>
      </c>
      <c r="C1410" t="s">
        <v>231</v>
      </c>
      <c r="D1410">
        <v>10</v>
      </c>
      <c r="E1410" t="s">
        <v>30</v>
      </c>
      <c r="F1410" s="3">
        <v>2.341991195112151</v>
      </c>
      <c r="G1410" s="3">
        <v>27.97326407203628</v>
      </c>
      <c r="H1410" s="3">
        <f t="shared" ref="H1410:H1473" si="44">IF(G1410&gt;100,100,IF(G1410&lt;0,0,G1410))</f>
        <v>27.97326407203628</v>
      </c>
      <c r="I1410" s="3">
        <f t="shared" ref="I1410:I1473" si="45">H1410/100*3</f>
        <v>0.83919792216108835</v>
      </c>
      <c r="J1410" s="8" t="str" cm="1">
        <f t="array" ref="J1410">_xlfn.IFS(H1410=100,"green",H1410&gt;50,"yellow",H1410&gt;0,"orange",H1410=0,"red")</f>
        <v>orange</v>
      </c>
      <c r="K1410" t="s">
        <v>193</v>
      </c>
    </row>
    <row r="1411" spans="1:11" x14ac:dyDescent="0.3">
      <c r="A1411">
        <v>6</v>
      </c>
      <c r="B1411">
        <v>6.12</v>
      </c>
      <c r="C1411" t="s">
        <v>231</v>
      </c>
      <c r="D1411">
        <v>4</v>
      </c>
      <c r="E1411" t="s">
        <v>29</v>
      </c>
      <c r="F1411" s="3">
        <v>0</v>
      </c>
      <c r="G1411" s="3">
        <v>100.66366407127474</v>
      </c>
      <c r="H1411" s="3">
        <f t="shared" si="44"/>
        <v>100</v>
      </c>
      <c r="I1411" s="3">
        <f t="shared" si="45"/>
        <v>3</v>
      </c>
      <c r="J1411" s="8" t="str" cm="1">
        <f t="array" ref="J1411">_xlfn.IFS(H1411=100,"green",H1411&gt;50,"yellow",H1411&gt;0,"orange",H1411=0,"red")</f>
        <v>green</v>
      </c>
      <c r="K1411" t="s">
        <v>193</v>
      </c>
    </row>
    <row r="1412" spans="1:11" x14ac:dyDescent="0.3">
      <c r="A1412">
        <v>6</v>
      </c>
      <c r="B1412">
        <v>6.12</v>
      </c>
      <c r="C1412" t="s">
        <v>231</v>
      </c>
      <c r="D1412">
        <v>22</v>
      </c>
      <c r="E1412" t="s">
        <v>28</v>
      </c>
      <c r="F1412" s="3">
        <v>0.14092668218895776</v>
      </c>
      <c r="G1412" s="3">
        <v>96.289601128484591</v>
      </c>
      <c r="H1412" s="3">
        <f t="shared" si="44"/>
        <v>96.289601128484591</v>
      </c>
      <c r="I1412" s="3">
        <f t="shared" si="45"/>
        <v>2.888688033854538</v>
      </c>
      <c r="J1412" s="8" t="str" cm="1">
        <f t="array" ref="J1412">_xlfn.IFS(H1412=100,"green",H1412&gt;50,"yellow",H1412&gt;0,"orange",H1412=0,"red")</f>
        <v>yellow</v>
      </c>
      <c r="K1412" t="s">
        <v>193</v>
      </c>
    </row>
    <row r="1413" spans="1:11" x14ac:dyDescent="0.3">
      <c r="A1413">
        <v>6</v>
      </c>
      <c r="B1413">
        <v>6.12</v>
      </c>
      <c r="C1413" t="s">
        <v>231</v>
      </c>
      <c r="D1413">
        <v>25</v>
      </c>
      <c r="E1413" t="s">
        <v>244</v>
      </c>
      <c r="F1413" s="3">
        <v>1.0243033030367179</v>
      </c>
      <c r="G1413" s="3">
        <v>68.871479295484122</v>
      </c>
      <c r="H1413" s="3">
        <f t="shared" si="44"/>
        <v>68.871479295484122</v>
      </c>
      <c r="I1413" s="3">
        <f t="shared" si="45"/>
        <v>2.0661443788645233</v>
      </c>
      <c r="J1413" s="8" t="str" cm="1">
        <f t="array" ref="J1413">_xlfn.IFS(H1413=100,"green",H1413&gt;50,"yellow",H1413&gt;0,"orange",H1413=0,"red")</f>
        <v>yellow</v>
      </c>
      <c r="K1413" t="s">
        <v>193</v>
      </c>
    </row>
    <row r="1414" spans="1:11" x14ac:dyDescent="0.3">
      <c r="A1414">
        <v>6</v>
      </c>
      <c r="B1414">
        <v>6.12</v>
      </c>
      <c r="C1414" t="s">
        <v>231</v>
      </c>
      <c r="D1414">
        <v>7</v>
      </c>
      <c r="E1414" t="s">
        <v>27</v>
      </c>
      <c r="F1414" s="3">
        <v>2.1443963854769326</v>
      </c>
      <c r="G1414" s="3">
        <v>34.10618454591944</v>
      </c>
      <c r="H1414" s="3">
        <f t="shared" si="44"/>
        <v>34.10618454591944</v>
      </c>
      <c r="I1414" s="3">
        <f t="shared" si="45"/>
        <v>1.023185536377583</v>
      </c>
      <c r="J1414" s="8" t="str" cm="1">
        <f t="array" ref="J1414">_xlfn.IFS(H1414=100,"green",H1414&gt;50,"yellow",H1414&gt;0,"orange",H1414=0,"red")</f>
        <v>orange</v>
      </c>
      <c r="K1414" t="s">
        <v>193</v>
      </c>
    </row>
    <row r="1415" spans="1:11" x14ac:dyDescent="0.3">
      <c r="A1415">
        <v>6</v>
      </c>
      <c r="B1415">
        <v>6.12</v>
      </c>
      <c r="C1415" t="s">
        <v>231</v>
      </c>
      <c r="D1415">
        <v>30</v>
      </c>
      <c r="E1415" t="s">
        <v>26</v>
      </c>
      <c r="F1415" s="3">
        <v>0.68561477362714218</v>
      </c>
      <c r="G1415" s="3">
        <v>79.383647201716144</v>
      </c>
      <c r="H1415" s="3">
        <f t="shared" si="44"/>
        <v>79.383647201716144</v>
      </c>
      <c r="I1415" s="3">
        <f t="shared" si="45"/>
        <v>2.3815094160514843</v>
      </c>
      <c r="J1415" s="8" t="str" cm="1">
        <f t="array" ref="J1415">_xlfn.IFS(H1415=100,"green",H1415&gt;50,"yellow",H1415&gt;0,"orange",H1415=0,"red")</f>
        <v>yellow</v>
      </c>
      <c r="K1415" t="s">
        <v>193</v>
      </c>
    </row>
    <row r="1416" spans="1:11" x14ac:dyDescent="0.3">
      <c r="A1416">
        <v>6</v>
      </c>
      <c r="B1416">
        <v>6.12</v>
      </c>
      <c r="C1416" t="s">
        <v>231</v>
      </c>
      <c r="D1416">
        <v>24</v>
      </c>
      <c r="E1416" t="s">
        <v>25</v>
      </c>
      <c r="F1416" s="3">
        <v>1.3319061917125588</v>
      </c>
      <c r="G1416" s="3">
        <v>59.32414322290024</v>
      </c>
      <c r="H1416" s="3">
        <f t="shared" si="44"/>
        <v>59.32414322290024</v>
      </c>
      <c r="I1416" s="3">
        <f t="shared" si="45"/>
        <v>1.7797242966870073</v>
      </c>
      <c r="J1416" s="8" t="str" cm="1">
        <f t="array" ref="J1416">_xlfn.IFS(H1416=100,"green",H1416&gt;50,"yellow",H1416&gt;0,"orange",H1416=0,"red")</f>
        <v>yellow</v>
      </c>
      <c r="K1416" t="s">
        <v>193</v>
      </c>
    </row>
    <row r="1417" spans="1:11" x14ac:dyDescent="0.3">
      <c r="A1417">
        <v>6</v>
      </c>
      <c r="B1417">
        <v>6.12</v>
      </c>
      <c r="C1417" t="s">
        <v>231</v>
      </c>
      <c r="D1417">
        <v>6</v>
      </c>
      <c r="E1417" t="s">
        <v>24</v>
      </c>
      <c r="F1417" s="3">
        <v>2.5087310546429236</v>
      </c>
      <c r="G1417" s="3">
        <v>22.79801528783738</v>
      </c>
      <c r="H1417" s="3">
        <f t="shared" si="44"/>
        <v>22.79801528783738</v>
      </c>
      <c r="I1417" s="3">
        <f t="shared" si="45"/>
        <v>0.68394045863512143</v>
      </c>
      <c r="J1417" s="8" t="str" cm="1">
        <f t="array" ref="J1417">_xlfn.IFS(H1417=100,"green",H1417&gt;50,"yellow",H1417&gt;0,"orange",H1417=0,"red")</f>
        <v>orange</v>
      </c>
      <c r="K1417" t="s">
        <v>193</v>
      </c>
    </row>
    <row r="1418" spans="1:11" x14ac:dyDescent="0.3">
      <c r="A1418">
        <v>6</v>
      </c>
      <c r="B1418">
        <v>6.12</v>
      </c>
      <c r="C1418" t="s">
        <v>231</v>
      </c>
      <c r="D1418">
        <v>2</v>
      </c>
      <c r="E1418" t="s">
        <v>23</v>
      </c>
      <c r="F1418" s="3">
        <v>0.72837434712165394</v>
      </c>
      <c r="G1418" s="3">
        <v>78.05648145164848</v>
      </c>
      <c r="H1418" s="3">
        <f t="shared" si="44"/>
        <v>78.05648145164848</v>
      </c>
      <c r="I1418" s="3">
        <f t="shared" si="45"/>
        <v>2.3416944435494544</v>
      </c>
      <c r="J1418" s="8" t="str" cm="1">
        <f t="array" ref="J1418">_xlfn.IFS(H1418=100,"green",H1418&gt;50,"yellow",H1418&gt;0,"orange",H1418=0,"red")</f>
        <v>yellow</v>
      </c>
      <c r="K1418" t="s">
        <v>193</v>
      </c>
    </row>
    <row r="1419" spans="1:11" x14ac:dyDescent="0.3">
      <c r="A1419">
        <v>6</v>
      </c>
      <c r="B1419">
        <v>6.12</v>
      </c>
      <c r="C1419" t="s">
        <v>231</v>
      </c>
      <c r="D1419">
        <v>1</v>
      </c>
      <c r="E1419" t="s">
        <v>22</v>
      </c>
      <c r="F1419" s="3">
        <v>2.5352505805805348</v>
      </c>
      <c r="G1419" s="3">
        <v>21.974905896043605</v>
      </c>
      <c r="H1419" s="3">
        <f t="shared" si="44"/>
        <v>21.974905896043605</v>
      </c>
      <c r="I1419" s="3">
        <f t="shared" si="45"/>
        <v>0.65924717688130818</v>
      </c>
      <c r="J1419" s="8" t="str" cm="1">
        <f t="array" ref="J1419">_xlfn.IFS(H1419=100,"green",H1419&gt;50,"yellow",H1419&gt;0,"orange",H1419=0,"red")</f>
        <v>orange</v>
      </c>
      <c r="K1419" t="s">
        <v>193</v>
      </c>
    </row>
    <row r="1420" spans="1:11" x14ac:dyDescent="0.3">
      <c r="A1420">
        <v>6</v>
      </c>
      <c r="B1420">
        <v>6.12</v>
      </c>
      <c r="C1420" t="s">
        <v>231</v>
      </c>
      <c r="D1420">
        <v>20</v>
      </c>
      <c r="E1420" t="s">
        <v>21</v>
      </c>
      <c r="F1420" s="3">
        <v>2.3887377200541264</v>
      </c>
      <c r="G1420" s="3">
        <v>26.522351872324169</v>
      </c>
      <c r="H1420" s="3">
        <f t="shared" si="44"/>
        <v>26.522351872324169</v>
      </c>
      <c r="I1420" s="3">
        <f t="shared" si="45"/>
        <v>0.79567055616972504</v>
      </c>
      <c r="J1420" s="8" t="str" cm="1">
        <f t="array" ref="J1420">_xlfn.IFS(H1420=100,"green",H1420&gt;50,"yellow",H1420&gt;0,"orange",H1420=0,"red")</f>
        <v>orange</v>
      </c>
      <c r="K1420" t="s">
        <v>193</v>
      </c>
    </row>
    <row r="1421" spans="1:11" x14ac:dyDescent="0.3">
      <c r="A1421">
        <v>6</v>
      </c>
      <c r="B1421">
        <v>6.12</v>
      </c>
      <c r="C1421" t="s">
        <v>231</v>
      </c>
      <c r="D1421">
        <v>29</v>
      </c>
      <c r="E1421" t="s">
        <v>20</v>
      </c>
      <c r="F1421" s="3">
        <v>0.89204902302054456</v>
      </c>
      <c r="G1421" s="3">
        <v>72.976369414648971</v>
      </c>
      <c r="H1421" s="3">
        <f t="shared" si="44"/>
        <v>72.976369414648971</v>
      </c>
      <c r="I1421" s="3">
        <f t="shared" si="45"/>
        <v>2.1892910824394689</v>
      </c>
      <c r="J1421" s="8" t="str" cm="1">
        <f t="array" ref="J1421">_xlfn.IFS(H1421=100,"green",H1421&gt;50,"yellow",H1421&gt;0,"orange",H1421=0,"red")</f>
        <v>yellow</v>
      </c>
      <c r="K1421" t="s">
        <v>193</v>
      </c>
    </row>
    <row r="1422" spans="1:11" x14ac:dyDescent="0.3">
      <c r="A1422">
        <v>6</v>
      </c>
      <c r="B1422">
        <v>6.12</v>
      </c>
      <c r="C1422" t="s">
        <v>231</v>
      </c>
      <c r="D1422">
        <v>32</v>
      </c>
      <c r="E1422" t="s">
        <v>19</v>
      </c>
      <c r="F1422" s="3">
        <v>1.1973875040220994</v>
      </c>
      <c r="G1422" s="3">
        <v>63.499315715435536</v>
      </c>
      <c r="H1422" s="3">
        <f t="shared" si="44"/>
        <v>63.499315715435536</v>
      </c>
      <c r="I1422" s="3">
        <f t="shared" si="45"/>
        <v>1.9049794714630659</v>
      </c>
      <c r="J1422" s="8" t="str" cm="1">
        <f t="array" ref="J1422">_xlfn.IFS(H1422=100,"green",H1422&gt;50,"yellow",H1422&gt;0,"orange",H1422=0,"red")</f>
        <v>yellow</v>
      </c>
      <c r="K1422" t="s">
        <v>193</v>
      </c>
    </row>
    <row r="1423" spans="1:11" x14ac:dyDescent="0.3">
      <c r="A1423">
        <v>6</v>
      </c>
      <c r="B1423">
        <v>6.12</v>
      </c>
      <c r="C1423" t="s">
        <v>231</v>
      </c>
      <c r="D1423">
        <v>35</v>
      </c>
      <c r="E1423" t="s">
        <v>18</v>
      </c>
      <c r="F1423" s="3">
        <v>0</v>
      </c>
      <c r="G1423" s="3">
        <v>100.66366407127474</v>
      </c>
      <c r="H1423" s="3">
        <f t="shared" si="44"/>
        <v>100</v>
      </c>
      <c r="I1423" s="3">
        <f t="shared" si="45"/>
        <v>3</v>
      </c>
      <c r="J1423" s="8" t="str" cm="1">
        <f t="array" ref="J1423">_xlfn.IFS(H1423=100,"green",H1423&gt;50,"yellow",H1423&gt;0,"orange",H1423=0,"red")</f>
        <v>green</v>
      </c>
      <c r="K1423" t="s">
        <v>193</v>
      </c>
    </row>
    <row r="1424" spans="1:11" x14ac:dyDescent="0.3">
      <c r="A1424">
        <v>6</v>
      </c>
      <c r="B1424">
        <v>6.12</v>
      </c>
      <c r="C1424" t="s">
        <v>231</v>
      </c>
      <c r="D1424">
        <v>31</v>
      </c>
      <c r="E1424" t="s">
        <v>17</v>
      </c>
      <c r="F1424" s="3">
        <v>0</v>
      </c>
      <c r="G1424" s="3">
        <v>100.66366407127474</v>
      </c>
      <c r="H1424" s="3">
        <f t="shared" si="44"/>
        <v>100</v>
      </c>
      <c r="I1424" s="3">
        <f t="shared" si="45"/>
        <v>3</v>
      </c>
      <c r="J1424" s="8" t="str" cm="1">
        <f t="array" ref="J1424">_xlfn.IFS(H1424=100,"green",H1424&gt;50,"yellow",H1424&gt;0,"orange",H1424=0,"red")</f>
        <v>green</v>
      </c>
      <c r="K1424" t="s">
        <v>193</v>
      </c>
    </row>
    <row r="1425" spans="1:11" x14ac:dyDescent="0.3">
      <c r="A1425">
        <v>6</v>
      </c>
      <c r="B1425">
        <v>6.12</v>
      </c>
      <c r="C1425" t="s">
        <v>231</v>
      </c>
      <c r="D1425">
        <v>23</v>
      </c>
      <c r="E1425" t="s">
        <v>16</v>
      </c>
      <c r="F1425" s="3">
        <v>0.39379397764811619</v>
      </c>
      <c r="G1425" s="3">
        <v>88.441140855869577</v>
      </c>
      <c r="H1425" s="3">
        <f t="shared" si="44"/>
        <v>88.441140855869577</v>
      </c>
      <c r="I1425" s="3">
        <f t="shared" si="45"/>
        <v>2.6532342256760875</v>
      </c>
      <c r="J1425" s="8" t="str" cm="1">
        <f t="array" ref="J1425">_xlfn.IFS(H1425=100,"green",H1425&gt;50,"yellow",H1425&gt;0,"orange",H1425=0,"red")</f>
        <v>yellow</v>
      </c>
      <c r="K1425" t="s">
        <v>193</v>
      </c>
    </row>
    <row r="1426" spans="1:11" x14ac:dyDescent="0.3">
      <c r="A1426">
        <v>6</v>
      </c>
      <c r="B1426">
        <v>6.12</v>
      </c>
      <c r="C1426" t="s">
        <v>231</v>
      </c>
      <c r="D1426">
        <v>27</v>
      </c>
      <c r="E1426" t="s">
        <v>15</v>
      </c>
      <c r="F1426" s="3">
        <v>1.3170267270907849</v>
      </c>
      <c r="G1426" s="3">
        <v>59.785969995515188</v>
      </c>
      <c r="H1426" s="3">
        <f t="shared" si="44"/>
        <v>59.785969995515188</v>
      </c>
      <c r="I1426" s="3">
        <f t="shared" si="45"/>
        <v>1.7935790998654557</v>
      </c>
      <c r="J1426" s="8" t="str" cm="1">
        <f t="array" ref="J1426">_xlfn.IFS(H1426=100,"green",H1426&gt;50,"yellow",H1426&gt;0,"orange",H1426=0,"red")</f>
        <v>yellow</v>
      </c>
      <c r="K1426" t="s">
        <v>193</v>
      </c>
    </row>
    <row r="1427" spans="1:11" x14ac:dyDescent="0.3">
      <c r="A1427">
        <v>6</v>
      </c>
      <c r="B1427">
        <v>6.12</v>
      </c>
      <c r="C1427" t="s">
        <v>231</v>
      </c>
      <c r="D1427">
        <v>14</v>
      </c>
      <c r="E1427" t="s">
        <v>14</v>
      </c>
      <c r="F1427" s="3">
        <v>1.3227564688627016</v>
      </c>
      <c r="G1427" s="3">
        <v>59.608131059928148</v>
      </c>
      <c r="H1427" s="3">
        <f t="shared" si="44"/>
        <v>59.608131059928148</v>
      </c>
      <c r="I1427" s="3">
        <f t="shared" si="45"/>
        <v>1.7882439317978445</v>
      </c>
      <c r="J1427" s="8" t="str" cm="1">
        <f t="array" ref="J1427">_xlfn.IFS(H1427=100,"green",H1427&gt;50,"yellow",H1427&gt;0,"orange",H1427=0,"red")</f>
        <v>yellow</v>
      </c>
      <c r="K1427" t="s">
        <v>193</v>
      </c>
    </row>
    <row r="1428" spans="1:11" x14ac:dyDescent="0.3">
      <c r="A1428">
        <v>6</v>
      </c>
      <c r="B1428">
        <v>6.12</v>
      </c>
      <c r="C1428" t="s">
        <v>231</v>
      </c>
      <c r="D1428">
        <v>17</v>
      </c>
      <c r="E1428" t="s">
        <v>13</v>
      </c>
      <c r="F1428" s="3">
        <v>0.97745483568815683</v>
      </c>
      <c r="G1428" s="3">
        <v>70.325555569564699</v>
      </c>
      <c r="H1428" s="3">
        <f t="shared" si="44"/>
        <v>70.325555569564699</v>
      </c>
      <c r="I1428" s="3">
        <f t="shared" si="45"/>
        <v>2.1097666670869408</v>
      </c>
      <c r="J1428" s="8" t="str" cm="1">
        <f t="array" ref="J1428">_xlfn.IFS(H1428=100,"green",H1428&gt;50,"yellow",H1428&gt;0,"orange",H1428=0,"red")</f>
        <v>yellow</v>
      </c>
      <c r="K1428" t="s">
        <v>193</v>
      </c>
    </row>
    <row r="1429" spans="1:11" x14ac:dyDescent="0.3">
      <c r="A1429">
        <v>6</v>
      </c>
      <c r="B1429">
        <v>6.12</v>
      </c>
      <c r="C1429" t="s">
        <v>231</v>
      </c>
      <c r="D1429">
        <v>15</v>
      </c>
      <c r="E1429" t="s">
        <v>12</v>
      </c>
      <c r="F1429" s="3">
        <v>1.1848276440340282</v>
      </c>
      <c r="G1429" s="3">
        <v>63.889146919059527</v>
      </c>
      <c r="H1429" s="3">
        <f t="shared" si="44"/>
        <v>63.889146919059527</v>
      </c>
      <c r="I1429" s="3">
        <f t="shared" si="45"/>
        <v>1.9166744075717856</v>
      </c>
      <c r="J1429" s="8" t="str" cm="1">
        <f t="array" ref="J1429">_xlfn.IFS(H1429=100,"green",H1429&gt;50,"yellow",H1429&gt;0,"orange",H1429=0,"red")</f>
        <v>yellow</v>
      </c>
      <c r="K1429" t="s">
        <v>193</v>
      </c>
    </row>
    <row r="1430" spans="1:11" x14ac:dyDescent="0.3">
      <c r="A1430">
        <v>6</v>
      </c>
      <c r="B1430">
        <v>6.12</v>
      </c>
      <c r="C1430" t="s">
        <v>231</v>
      </c>
      <c r="D1430">
        <v>13</v>
      </c>
      <c r="E1430" t="s">
        <v>11</v>
      </c>
      <c r="F1430" s="3">
        <v>0.8086926371567984</v>
      </c>
      <c r="G1430" s="3">
        <v>75.563573432995611</v>
      </c>
      <c r="H1430" s="3">
        <f t="shared" si="44"/>
        <v>75.563573432995611</v>
      </c>
      <c r="I1430" s="3">
        <f t="shared" si="45"/>
        <v>2.2669072029898683</v>
      </c>
      <c r="J1430" s="8" t="str" cm="1">
        <f t="array" ref="J1430">_xlfn.IFS(H1430=100,"green",H1430&gt;50,"yellow",H1430&gt;0,"orange",H1430=0,"red")</f>
        <v>yellow</v>
      </c>
      <c r="K1430" t="s">
        <v>193</v>
      </c>
    </row>
    <row r="1431" spans="1:11" x14ac:dyDescent="0.3">
      <c r="A1431">
        <v>6</v>
      </c>
      <c r="B1431">
        <v>6.12</v>
      </c>
      <c r="C1431" t="s">
        <v>231</v>
      </c>
      <c r="D1431">
        <v>21</v>
      </c>
      <c r="E1431" t="s">
        <v>10</v>
      </c>
      <c r="F1431" s="3">
        <v>2.3824147865621993E-3</v>
      </c>
      <c r="G1431" s="3">
        <v>100.58971900941425</v>
      </c>
      <c r="H1431" s="3">
        <f t="shared" si="44"/>
        <v>100</v>
      </c>
      <c r="I1431" s="3">
        <f t="shared" si="45"/>
        <v>3</v>
      </c>
      <c r="J1431" s="8" t="str" cm="1">
        <f t="array" ref="J1431">_xlfn.IFS(H1431=100,"green",H1431&gt;50,"yellow",H1431&gt;0,"orange",H1431=0,"red")</f>
        <v>green</v>
      </c>
      <c r="K1431" t="s">
        <v>193</v>
      </c>
    </row>
    <row r="1432" spans="1:11" x14ac:dyDescent="0.3">
      <c r="A1432">
        <v>6</v>
      </c>
      <c r="B1432">
        <v>6.12</v>
      </c>
      <c r="C1432" t="s">
        <v>231</v>
      </c>
      <c r="D1432">
        <v>34</v>
      </c>
      <c r="E1432" t="s">
        <v>9</v>
      </c>
      <c r="F1432" s="3">
        <v>1.923149349374536</v>
      </c>
      <c r="G1432" s="3">
        <v>40.973219565732585</v>
      </c>
      <c r="H1432" s="3">
        <f t="shared" si="44"/>
        <v>40.973219565732585</v>
      </c>
      <c r="I1432" s="3">
        <f t="shared" si="45"/>
        <v>1.2291965869719774</v>
      </c>
      <c r="J1432" s="8" t="str" cm="1">
        <f t="array" ref="J1432">_xlfn.IFS(H1432=100,"green",H1432&gt;50,"yellow",H1432&gt;0,"orange",H1432=0,"red")</f>
        <v>orange</v>
      </c>
      <c r="K1432" t="s">
        <v>193</v>
      </c>
    </row>
    <row r="1433" spans="1:11" x14ac:dyDescent="0.3">
      <c r="A1433">
        <v>6</v>
      </c>
      <c r="B1433">
        <v>6.12</v>
      </c>
      <c r="C1433" t="s">
        <v>231</v>
      </c>
      <c r="D1433">
        <v>3</v>
      </c>
      <c r="E1433" t="s">
        <v>8</v>
      </c>
      <c r="F1433" s="3">
        <v>0.10452959914196339</v>
      </c>
      <c r="G1433" s="3">
        <v>97.419288776761519</v>
      </c>
      <c r="H1433" s="3">
        <f t="shared" si="44"/>
        <v>97.419288776761519</v>
      </c>
      <c r="I1433" s="3">
        <f t="shared" si="45"/>
        <v>2.9225786633028452</v>
      </c>
      <c r="J1433" s="8" t="str" cm="1">
        <f t="array" ref="J1433">_xlfn.IFS(H1433=100,"green",H1433&gt;50,"yellow",H1433&gt;0,"orange",H1433=0,"red")</f>
        <v>yellow</v>
      </c>
      <c r="K1433" t="s">
        <v>193</v>
      </c>
    </row>
    <row r="1434" spans="1:11" x14ac:dyDescent="0.3">
      <c r="A1434">
        <v>6</v>
      </c>
      <c r="B1434">
        <v>6.12</v>
      </c>
      <c r="C1434" t="s">
        <v>231</v>
      </c>
      <c r="D1434">
        <v>8</v>
      </c>
      <c r="E1434" t="s">
        <v>7</v>
      </c>
      <c r="F1434" s="3">
        <v>7.2284653259125369</v>
      </c>
      <c r="G1434" s="3">
        <v>-123.69244666809385</v>
      </c>
      <c r="H1434" s="3">
        <f t="shared" si="44"/>
        <v>0</v>
      </c>
      <c r="I1434" s="3">
        <f t="shared" si="45"/>
        <v>0</v>
      </c>
      <c r="J1434" s="8" t="str" cm="1">
        <f t="array" ref="J1434">_xlfn.IFS(H1434=100,"green",H1434&gt;50,"yellow",H1434&gt;0,"orange",H1434=0,"red")</f>
        <v>red</v>
      </c>
      <c r="K1434" t="s">
        <v>193</v>
      </c>
    </row>
    <row r="1435" spans="1:11" x14ac:dyDescent="0.3">
      <c r="A1435">
        <v>6</v>
      </c>
      <c r="B1435">
        <v>6.12</v>
      </c>
      <c r="C1435" t="s">
        <v>231</v>
      </c>
      <c r="D1435">
        <v>11</v>
      </c>
      <c r="E1435" t="s">
        <v>6</v>
      </c>
      <c r="F1435" s="3">
        <v>0.49133852077624934</v>
      </c>
      <c r="G1435" s="3">
        <v>85.4135667674079</v>
      </c>
      <c r="H1435" s="3">
        <f t="shared" si="44"/>
        <v>85.4135667674079</v>
      </c>
      <c r="I1435" s="3">
        <f t="shared" si="45"/>
        <v>2.562407003022237</v>
      </c>
      <c r="J1435" s="8" t="str" cm="1">
        <f t="array" ref="J1435">_xlfn.IFS(H1435=100,"green",H1435&gt;50,"yellow",H1435&gt;0,"orange",H1435=0,"red")</f>
        <v>yellow</v>
      </c>
      <c r="K1435" t="s">
        <v>193</v>
      </c>
    </row>
    <row r="1436" spans="1:11" x14ac:dyDescent="0.3">
      <c r="A1436">
        <v>6</v>
      </c>
      <c r="B1436">
        <v>6.12</v>
      </c>
      <c r="C1436" t="s">
        <v>231</v>
      </c>
      <c r="D1436">
        <v>33</v>
      </c>
      <c r="E1436" t="s">
        <v>5</v>
      </c>
      <c r="F1436" s="3">
        <v>0.58907483786927894</v>
      </c>
      <c r="G1436" s="3">
        <v>82.380040425049245</v>
      </c>
      <c r="H1436" s="3">
        <f t="shared" si="44"/>
        <v>82.380040425049245</v>
      </c>
      <c r="I1436" s="3">
        <f t="shared" si="45"/>
        <v>2.4714012127514775</v>
      </c>
      <c r="J1436" s="8" t="str" cm="1">
        <f t="array" ref="J1436">_xlfn.IFS(H1436=100,"green",H1436&gt;50,"yellow",H1436&gt;0,"orange",H1436=0,"red")</f>
        <v>yellow</v>
      </c>
      <c r="K1436" t="s">
        <v>193</v>
      </c>
    </row>
    <row r="1437" spans="1:11" x14ac:dyDescent="0.3">
      <c r="A1437">
        <v>6</v>
      </c>
      <c r="B1437">
        <v>6.12</v>
      </c>
      <c r="C1437" t="s">
        <v>231</v>
      </c>
      <c r="D1437">
        <v>36</v>
      </c>
      <c r="E1437" t="s">
        <v>4</v>
      </c>
      <c r="F1437" s="3">
        <v>0.35139168534137305</v>
      </c>
      <c r="G1437" s="3">
        <v>89.757217361662853</v>
      </c>
      <c r="H1437" s="3">
        <f t="shared" si="44"/>
        <v>89.757217361662853</v>
      </c>
      <c r="I1437" s="3">
        <f t="shared" si="45"/>
        <v>2.6927165208498858</v>
      </c>
      <c r="J1437" s="8" t="str" cm="1">
        <f t="array" ref="J1437">_xlfn.IFS(H1437=100,"green",H1437&gt;50,"yellow",H1437&gt;0,"orange",H1437=0,"red")</f>
        <v>yellow</v>
      </c>
      <c r="K1437" t="s">
        <v>193</v>
      </c>
    </row>
    <row r="1438" spans="1:11" x14ac:dyDescent="0.3">
      <c r="A1438">
        <v>6</v>
      </c>
      <c r="B1438">
        <v>6.12</v>
      </c>
      <c r="C1438" t="s">
        <v>231</v>
      </c>
      <c r="D1438">
        <v>16</v>
      </c>
      <c r="E1438" t="s">
        <v>3</v>
      </c>
      <c r="F1438" s="3">
        <v>0.84378607355582613</v>
      </c>
      <c r="G1438" s="3">
        <v>74.474348189742287</v>
      </c>
      <c r="H1438" s="3">
        <f t="shared" si="44"/>
        <v>74.474348189742287</v>
      </c>
      <c r="I1438" s="3">
        <f t="shared" si="45"/>
        <v>2.2342304456922686</v>
      </c>
      <c r="J1438" s="8" t="str" cm="1">
        <f t="array" ref="J1438">_xlfn.IFS(H1438=100,"green",H1438&gt;50,"yellow",H1438&gt;0,"orange",H1438=0,"red")</f>
        <v>yellow</v>
      </c>
      <c r="K1438" t="s">
        <v>193</v>
      </c>
    </row>
    <row r="1439" spans="1:11" x14ac:dyDescent="0.3">
      <c r="A1439">
        <v>6</v>
      </c>
      <c r="B1439">
        <v>6.12</v>
      </c>
      <c r="C1439" t="s">
        <v>231</v>
      </c>
      <c r="D1439">
        <v>9</v>
      </c>
      <c r="E1439" t="s">
        <v>2</v>
      </c>
      <c r="F1439" s="3">
        <v>1.9603393766354</v>
      </c>
      <c r="G1439" s="3">
        <v>39.818920624209305</v>
      </c>
      <c r="H1439" s="3">
        <f t="shared" si="44"/>
        <v>39.818920624209305</v>
      </c>
      <c r="I1439" s="3">
        <f t="shared" si="45"/>
        <v>1.194567618726279</v>
      </c>
      <c r="J1439" s="8" t="str" cm="1">
        <f t="array" ref="J1439">_xlfn.IFS(H1439=100,"green",H1439&gt;50,"yellow",H1439&gt;0,"orange",H1439=0,"red")</f>
        <v>orange</v>
      </c>
      <c r="K1439" t="s">
        <v>193</v>
      </c>
    </row>
    <row r="1440" spans="1:11" x14ac:dyDescent="0.3">
      <c r="A1440">
        <v>6</v>
      </c>
      <c r="B1440">
        <v>6.12</v>
      </c>
      <c r="C1440" t="s">
        <v>231</v>
      </c>
      <c r="D1440">
        <v>5</v>
      </c>
      <c r="E1440" t="s">
        <v>1</v>
      </c>
      <c r="F1440" s="3">
        <v>1.8540014506817766</v>
      </c>
      <c r="G1440" s="3">
        <v>43.119422517124463</v>
      </c>
      <c r="H1440" s="3">
        <f t="shared" si="44"/>
        <v>43.119422517124463</v>
      </c>
      <c r="I1440" s="3">
        <f t="shared" si="45"/>
        <v>1.2935826755137338</v>
      </c>
      <c r="J1440" s="8" t="str" cm="1">
        <f t="array" ref="J1440">_xlfn.IFS(H1440=100,"green",H1440&gt;50,"yellow",H1440&gt;0,"orange",H1440=0,"red")</f>
        <v>orange</v>
      </c>
      <c r="K1440" t="s">
        <v>193</v>
      </c>
    </row>
    <row r="1441" spans="1:11" x14ac:dyDescent="0.3">
      <c r="A1441">
        <v>6</v>
      </c>
      <c r="B1441">
        <v>6.12</v>
      </c>
      <c r="C1441" t="s">
        <v>231</v>
      </c>
      <c r="D1441">
        <v>19</v>
      </c>
      <c r="E1441" t="s">
        <v>0</v>
      </c>
      <c r="F1441" s="3">
        <v>1.3486551218793656</v>
      </c>
      <c r="G1441" s="3">
        <v>58.804292236301549</v>
      </c>
      <c r="H1441" s="3">
        <f t="shared" si="44"/>
        <v>58.804292236301549</v>
      </c>
      <c r="I1441" s="3">
        <f t="shared" si="45"/>
        <v>1.7641287670890464</v>
      </c>
      <c r="J1441" s="8" t="str" cm="1">
        <f t="array" ref="J1441">_xlfn.IFS(H1441=100,"green",H1441&gt;50,"yellow",H1441&gt;0,"orange",H1441=0,"red")</f>
        <v>yellow</v>
      </c>
      <c r="K1441" t="s">
        <v>193</v>
      </c>
    </row>
    <row r="1442" spans="1:11" x14ac:dyDescent="0.3">
      <c r="A1442">
        <v>7</v>
      </c>
      <c r="B1442">
        <v>7.01</v>
      </c>
      <c r="C1442" t="s">
        <v>259</v>
      </c>
      <c r="D1442">
        <v>35</v>
      </c>
      <c r="E1442" t="s">
        <v>34</v>
      </c>
      <c r="F1442" s="3">
        <v>0</v>
      </c>
      <c r="G1442" s="3">
        <v>100</v>
      </c>
      <c r="H1442" s="3">
        <f t="shared" si="44"/>
        <v>100</v>
      </c>
      <c r="I1442" s="3">
        <f t="shared" si="45"/>
        <v>3</v>
      </c>
      <c r="J1442" s="8" t="str" cm="1">
        <f t="array" ref="J1442">_xlfn.IFS(H1442=100,"green",H1442&gt;50,"yellow",H1442&gt;0,"orange",H1442=0,"red")</f>
        <v>green</v>
      </c>
      <c r="K1442" t="s">
        <v>250</v>
      </c>
    </row>
    <row r="1443" spans="1:11" x14ac:dyDescent="0.3">
      <c r="A1443">
        <v>7</v>
      </c>
      <c r="B1443">
        <v>7.01</v>
      </c>
      <c r="C1443" t="s">
        <v>259</v>
      </c>
      <c r="D1443">
        <v>37</v>
      </c>
      <c r="E1443" t="s">
        <v>33</v>
      </c>
      <c r="F1443" s="3">
        <v>0</v>
      </c>
      <c r="G1443" s="3">
        <v>100</v>
      </c>
      <c r="H1443" s="3">
        <f t="shared" si="44"/>
        <v>100</v>
      </c>
      <c r="I1443" s="3">
        <f t="shared" si="45"/>
        <v>3</v>
      </c>
      <c r="J1443" s="8" t="str" cm="1">
        <f t="array" ref="J1443">_xlfn.IFS(H1443=100,"green",H1443&gt;50,"yellow",H1443&gt;0,"orange",H1443=0,"red")</f>
        <v>green</v>
      </c>
      <c r="K1443" t="s">
        <v>250</v>
      </c>
    </row>
    <row r="1444" spans="1:11" x14ac:dyDescent="0.3">
      <c r="A1444">
        <v>7</v>
      </c>
      <c r="B1444">
        <v>7.01</v>
      </c>
      <c r="C1444" t="s">
        <v>259</v>
      </c>
      <c r="D1444">
        <v>12</v>
      </c>
      <c r="E1444" t="s">
        <v>32</v>
      </c>
      <c r="F1444" s="3">
        <v>0</v>
      </c>
      <c r="G1444" s="3">
        <v>100</v>
      </c>
      <c r="H1444" s="3">
        <f t="shared" si="44"/>
        <v>100</v>
      </c>
      <c r="I1444" s="3">
        <f t="shared" si="45"/>
        <v>3</v>
      </c>
      <c r="J1444" s="8" t="str" cm="1">
        <f t="array" ref="J1444">_xlfn.IFS(H1444=100,"green",H1444&gt;50,"yellow",H1444&gt;0,"orange",H1444=0,"red")</f>
        <v>green</v>
      </c>
      <c r="K1444" t="s">
        <v>250</v>
      </c>
    </row>
    <row r="1445" spans="1:11" x14ac:dyDescent="0.3">
      <c r="A1445">
        <v>7</v>
      </c>
      <c r="B1445">
        <v>7.01</v>
      </c>
      <c r="C1445" t="s">
        <v>259</v>
      </c>
      <c r="D1445">
        <v>18</v>
      </c>
      <c r="E1445" t="s">
        <v>31</v>
      </c>
      <c r="F1445" s="3">
        <v>7.6909331845052303E-2</v>
      </c>
      <c r="G1445" s="3">
        <v>91.671690794239524</v>
      </c>
      <c r="H1445" s="3">
        <f t="shared" si="44"/>
        <v>91.671690794239524</v>
      </c>
      <c r="I1445" s="3">
        <f t="shared" si="45"/>
        <v>2.7501507238271858</v>
      </c>
      <c r="J1445" s="8" t="str" cm="1">
        <f t="array" ref="J1445">_xlfn.IFS(H1445=100,"green",H1445&gt;50,"yellow",H1445&gt;0,"orange",H1445=0,"red")</f>
        <v>yellow</v>
      </c>
      <c r="K1445" t="s">
        <v>250</v>
      </c>
    </row>
    <row r="1446" spans="1:11" x14ac:dyDescent="0.3">
      <c r="A1446">
        <v>7</v>
      </c>
      <c r="B1446">
        <v>7.01</v>
      </c>
      <c r="C1446" t="s">
        <v>259</v>
      </c>
      <c r="D1446">
        <v>10</v>
      </c>
      <c r="E1446" t="s">
        <v>30</v>
      </c>
      <c r="F1446" s="3">
        <v>9.6061985033312185E-4</v>
      </c>
      <c r="G1446" s="3">
        <v>99.895977003689438</v>
      </c>
      <c r="H1446" s="3">
        <f t="shared" si="44"/>
        <v>99.895977003689438</v>
      </c>
      <c r="I1446" s="3">
        <f t="shared" si="45"/>
        <v>2.9968793101106832</v>
      </c>
      <c r="J1446" s="8" t="str" cm="1">
        <f t="array" ref="J1446">_xlfn.IFS(H1446=100,"green",H1446&gt;50,"yellow",H1446&gt;0,"orange",H1446=0,"red")</f>
        <v>yellow</v>
      </c>
      <c r="K1446" t="s">
        <v>250</v>
      </c>
    </row>
    <row r="1447" spans="1:11" x14ac:dyDescent="0.3">
      <c r="A1447">
        <v>7</v>
      </c>
      <c r="B1447">
        <v>7.01</v>
      </c>
      <c r="C1447" t="s">
        <v>259</v>
      </c>
      <c r="D1447">
        <v>4</v>
      </c>
      <c r="E1447" t="s">
        <v>29</v>
      </c>
      <c r="F1447" s="3">
        <v>9.4746316736936856E-2</v>
      </c>
      <c r="G1447" s="3">
        <v>89.740170627384131</v>
      </c>
      <c r="H1447" s="3">
        <f t="shared" si="44"/>
        <v>89.740170627384131</v>
      </c>
      <c r="I1447" s="3">
        <f t="shared" si="45"/>
        <v>2.6922051188215237</v>
      </c>
      <c r="J1447" s="8" t="str" cm="1">
        <f t="array" ref="J1447">_xlfn.IFS(H1447=100,"green",H1447&gt;50,"yellow",H1447&gt;0,"orange",H1447=0,"red")</f>
        <v>yellow</v>
      </c>
      <c r="K1447" t="s">
        <v>250</v>
      </c>
    </row>
    <row r="1448" spans="1:11" x14ac:dyDescent="0.3">
      <c r="A1448">
        <v>7</v>
      </c>
      <c r="B1448">
        <v>7.01</v>
      </c>
      <c r="C1448" t="s">
        <v>259</v>
      </c>
      <c r="D1448">
        <v>22</v>
      </c>
      <c r="E1448" t="s">
        <v>28</v>
      </c>
      <c r="F1448" s="3">
        <v>3.9146300608043829E-3</v>
      </c>
      <c r="G1448" s="3">
        <v>99.57609500966376</v>
      </c>
      <c r="H1448" s="3">
        <f t="shared" si="44"/>
        <v>99.57609500966376</v>
      </c>
      <c r="I1448" s="3">
        <f t="shared" si="45"/>
        <v>2.9872828502899127</v>
      </c>
      <c r="J1448" s="8" t="str" cm="1">
        <f t="array" ref="J1448">_xlfn.IFS(H1448=100,"green",H1448&gt;50,"yellow",H1448&gt;0,"orange",H1448=0,"red")</f>
        <v>yellow</v>
      </c>
      <c r="K1448" t="s">
        <v>250</v>
      </c>
    </row>
    <row r="1449" spans="1:11" x14ac:dyDescent="0.3">
      <c r="A1449">
        <v>7</v>
      </c>
      <c r="B1449">
        <v>7.01</v>
      </c>
      <c r="C1449" t="s">
        <v>259</v>
      </c>
      <c r="D1449">
        <v>25</v>
      </c>
      <c r="E1449" t="s">
        <v>244</v>
      </c>
      <c r="F1449" s="3">
        <v>0</v>
      </c>
      <c r="G1449" s="3">
        <v>100</v>
      </c>
      <c r="H1449" s="3">
        <f t="shared" si="44"/>
        <v>100</v>
      </c>
      <c r="I1449" s="3">
        <f t="shared" si="45"/>
        <v>3</v>
      </c>
      <c r="J1449" s="8" t="str" cm="1">
        <f t="array" ref="J1449">_xlfn.IFS(H1449=100,"green",H1449&gt;50,"yellow",H1449&gt;0,"orange",H1449=0,"red")</f>
        <v>green</v>
      </c>
      <c r="K1449" t="s">
        <v>250</v>
      </c>
    </row>
    <row r="1450" spans="1:11" x14ac:dyDescent="0.3">
      <c r="A1450">
        <v>7</v>
      </c>
      <c r="B1450">
        <v>7.01</v>
      </c>
      <c r="C1450" t="s">
        <v>259</v>
      </c>
      <c r="D1450">
        <v>7</v>
      </c>
      <c r="E1450" t="s">
        <v>27</v>
      </c>
      <c r="F1450" s="3">
        <v>4.1696596384273685E-2</v>
      </c>
      <c r="G1450" s="3">
        <v>95.484785276568942</v>
      </c>
      <c r="H1450" s="3">
        <f t="shared" si="44"/>
        <v>95.484785276568942</v>
      </c>
      <c r="I1450" s="3">
        <f t="shared" si="45"/>
        <v>2.8645435582970684</v>
      </c>
      <c r="J1450" s="8" t="str" cm="1">
        <f t="array" ref="J1450">_xlfn.IFS(H1450=100,"green",H1450&gt;50,"yellow",H1450&gt;0,"orange",H1450=0,"red")</f>
        <v>yellow</v>
      </c>
      <c r="K1450" t="s">
        <v>250</v>
      </c>
    </row>
    <row r="1451" spans="1:11" x14ac:dyDescent="0.3">
      <c r="A1451">
        <v>7</v>
      </c>
      <c r="B1451">
        <v>7.01</v>
      </c>
      <c r="C1451" t="s">
        <v>259</v>
      </c>
      <c r="D1451">
        <v>30</v>
      </c>
      <c r="E1451" t="s">
        <v>26</v>
      </c>
      <c r="F1451" s="3">
        <v>0</v>
      </c>
      <c r="G1451" s="3">
        <v>100</v>
      </c>
      <c r="H1451" s="3">
        <f t="shared" si="44"/>
        <v>100</v>
      </c>
      <c r="I1451" s="3">
        <f t="shared" si="45"/>
        <v>3</v>
      </c>
      <c r="J1451" s="8" t="str" cm="1">
        <f t="array" ref="J1451">_xlfn.IFS(H1451=100,"green",H1451&gt;50,"yellow",H1451&gt;0,"orange",H1451=0,"red")</f>
        <v>green</v>
      </c>
      <c r="K1451" t="s">
        <v>250</v>
      </c>
    </row>
    <row r="1452" spans="1:11" x14ac:dyDescent="0.3">
      <c r="A1452">
        <v>7</v>
      </c>
      <c r="B1452">
        <v>7.01</v>
      </c>
      <c r="C1452" t="s">
        <v>259</v>
      </c>
      <c r="D1452">
        <v>24</v>
      </c>
      <c r="E1452" t="s">
        <v>25</v>
      </c>
      <c r="F1452" s="3">
        <v>1.6545418530590789E-3</v>
      </c>
      <c r="G1452" s="3">
        <v>99.820834015644422</v>
      </c>
      <c r="H1452" s="3">
        <f t="shared" si="44"/>
        <v>99.820834015644422</v>
      </c>
      <c r="I1452" s="3">
        <f t="shared" si="45"/>
        <v>2.9946250204693325</v>
      </c>
      <c r="J1452" s="8" t="str" cm="1">
        <f t="array" ref="J1452">_xlfn.IFS(H1452=100,"green",H1452&gt;50,"yellow",H1452&gt;0,"orange",H1452=0,"red")</f>
        <v>yellow</v>
      </c>
      <c r="K1452" t="s">
        <v>250</v>
      </c>
    </row>
    <row r="1453" spans="1:11" x14ac:dyDescent="0.3">
      <c r="A1453">
        <v>7</v>
      </c>
      <c r="B1453">
        <v>7.01</v>
      </c>
      <c r="C1453" t="s">
        <v>259</v>
      </c>
      <c r="D1453">
        <v>6</v>
      </c>
      <c r="E1453" t="s">
        <v>24</v>
      </c>
      <c r="F1453" s="3">
        <v>0.1696154643862354</v>
      </c>
      <c r="G1453" s="3">
        <v>81.632787600688317</v>
      </c>
      <c r="H1453" s="3">
        <f t="shared" si="44"/>
        <v>81.632787600688317</v>
      </c>
      <c r="I1453" s="3">
        <f t="shared" si="45"/>
        <v>2.4489836280206494</v>
      </c>
      <c r="J1453" s="8" t="str" cm="1">
        <f t="array" ref="J1453">_xlfn.IFS(H1453=100,"green",H1453&gt;50,"yellow",H1453&gt;0,"orange",H1453=0,"red")</f>
        <v>yellow</v>
      </c>
      <c r="K1453" t="s">
        <v>250</v>
      </c>
    </row>
    <row r="1454" spans="1:11" x14ac:dyDescent="0.3">
      <c r="A1454">
        <v>7</v>
      </c>
      <c r="B1454">
        <v>7.01</v>
      </c>
      <c r="C1454" t="s">
        <v>259</v>
      </c>
      <c r="D1454">
        <v>2</v>
      </c>
      <c r="E1454" t="s">
        <v>23</v>
      </c>
      <c r="F1454" s="3">
        <v>2.9134973884866161E-2</v>
      </c>
      <c r="G1454" s="3">
        <v>96.845050328823888</v>
      </c>
      <c r="H1454" s="3">
        <f t="shared" si="44"/>
        <v>96.845050328823888</v>
      </c>
      <c r="I1454" s="3">
        <f t="shared" si="45"/>
        <v>2.9053515098647167</v>
      </c>
      <c r="J1454" s="8" t="str" cm="1">
        <f t="array" ref="J1454">_xlfn.IFS(H1454=100,"green",H1454&gt;50,"yellow",H1454&gt;0,"orange",H1454=0,"red")</f>
        <v>yellow</v>
      </c>
      <c r="K1454" t="s">
        <v>250</v>
      </c>
    </row>
    <row r="1455" spans="1:11" x14ac:dyDescent="0.3">
      <c r="A1455">
        <v>7</v>
      </c>
      <c r="B1455">
        <v>7.01</v>
      </c>
      <c r="C1455" t="s">
        <v>259</v>
      </c>
      <c r="D1455">
        <v>1</v>
      </c>
      <c r="E1455" t="s">
        <v>22</v>
      </c>
      <c r="F1455" s="3">
        <v>0.30977338283620681</v>
      </c>
      <c r="G1455" s="3">
        <v>66.455455351348093</v>
      </c>
      <c r="H1455" s="3">
        <f t="shared" si="44"/>
        <v>66.455455351348093</v>
      </c>
      <c r="I1455" s="3">
        <f t="shared" si="45"/>
        <v>1.9936636605404428</v>
      </c>
      <c r="J1455" s="8" t="str" cm="1">
        <f t="array" ref="J1455">_xlfn.IFS(H1455=100,"green",H1455&gt;50,"yellow",H1455&gt;0,"orange",H1455=0,"red")</f>
        <v>yellow</v>
      </c>
      <c r="K1455" t="s">
        <v>250</v>
      </c>
    </row>
    <row r="1456" spans="1:11" x14ac:dyDescent="0.3">
      <c r="A1456">
        <v>7</v>
      </c>
      <c r="B1456">
        <v>7.01</v>
      </c>
      <c r="C1456" t="s">
        <v>259</v>
      </c>
      <c r="D1456">
        <v>20</v>
      </c>
      <c r="E1456" t="s">
        <v>21</v>
      </c>
      <c r="F1456" s="3">
        <v>0</v>
      </c>
      <c r="G1456" s="3">
        <v>100</v>
      </c>
      <c r="H1456" s="3">
        <f t="shared" si="44"/>
        <v>100</v>
      </c>
      <c r="I1456" s="3">
        <f t="shared" si="45"/>
        <v>3</v>
      </c>
      <c r="J1456" s="8" t="str" cm="1">
        <f t="array" ref="J1456">_xlfn.IFS(H1456=100,"green",H1456&gt;50,"yellow",H1456&gt;0,"orange",H1456=0,"red")</f>
        <v>green</v>
      </c>
      <c r="K1456" t="s">
        <v>250</v>
      </c>
    </row>
    <row r="1457" spans="1:11" x14ac:dyDescent="0.3">
      <c r="A1457">
        <v>7</v>
      </c>
      <c r="B1457">
        <v>7.01</v>
      </c>
      <c r="C1457" t="s">
        <v>259</v>
      </c>
      <c r="D1457">
        <v>29</v>
      </c>
      <c r="E1457" t="s">
        <v>20</v>
      </c>
      <c r="F1457" s="3">
        <v>0</v>
      </c>
      <c r="G1457" s="3">
        <v>100</v>
      </c>
      <c r="H1457" s="3">
        <f t="shared" si="44"/>
        <v>100</v>
      </c>
      <c r="I1457" s="3">
        <f t="shared" si="45"/>
        <v>3</v>
      </c>
      <c r="J1457" s="8" t="str" cm="1">
        <f t="array" ref="J1457">_xlfn.IFS(H1457=100,"green",H1457&gt;50,"yellow",H1457&gt;0,"orange",H1457=0,"red")</f>
        <v>green</v>
      </c>
      <c r="K1457" t="s">
        <v>250</v>
      </c>
    </row>
    <row r="1458" spans="1:11" x14ac:dyDescent="0.3">
      <c r="A1458">
        <v>7</v>
      </c>
      <c r="B1458">
        <v>7.01</v>
      </c>
      <c r="C1458" t="s">
        <v>259</v>
      </c>
      <c r="D1458">
        <v>32</v>
      </c>
      <c r="E1458" t="s">
        <v>19</v>
      </c>
      <c r="F1458" s="3">
        <v>0</v>
      </c>
      <c r="G1458" s="3">
        <v>100</v>
      </c>
      <c r="H1458" s="3">
        <f t="shared" si="44"/>
        <v>100</v>
      </c>
      <c r="I1458" s="3">
        <f t="shared" si="45"/>
        <v>3</v>
      </c>
      <c r="J1458" s="8" t="str" cm="1">
        <f t="array" ref="J1458">_xlfn.IFS(H1458=100,"green",H1458&gt;50,"yellow",H1458&gt;0,"orange",H1458=0,"red")</f>
        <v>green</v>
      </c>
      <c r="K1458" t="s">
        <v>250</v>
      </c>
    </row>
    <row r="1459" spans="1:11" x14ac:dyDescent="0.3">
      <c r="A1459">
        <v>7</v>
      </c>
      <c r="B1459">
        <v>7.01</v>
      </c>
      <c r="C1459" t="s">
        <v>259</v>
      </c>
      <c r="D1459">
        <v>35</v>
      </c>
      <c r="E1459" t="s">
        <v>18</v>
      </c>
      <c r="F1459" s="3">
        <v>0</v>
      </c>
      <c r="G1459" s="3">
        <v>100</v>
      </c>
      <c r="H1459" s="3">
        <f t="shared" si="44"/>
        <v>100</v>
      </c>
      <c r="I1459" s="3">
        <f t="shared" si="45"/>
        <v>3</v>
      </c>
      <c r="J1459" s="8" t="str" cm="1">
        <f t="array" ref="J1459">_xlfn.IFS(H1459=100,"green",H1459&gt;50,"yellow",H1459&gt;0,"orange",H1459=0,"red")</f>
        <v>green</v>
      </c>
      <c r="K1459" t="s">
        <v>250</v>
      </c>
    </row>
    <row r="1460" spans="1:11" x14ac:dyDescent="0.3">
      <c r="A1460">
        <v>7</v>
      </c>
      <c r="B1460">
        <v>7.01</v>
      </c>
      <c r="C1460" t="s">
        <v>259</v>
      </c>
      <c r="D1460">
        <v>31</v>
      </c>
      <c r="E1460" t="s">
        <v>17</v>
      </c>
      <c r="F1460" s="3">
        <v>3.1020737362927115</v>
      </c>
      <c r="G1460" s="3">
        <v>-235.91540369852225</v>
      </c>
      <c r="H1460" s="3">
        <f t="shared" si="44"/>
        <v>0</v>
      </c>
      <c r="I1460" s="3">
        <f t="shared" si="45"/>
        <v>0</v>
      </c>
      <c r="J1460" s="8" t="str" cm="1">
        <f t="array" ref="J1460">_xlfn.IFS(H1460=100,"green",H1460&gt;50,"yellow",H1460&gt;0,"orange",H1460=0,"red")</f>
        <v>red</v>
      </c>
      <c r="K1460" t="s">
        <v>250</v>
      </c>
    </row>
    <row r="1461" spans="1:11" x14ac:dyDescent="0.3">
      <c r="A1461">
        <v>7</v>
      </c>
      <c r="B1461">
        <v>7.01</v>
      </c>
      <c r="C1461" t="s">
        <v>259</v>
      </c>
      <c r="D1461">
        <v>23</v>
      </c>
      <c r="E1461" t="s">
        <v>16</v>
      </c>
      <c r="F1461" s="3">
        <v>2.7538040394973155E-3</v>
      </c>
      <c r="G1461" s="3">
        <v>99.701797805509329</v>
      </c>
      <c r="H1461" s="3">
        <f t="shared" si="44"/>
        <v>99.701797805509329</v>
      </c>
      <c r="I1461" s="3">
        <f t="shared" si="45"/>
        <v>2.9910539341652798</v>
      </c>
      <c r="J1461" s="8" t="str" cm="1">
        <f t="array" ref="J1461">_xlfn.IFS(H1461=100,"green",H1461&gt;50,"yellow",H1461&gt;0,"orange",H1461=0,"red")</f>
        <v>yellow</v>
      </c>
      <c r="K1461" t="s">
        <v>250</v>
      </c>
    </row>
    <row r="1462" spans="1:11" x14ac:dyDescent="0.3">
      <c r="A1462">
        <v>7</v>
      </c>
      <c r="B1462">
        <v>7.01</v>
      </c>
      <c r="C1462" t="s">
        <v>259</v>
      </c>
      <c r="D1462">
        <v>27</v>
      </c>
      <c r="E1462" t="s">
        <v>15</v>
      </c>
      <c r="F1462" s="3">
        <v>0.61223945151247305</v>
      </c>
      <c r="G1462" s="3">
        <v>33.702200528360329</v>
      </c>
      <c r="H1462" s="3">
        <f t="shared" si="44"/>
        <v>33.702200528360329</v>
      </c>
      <c r="I1462" s="3">
        <f t="shared" si="45"/>
        <v>1.0110660158508098</v>
      </c>
      <c r="J1462" s="8" t="str" cm="1">
        <f t="array" ref="J1462">_xlfn.IFS(H1462=100,"green",H1462&gt;50,"yellow",H1462&gt;0,"orange",H1462=0,"red")</f>
        <v>orange</v>
      </c>
      <c r="K1462" t="s">
        <v>250</v>
      </c>
    </row>
    <row r="1463" spans="1:11" x14ac:dyDescent="0.3">
      <c r="A1463">
        <v>7</v>
      </c>
      <c r="B1463">
        <v>7.01</v>
      </c>
      <c r="C1463" t="s">
        <v>259</v>
      </c>
      <c r="D1463">
        <v>14</v>
      </c>
      <c r="E1463" t="s">
        <v>14</v>
      </c>
      <c r="F1463" s="3">
        <v>0</v>
      </c>
      <c r="G1463" s="3">
        <v>100</v>
      </c>
      <c r="H1463" s="3">
        <f t="shared" si="44"/>
        <v>100</v>
      </c>
      <c r="I1463" s="3">
        <f t="shared" si="45"/>
        <v>3</v>
      </c>
      <c r="J1463" s="8" t="str" cm="1">
        <f t="array" ref="J1463">_xlfn.IFS(H1463=100,"green",H1463&gt;50,"yellow",H1463&gt;0,"orange",H1463=0,"red")</f>
        <v>green</v>
      </c>
      <c r="K1463" t="s">
        <v>250</v>
      </c>
    </row>
    <row r="1464" spans="1:11" x14ac:dyDescent="0.3">
      <c r="A1464">
        <v>7</v>
      </c>
      <c r="B1464">
        <v>7.01</v>
      </c>
      <c r="C1464" t="s">
        <v>259</v>
      </c>
      <c r="D1464">
        <v>17</v>
      </c>
      <c r="E1464" t="s">
        <v>13</v>
      </c>
      <c r="F1464" s="3">
        <v>0.23593737413162408</v>
      </c>
      <c r="G1464" s="3">
        <v>74.450962479792167</v>
      </c>
      <c r="H1464" s="3">
        <f t="shared" si="44"/>
        <v>74.450962479792167</v>
      </c>
      <c r="I1464" s="3">
        <f t="shared" si="45"/>
        <v>2.2335288743937651</v>
      </c>
      <c r="J1464" s="8" t="str" cm="1">
        <f t="array" ref="J1464">_xlfn.IFS(H1464=100,"green",H1464&gt;50,"yellow",H1464&gt;0,"orange",H1464=0,"red")</f>
        <v>yellow</v>
      </c>
      <c r="K1464" t="s">
        <v>250</v>
      </c>
    </row>
    <row r="1465" spans="1:11" x14ac:dyDescent="0.3">
      <c r="A1465">
        <v>7</v>
      </c>
      <c r="B1465">
        <v>7.01</v>
      </c>
      <c r="C1465" t="s">
        <v>259</v>
      </c>
      <c r="D1465">
        <v>15</v>
      </c>
      <c r="E1465" t="s">
        <v>12</v>
      </c>
      <c r="F1465" s="3">
        <v>0</v>
      </c>
      <c r="G1465" s="3">
        <v>100</v>
      </c>
      <c r="H1465" s="3">
        <f t="shared" si="44"/>
        <v>100</v>
      </c>
      <c r="I1465" s="3">
        <f t="shared" si="45"/>
        <v>3</v>
      </c>
      <c r="J1465" s="8" t="str" cm="1">
        <f t="array" ref="J1465">_xlfn.IFS(H1465=100,"green",H1465&gt;50,"yellow",H1465&gt;0,"orange",H1465=0,"red")</f>
        <v>green</v>
      </c>
      <c r="K1465" t="s">
        <v>250</v>
      </c>
    </row>
    <row r="1466" spans="1:11" x14ac:dyDescent="0.3">
      <c r="A1466">
        <v>7</v>
      </c>
      <c r="B1466">
        <v>7.01</v>
      </c>
      <c r="C1466" t="s">
        <v>259</v>
      </c>
      <c r="D1466">
        <v>13</v>
      </c>
      <c r="E1466" t="s">
        <v>11</v>
      </c>
      <c r="F1466" s="3">
        <v>0</v>
      </c>
      <c r="G1466" s="3">
        <v>100</v>
      </c>
      <c r="H1466" s="3">
        <f t="shared" si="44"/>
        <v>100</v>
      </c>
      <c r="I1466" s="3">
        <f t="shared" si="45"/>
        <v>3</v>
      </c>
      <c r="J1466" s="8" t="str" cm="1">
        <f t="array" ref="J1466">_xlfn.IFS(H1466=100,"green",H1466&gt;50,"yellow",H1466&gt;0,"orange",H1466=0,"red")</f>
        <v>green</v>
      </c>
      <c r="K1466" t="s">
        <v>250</v>
      </c>
    </row>
    <row r="1467" spans="1:11" x14ac:dyDescent="0.3">
      <c r="A1467">
        <v>7</v>
      </c>
      <c r="B1467">
        <v>7.01</v>
      </c>
      <c r="C1467" t="s">
        <v>259</v>
      </c>
      <c r="D1467">
        <v>21</v>
      </c>
      <c r="E1467" t="s">
        <v>10</v>
      </c>
      <c r="F1467" s="3">
        <v>0</v>
      </c>
      <c r="G1467" s="3">
        <v>100</v>
      </c>
      <c r="H1467" s="3">
        <f t="shared" si="44"/>
        <v>100</v>
      </c>
      <c r="I1467" s="3">
        <f t="shared" si="45"/>
        <v>3</v>
      </c>
      <c r="J1467" s="8" t="str" cm="1">
        <f t="array" ref="J1467">_xlfn.IFS(H1467=100,"green",H1467&gt;50,"yellow",H1467&gt;0,"orange",H1467=0,"red")</f>
        <v>green</v>
      </c>
      <c r="K1467" t="s">
        <v>250</v>
      </c>
    </row>
    <row r="1468" spans="1:11" x14ac:dyDescent="0.3">
      <c r="A1468">
        <v>7</v>
      </c>
      <c r="B1468">
        <v>7.01</v>
      </c>
      <c r="C1468" t="s">
        <v>259</v>
      </c>
      <c r="D1468">
        <v>34</v>
      </c>
      <c r="E1468" t="s">
        <v>9</v>
      </c>
      <c r="F1468" s="3">
        <v>0</v>
      </c>
      <c r="G1468" s="3">
        <v>100</v>
      </c>
      <c r="H1468" s="3">
        <f t="shared" si="44"/>
        <v>100</v>
      </c>
      <c r="I1468" s="3">
        <f t="shared" si="45"/>
        <v>3</v>
      </c>
      <c r="J1468" s="8" t="str" cm="1">
        <f t="array" ref="J1468">_xlfn.IFS(H1468=100,"green",H1468&gt;50,"yellow",H1468&gt;0,"orange",H1468=0,"red")</f>
        <v>green</v>
      </c>
      <c r="K1468" t="s">
        <v>250</v>
      </c>
    </row>
    <row r="1469" spans="1:11" x14ac:dyDescent="0.3">
      <c r="A1469">
        <v>7</v>
      </c>
      <c r="B1469">
        <v>7.01</v>
      </c>
      <c r="C1469" t="s">
        <v>259</v>
      </c>
      <c r="D1469">
        <v>3</v>
      </c>
      <c r="E1469" t="s">
        <v>8</v>
      </c>
      <c r="F1469" s="3">
        <v>0.13336535062940155</v>
      </c>
      <c r="G1469" s="3">
        <v>85.558217049472759</v>
      </c>
      <c r="H1469" s="3">
        <f t="shared" si="44"/>
        <v>85.558217049472759</v>
      </c>
      <c r="I1469" s="3">
        <f t="shared" si="45"/>
        <v>2.5667465114841828</v>
      </c>
      <c r="J1469" s="8" t="str" cm="1">
        <f t="array" ref="J1469">_xlfn.IFS(H1469=100,"green",H1469&gt;50,"yellow",H1469&gt;0,"orange",H1469=0,"red")</f>
        <v>yellow</v>
      </c>
      <c r="K1469" t="s">
        <v>250</v>
      </c>
    </row>
    <row r="1470" spans="1:11" x14ac:dyDescent="0.3">
      <c r="A1470">
        <v>7</v>
      </c>
      <c r="B1470">
        <v>7.01</v>
      </c>
      <c r="C1470" t="s">
        <v>259</v>
      </c>
      <c r="D1470">
        <v>8</v>
      </c>
      <c r="E1470" t="s">
        <v>7</v>
      </c>
      <c r="F1470" s="3">
        <v>0</v>
      </c>
      <c r="G1470" s="3">
        <v>100</v>
      </c>
      <c r="H1470" s="3">
        <f t="shared" si="44"/>
        <v>100</v>
      </c>
      <c r="I1470" s="3">
        <f t="shared" si="45"/>
        <v>3</v>
      </c>
      <c r="J1470" s="8" t="str" cm="1">
        <f t="array" ref="J1470">_xlfn.IFS(H1470=100,"green",H1470&gt;50,"yellow",H1470&gt;0,"orange",H1470=0,"red")</f>
        <v>green</v>
      </c>
      <c r="K1470" t="s">
        <v>250</v>
      </c>
    </row>
    <row r="1471" spans="1:11" x14ac:dyDescent="0.3">
      <c r="A1471">
        <v>7</v>
      </c>
      <c r="B1471">
        <v>7.01</v>
      </c>
      <c r="C1471" t="s">
        <v>259</v>
      </c>
      <c r="D1471">
        <v>11</v>
      </c>
      <c r="E1471" t="s">
        <v>6</v>
      </c>
      <c r="F1471" s="3">
        <v>0</v>
      </c>
      <c r="G1471" s="3">
        <v>100</v>
      </c>
      <c r="H1471" s="3">
        <f t="shared" si="44"/>
        <v>100</v>
      </c>
      <c r="I1471" s="3">
        <f t="shared" si="45"/>
        <v>3</v>
      </c>
      <c r="J1471" s="8" t="str" cm="1">
        <f t="array" ref="J1471">_xlfn.IFS(H1471=100,"green",H1471&gt;50,"yellow",H1471&gt;0,"orange",H1471=0,"red")</f>
        <v>green</v>
      </c>
      <c r="K1471" t="s">
        <v>250</v>
      </c>
    </row>
    <row r="1472" spans="1:11" x14ac:dyDescent="0.3">
      <c r="A1472">
        <v>7</v>
      </c>
      <c r="B1472">
        <v>7.01</v>
      </c>
      <c r="C1472" t="s">
        <v>259</v>
      </c>
      <c r="D1472">
        <v>33</v>
      </c>
      <c r="E1472" t="s">
        <v>5</v>
      </c>
      <c r="F1472" s="3">
        <v>0</v>
      </c>
      <c r="G1472" s="3">
        <v>100</v>
      </c>
      <c r="H1472" s="3">
        <f t="shared" si="44"/>
        <v>100</v>
      </c>
      <c r="I1472" s="3">
        <f t="shared" si="45"/>
        <v>3</v>
      </c>
      <c r="J1472" s="8" t="str" cm="1">
        <f t="array" ref="J1472">_xlfn.IFS(H1472=100,"green",H1472&gt;50,"yellow",H1472&gt;0,"orange",H1472=0,"red")</f>
        <v>green</v>
      </c>
      <c r="K1472" t="s">
        <v>250</v>
      </c>
    </row>
    <row r="1473" spans="1:11" x14ac:dyDescent="0.3">
      <c r="A1473">
        <v>7</v>
      </c>
      <c r="B1473">
        <v>7.01</v>
      </c>
      <c r="C1473" t="s">
        <v>259</v>
      </c>
      <c r="D1473">
        <v>36</v>
      </c>
      <c r="E1473" t="s">
        <v>4</v>
      </c>
      <c r="F1473" s="3">
        <v>0</v>
      </c>
      <c r="G1473" s="3">
        <v>100</v>
      </c>
      <c r="H1473" s="3">
        <f t="shared" si="44"/>
        <v>100</v>
      </c>
      <c r="I1473" s="3">
        <f t="shared" si="45"/>
        <v>3</v>
      </c>
      <c r="J1473" s="8" t="str" cm="1">
        <f t="array" ref="J1473">_xlfn.IFS(H1473=100,"green",H1473&gt;50,"yellow",H1473&gt;0,"orange",H1473=0,"red")</f>
        <v>green</v>
      </c>
      <c r="K1473" t="s">
        <v>250</v>
      </c>
    </row>
    <row r="1474" spans="1:11" x14ac:dyDescent="0.3">
      <c r="A1474">
        <v>7</v>
      </c>
      <c r="B1474">
        <v>7.01</v>
      </c>
      <c r="C1474" t="s">
        <v>259</v>
      </c>
      <c r="D1474">
        <v>16</v>
      </c>
      <c r="E1474" t="s">
        <v>3</v>
      </c>
      <c r="F1474" s="3">
        <v>0.10887562239430014</v>
      </c>
      <c r="G1474" s="3">
        <v>88.210145290350965</v>
      </c>
      <c r="H1474" s="3">
        <f t="shared" ref="H1474:H1537" si="46">IF(G1474&gt;100,100,IF(G1474&lt;0,0,G1474))</f>
        <v>88.210145290350965</v>
      </c>
      <c r="I1474" s="3">
        <f t="shared" ref="I1474:I1537" si="47">H1474/100*3</f>
        <v>2.6463043587105286</v>
      </c>
      <c r="J1474" s="8" t="str" cm="1">
        <f t="array" ref="J1474">_xlfn.IFS(H1474=100,"green",H1474&gt;50,"yellow",H1474&gt;0,"orange",H1474=0,"red")</f>
        <v>yellow</v>
      </c>
      <c r="K1474" t="s">
        <v>250</v>
      </c>
    </row>
    <row r="1475" spans="1:11" x14ac:dyDescent="0.3">
      <c r="A1475">
        <v>7</v>
      </c>
      <c r="B1475">
        <v>7.01</v>
      </c>
      <c r="C1475" t="s">
        <v>259</v>
      </c>
      <c r="D1475">
        <v>9</v>
      </c>
      <c r="E1475" t="s">
        <v>2</v>
      </c>
      <c r="F1475" s="3">
        <v>0.1010948567986599</v>
      </c>
      <c r="G1475" s="3">
        <v>89.052703926389924</v>
      </c>
      <c r="H1475" s="3">
        <f t="shared" si="46"/>
        <v>89.052703926389924</v>
      </c>
      <c r="I1475" s="3">
        <f t="shared" si="47"/>
        <v>2.6715811177916975</v>
      </c>
      <c r="J1475" s="8" t="str" cm="1">
        <f t="array" ref="J1475">_xlfn.IFS(H1475=100,"green",H1475&gt;50,"yellow",H1475&gt;0,"orange",H1475=0,"red")</f>
        <v>yellow</v>
      </c>
      <c r="K1475" t="s">
        <v>250</v>
      </c>
    </row>
    <row r="1476" spans="1:11" x14ac:dyDescent="0.3">
      <c r="A1476">
        <v>7</v>
      </c>
      <c r="B1476">
        <v>7.01</v>
      </c>
      <c r="C1476" t="s">
        <v>259</v>
      </c>
      <c r="D1476">
        <v>5</v>
      </c>
      <c r="E1476" t="s">
        <v>1</v>
      </c>
      <c r="F1476" s="3">
        <v>5.9486677561982143E-2</v>
      </c>
      <c r="G1476" s="3">
        <v>93.558344189523325</v>
      </c>
      <c r="H1476" s="3">
        <f t="shared" si="46"/>
        <v>93.558344189523325</v>
      </c>
      <c r="I1476" s="3">
        <f t="shared" si="47"/>
        <v>2.8067503256856998</v>
      </c>
      <c r="J1476" s="8" t="str" cm="1">
        <f t="array" ref="J1476">_xlfn.IFS(H1476=100,"green",H1476&gt;50,"yellow",H1476&gt;0,"orange",H1476=0,"red")</f>
        <v>yellow</v>
      </c>
      <c r="K1476" t="s">
        <v>250</v>
      </c>
    </row>
    <row r="1477" spans="1:11" x14ac:dyDescent="0.3">
      <c r="A1477">
        <v>7</v>
      </c>
      <c r="B1477">
        <v>7.01</v>
      </c>
      <c r="C1477" t="s">
        <v>259</v>
      </c>
      <c r="D1477">
        <v>19</v>
      </c>
      <c r="E1477" t="s">
        <v>0</v>
      </c>
      <c r="F1477" s="3">
        <v>1.3146922390375619E-2</v>
      </c>
      <c r="G1477" s="3">
        <v>98.57635436240983</v>
      </c>
      <c r="H1477" s="3">
        <f t="shared" si="46"/>
        <v>98.57635436240983</v>
      </c>
      <c r="I1477" s="3">
        <f t="shared" si="47"/>
        <v>2.9572906308722953</v>
      </c>
      <c r="J1477" s="8" t="str" cm="1">
        <f t="array" ref="J1477">_xlfn.IFS(H1477=100,"green",H1477&gt;50,"yellow",H1477&gt;0,"orange",H1477=0,"red")</f>
        <v>yellow</v>
      </c>
      <c r="K1477" t="s">
        <v>250</v>
      </c>
    </row>
    <row r="1478" spans="1:11" x14ac:dyDescent="0.3">
      <c r="A1478">
        <v>7</v>
      </c>
      <c r="B1478">
        <v>7.02</v>
      </c>
      <c r="C1478" t="s">
        <v>226</v>
      </c>
      <c r="D1478">
        <v>35</v>
      </c>
      <c r="E1478" t="s">
        <v>34</v>
      </c>
      <c r="F1478" s="3">
        <v>0.78826846321807964</v>
      </c>
      <c r="G1478" s="3">
        <v>87.298525600963927</v>
      </c>
      <c r="H1478" s="3">
        <f t="shared" si="46"/>
        <v>87.298525600963927</v>
      </c>
      <c r="I1478" s="3">
        <f t="shared" si="47"/>
        <v>2.6189557680289179</v>
      </c>
      <c r="J1478" s="8" t="str" cm="1">
        <f t="array" ref="J1478">_xlfn.IFS(H1478=100,"green",H1478&gt;50,"yellow",H1478&gt;0,"orange",H1478=0,"red")</f>
        <v>yellow</v>
      </c>
      <c r="K1478" t="s">
        <v>193</v>
      </c>
    </row>
    <row r="1479" spans="1:11" x14ac:dyDescent="0.3">
      <c r="A1479">
        <v>7</v>
      </c>
      <c r="B1479">
        <v>7.02</v>
      </c>
      <c r="C1479" t="s">
        <v>226</v>
      </c>
      <c r="D1479">
        <v>37</v>
      </c>
      <c r="E1479" t="s">
        <v>33</v>
      </c>
      <c r="F1479" s="3">
        <v>2.0352137154928154</v>
      </c>
      <c r="G1479" s="3">
        <v>56.053067365416545</v>
      </c>
      <c r="H1479" s="3">
        <f t="shared" si="46"/>
        <v>56.053067365416545</v>
      </c>
      <c r="I1479" s="3">
        <f t="shared" si="47"/>
        <v>1.6815920209624964</v>
      </c>
      <c r="J1479" s="8" t="str" cm="1">
        <f t="array" ref="J1479">_xlfn.IFS(H1479=100,"green",H1479&gt;50,"yellow",H1479&gt;0,"orange",H1479=0,"red")</f>
        <v>yellow</v>
      </c>
      <c r="K1479" t="s">
        <v>193</v>
      </c>
    </row>
    <row r="1480" spans="1:11" x14ac:dyDescent="0.3">
      <c r="A1480">
        <v>7</v>
      </c>
      <c r="B1480">
        <v>7.02</v>
      </c>
      <c r="C1480" t="s">
        <v>226</v>
      </c>
      <c r="D1480">
        <v>12</v>
      </c>
      <c r="E1480" t="s">
        <v>32</v>
      </c>
      <c r="F1480" s="3">
        <v>1.8789833543755381</v>
      </c>
      <c r="G1480" s="3">
        <v>59.967825623254512</v>
      </c>
      <c r="H1480" s="3">
        <f t="shared" si="46"/>
        <v>59.967825623254512</v>
      </c>
      <c r="I1480" s="3">
        <f t="shared" si="47"/>
        <v>1.7990347686976353</v>
      </c>
      <c r="J1480" s="8" t="str" cm="1">
        <f t="array" ref="J1480">_xlfn.IFS(H1480=100,"green",H1480&gt;50,"yellow",H1480&gt;0,"orange",H1480=0,"red")</f>
        <v>yellow</v>
      </c>
      <c r="K1480" t="s">
        <v>193</v>
      </c>
    </row>
    <row r="1481" spans="1:11" x14ac:dyDescent="0.3">
      <c r="A1481">
        <v>7</v>
      </c>
      <c r="B1481">
        <v>7.02</v>
      </c>
      <c r="C1481" t="s">
        <v>226</v>
      </c>
      <c r="D1481">
        <v>18</v>
      </c>
      <c r="E1481" t="s">
        <v>31</v>
      </c>
      <c r="F1481" s="3">
        <v>3.5730793753013885</v>
      </c>
      <c r="G1481" s="3">
        <v>17.517841253625495</v>
      </c>
      <c r="H1481" s="3">
        <f t="shared" si="46"/>
        <v>17.517841253625495</v>
      </c>
      <c r="I1481" s="3">
        <f t="shared" si="47"/>
        <v>0.52553523760876475</v>
      </c>
      <c r="J1481" s="8" t="str" cm="1">
        <f t="array" ref="J1481">_xlfn.IFS(H1481=100,"green",H1481&gt;50,"yellow",H1481&gt;0,"orange",H1481=0,"red")</f>
        <v>orange</v>
      </c>
      <c r="K1481" t="s">
        <v>193</v>
      </c>
    </row>
    <row r="1482" spans="1:11" x14ac:dyDescent="0.3">
      <c r="A1482">
        <v>7</v>
      </c>
      <c r="B1482">
        <v>7.02</v>
      </c>
      <c r="C1482" t="s">
        <v>226</v>
      </c>
      <c r="D1482">
        <v>10</v>
      </c>
      <c r="E1482" t="s">
        <v>30</v>
      </c>
      <c r="F1482" s="3">
        <v>0.35927182402458757</v>
      </c>
      <c r="G1482" s="3">
        <v>98.048152778787383</v>
      </c>
      <c r="H1482" s="3">
        <f t="shared" si="46"/>
        <v>98.048152778787383</v>
      </c>
      <c r="I1482" s="3">
        <f t="shared" si="47"/>
        <v>2.9414445833636211</v>
      </c>
      <c r="J1482" s="8" t="str" cm="1">
        <f t="array" ref="J1482">_xlfn.IFS(H1482=100,"green",H1482&gt;50,"yellow",H1482&gt;0,"orange",H1482=0,"red")</f>
        <v>yellow</v>
      </c>
      <c r="K1482" t="s">
        <v>193</v>
      </c>
    </row>
    <row r="1483" spans="1:11" x14ac:dyDescent="0.3">
      <c r="A1483">
        <v>7</v>
      </c>
      <c r="B1483">
        <v>7.02</v>
      </c>
      <c r="C1483" t="s">
        <v>226</v>
      </c>
      <c r="D1483">
        <v>4</v>
      </c>
      <c r="E1483" t="s">
        <v>29</v>
      </c>
      <c r="F1483" s="3">
        <v>0.28423895021081053</v>
      </c>
      <c r="G1483" s="3">
        <v>99.928296691091973</v>
      </c>
      <c r="H1483" s="3">
        <f t="shared" si="46"/>
        <v>99.928296691091973</v>
      </c>
      <c r="I1483" s="3">
        <f t="shared" si="47"/>
        <v>2.9978489007327593</v>
      </c>
      <c r="J1483" s="8" t="str" cm="1">
        <f t="array" ref="J1483">_xlfn.IFS(H1483=100,"green",H1483&gt;50,"yellow",H1483&gt;0,"orange",H1483=0,"red")</f>
        <v>yellow</v>
      </c>
      <c r="K1483" t="s">
        <v>193</v>
      </c>
    </row>
    <row r="1484" spans="1:11" x14ac:dyDescent="0.3">
      <c r="A1484">
        <v>7</v>
      </c>
      <c r="B1484">
        <v>7.02</v>
      </c>
      <c r="C1484" t="s">
        <v>226</v>
      </c>
      <c r="D1484">
        <v>22</v>
      </c>
      <c r="E1484" t="s">
        <v>28</v>
      </c>
      <c r="F1484" s="3">
        <v>0.70854804100559332</v>
      </c>
      <c r="G1484" s="3">
        <v>89.296128236858664</v>
      </c>
      <c r="H1484" s="3">
        <f t="shared" si="46"/>
        <v>89.296128236858664</v>
      </c>
      <c r="I1484" s="3">
        <f t="shared" si="47"/>
        <v>2.6788838471057597</v>
      </c>
      <c r="J1484" s="8" t="str" cm="1">
        <f t="array" ref="J1484">_xlfn.IFS(H1484=100,"green",H1484&gt;50,"yellow",H1484&gt;0,"orange",H1484=0,"red")</f>
        <v>yellow</v>
      </c>
      <c r="K1484" t="s">
        <v>193</v>
      </c>
    </row>
    <row r="1485" spans="1:11" x14ac:dyDescent="0.3">
      <c r="A1485">
        <v>7</v>
      </c>
      <c r="B1485">
        <v>7.02</v>
      </c>
      <c r="C1485" t="s">
        <v>226</v>
      </c>
      <c r="D1485">
        <v>25</v>
      </c>
      <c r="E1485" t="s">
        <v>244</v>
      </c>
      <c r="F1485" s="3">
        <v>2.219323823246222</v>
      </c>
      <c r="G1485" s="3">
        <v>51.43970950382878</v>
      </c>
      <c r="H1485" s="3">
        <f t="shared" si="46"/>
        <v>51.43970950382878</v>
      </c>
      <c r="I1485" s="3">
        <f t="shared" si="47"/>
        <v>1.5431912851148635</v>
      </c>
      <c r="J1485" s="8" t="str" cm="1">
        <f t="array" ref="J1485">_xlfn.IFS(H1485=100,"green",H1485&gt;50,"yellow",H1485&gt;0,"orange",H1485=0,"red")</f>
        <v>yellow</v>
      </c>
      <c r="K1485" t="s">
        <v>193</v>
      </c>
    </row>
    <row r="1486" spans="1:11" x14ac:dyDescent="0.3">
      <c r="A1486">
        <v>7</v>
      </c>
      <c r="B1486">
        <v>7.02</v>
      </c>
      <c r="C1486" t="s">
        <v>226</v>
      </c>
      <c r="D1486">
        <v>7</v>
      </c>
      <c r="E1486" t="s">
        <v>27</v>
      </c>
      <c r="F1486" s="3">
        <v>1.5666006927234257</v>
      </c>
      <c r="G1486" s="3">
        <v>67.79538612789942</v>
      </c>
      <c r="H1486" s="3">
        <f t="shared" si="46"/>
        <v>67.79538612789942</v>
      </c>
      <c r="I1486" s="3">
        <f t="shared" si="47"/>
        <v>2.0338615838369822</v>
      </c>
      <c r="J1486" s="8" t="str" cm="1">
        <f t="array" ref="J1486">_xlfn.IFS(H1486=100,"green",H1486&gt;50,"yellow",H1486&gt;0,"orange",H1486=0,"red")</f>
        <v>yellow</v>
      </c>
      <c r="K1486" t="s">
        <v>193</v>
      </c>
    </row>
    <row r="1487" spans="1:11" x14ac:dyDescent="0.3">
      <c r="A1487">
        <v>7</v>
      </c>
      <c r="B1487">
        <v>7.02</v>
      </c>
      <c r="C1487" t="s">
        <v>226</v>
      </c>
      <c r="D1487">
        <v>30</v>
      </c>
      <c r="E1487" t="s">
        <v>26</v>
      </c>
      <c r="F1487" s="3">
        <v>2.0568443208814262</v>
      </c>
      <c r="G1487" s="3">
        <v>55.511056257834625</v>
      </c>
      <c r="H1487" s="3">
        <f t="shared" si="46"/>
        <v>55.511056257834625</v>
      </c>
      <c r="I1487" s="3">
        <f t="shared" si="47"/>
        <v>1.6653316877350388</v>
      </c>
      <c r="J1487" s="8" t="str" cm="1">
        <f t="array" ref="J1487">_xlfn.IFS(H1487=100,"green",H1487&gt;50,"yellow",H1487&gt;0,"orange",H1487=0,"red")</f>
        <v>yellow</v>
      </c>
      <c r="K1487" t="s">
        <v>193</v>
      </c>
    </row>
    <row r="1488" spans="1:11" x14ac:dyDescent="0.3">
      <c r="A1488">
        <v>7</v>
      </c>
      <c r="B1488">
        <v>7.02</v>
      </c>
      <c r="C1488" t="s">
        <v>226</v>
      </c>
      <c r="D1488">
        <v>24</v>
      </c>
      <c r="E1488" t="s">
        <v>25</v>
      </c>
      <c r="F1488" s="3">
        <v>1.0721431207822831</v>
      </c>
      <c r="G1488" s="3">
        <v>80.18530732544464</v>
      </c>
      <c r="H1488" s="3">
        <f t="shared" si="46"/>
        <v>80.18530732544464</v>
      </c>
      <c r="I1488" s="3">
        <f t="shared" si="47"/>
        <v>2.4055592197633393</v>
      </c>
      <c r="J1488" s="8" t="str" cm="1">
        <f t="array" ref="J1488">_xlfn.IFS(H1488=100,"green",H1488&gt;50,"yellow",H1488&gt;0,"orange",H1488=0,"red")</f>
        <v>yellow</v>
      </c>
      <c r="K1488" t="s">
        <v>193</v>
      </c>
    </row>
    <row r="1489" spans="1:11" x14ac:dyDescent="0.3">
      <c r="A1489">
        <v>7</v>
      </c>
      <c r="B1489">
        <v>7.02</v>
      </c>
      <c r="C1489" t="s">
        <v>226</v>
      </c>
      <c r="D1489">
        <v>6</v>
      </c>
      <c r="E1489" t="s">
        <v>24</v>
      </c>
      <c r="F1489" s="3">
        <v>6.106156717904474</v>
      </c>
      <c r="G1489" s="3">
        <v>-45.955003421256649</v>
      </c>
      <c r="H1489" s="3">
        <f t="shared" si="46"/>
        <v>0</v>
      </c>
      <c r="I1489" s="3">
        <f t="shared" si="47"/>
        <v>0</v>
      </c>
      <c r="J1489" s="8" t="str" cm="1">
        <f t="array" ref="J1489">_xlfn.IFS(H1489=100,"green",H1489&gt;50,"yellow",H1489&gt;0,"orange",H1489=0,"red")</f>
        <v>red</v>
      </c>
      <c r="K1489" t="s">
        <v>193</v>
      </c>
    </row>
    <row r="1490" spans="1:11" x14ac:dyDescent="0.3">
      <c r="A1490">
        <v>7</v>
      </c>
      <c r="B1490">
        <v>7.02</v>
      </c>
      <c r="C1490" t="s">
        <v>226</v>
      </c>
      <c r="D1490">
        <v>2</v>
      </c>
      <c r="E1490" t="s">
        <v>23</v>
      </c>
      <c r="F1490" s="3">
        <v>1.616991050610072</v>
      </c>
      <c r="G1490" s="3">
        <v>66.532724579648388</v>
      </c>
      <c r="H1490" s="3">
        <f t="shared" si="46"/>
        <v>66.532724579648388</v>
      </c>
      <c r="I1490" s="3">
        <f t="shared" si="47"/>
        <v>1.9959817373894515</v>
      </c>
      <c r="J1490" s="8" t="str" cm="1">
        <f t="array" ref="J1490">_xlfn.IFS(H1490=100,"green",H1490&gt;50,"yellow",H1490&gt;0,"orange",H1490=0,"red")</f>
        <v>yellow</v>
      </c>
      <c r="K1490" t="s">
        <v>193</v>
      </c>
    </row>
    <row r="1491" spans="1:11" x14ac:dyDescent="0.3">
      <c r="A1491">
        <v>7</v>
      </c>
      <c r="B1491">
        <v>7.02</v>
      </c>
      <c r="C1491" t="s">
        <v>226</v>
      </c>
      <c r="D1491">
        <v>1</v>
      </c>
      <c r="E1491" t="s">
        <v>22</v>
      </c>
      <c r="F1491" s="3">
        <v>0.50541972989065331</v>
      </c>
      <c r="G1491" s="3">
        <v>94.386036674956415</v>
      </c>
      <c r="H1491" s="3">
        <f t="shared" si="46"/>
        <v>94.386036674956415</v>
      </c>
      <c r="I1491" s="3">
        <f t="shared" si="47"/>
        <v>2.8315811002486928</v>
      </c>
      <c r="J1491" s="8" t="str" cm="1">
        <f t="array" ref="J1491">_xlfn.IFS(H1491=100,"green",H1491&gt;50,"yellow",H1491&gt;0,"orange",H1491=0,"red")</f>
        <v>yellow</v>
      </c>
      <c r="K1491" t="s">
        <v>193</v>
      </c>
    </row>
    <row r="1492" spans="1:11" x14ac:dyDescent="0.3">
      <c r="A1492">
        <v>7</v>
      </c>
      <c r="B1492">
        <v>7.02</v>
      </c>
      <c r="C1492" t="s">
        <v>226</v>
      </c>
      <c r="D1492">
        <v>20</v>
      </c>
      <c r="E1492" t="s">
        <v>21</v>
      </c>
      <c r="F1492" s="3">
        <v>0.71844015184369026</v>
      </c>
      <c r="G1492" s="3">
        <v>89.048255657457659</v>
      </c>
      <c r="H1492" s="3">
        <f t="shared" si="46"/>
        <v>89.048255657457659</v>
      </c>
      <c r="I1492" s="3">
        <f t="shared" si="47"/>
        <v>2.6714476697237299</v>
      </c>
      <c r="J1492" s="8" t="str" cm="1">
        <f t="array" ref="J1492">_xlfn.IFS(H1492=100,"green",H1492&gt;50,"yellow",H1492&gt;0,"orange",H1492=0,"red")</f>
        <v>yellow</v>
      </c>
      <c r="K1492" t="s">
        <v>193</v>
      </c>
    </row>
    <row r="1493" spans="1:11" x14ac:dyDescent="0.3">
      <c r="A1493">
        <v>7</v>
      </c>
      <c r="B1493">
        <v>7.02</v>
      </c>
      <c r="C1493" t="s">
        <v>226</v>
      </c>
      <c r="D1493">
        <v>29</v>
      </c>
      <c r="E1493" t="s">
        <v>20</v>
      </c>
      <c r="F1493" s="3">
        <v>0.75455889837150636</v>
      </c>
      <c r="G1493" s="3">
        <v>88.143206470978583</v>
      </c>
      <c r="H1493" s="3">
        <f t="shared" si="46"/>
        <v>88.143206470978583</v>
      </c>
      <c r="I1493" s="3">
        <f t="shared" si="47"/>
        <v>2.6442961941293577</v>
      </c>
      <c r="J1493" s="8" t="str" cm="1">
        <f t="array" ref="J1493">_xlfn.IFS(H1493=100,"green",H1493&gt;50,"yellow",H1493&gt;0,"orange",H1493=0,"red")</f>
        <v>yellow</v>
      </c>
      <c r="K1493" t="s">
        <v>193</v>
      </c>
    </row>
    <row r="1494" spans="1:11" x14ac:dyDescent="0.3">
      <c r="A1494">
        <v>7</v>
      </c>
      <c r="B1494">
        <v>7.02</v>
      </c>
      <c r="C1494" t="s">
        <v>226</v>
      </c>
      <c r="D1494">
        <v>32</v>
      </c>
      <c r="E1494" t="s">
        <v>19</v>
      </c>
      <c r="F1494" s="3">
        <v>0.46398765780856355</v>
      </c>
      <c r="G1494" s="3">
        <v>95.424225060125323</v>
      </c>
      <c r="H1494" s="3">
        <f t="shared" si="46"/>
        <v>95.424225060125323</v>
      </c>
      <c r="I1494" s="3">
        <f t="shared" si="47"/>
        <v>2.8627267518037596</v>
      </c>
      <c r="J1494" s="8" t="str" cm="1">
        <f t="array" ref="J1494">_xlfn.IFS(H1494=100,"green",H1494&gt;50,"yellow",H1494&gt;0,"orange",H1494=0,"red")</f>
        <v>yellow</v>
      </c>
      <c r="K1494" t="s">
        <v>193</v>
      </c>
    </row>
    <row r="1495" spans="1:11" x14ac:dyDescent="0.3">
      <c r="A1495">
        <v>7</v>
      </c>
      <c r="B1495">
        <v>7.02</v>
      </c>
      <c r="C1495" t="s">
        <v>226</v>
      </c>
      <c r="D1495">
        <v>35</v>
      </c>
      <c r="E1495" t="s">
        <v>18</v>
      </c>
      <c r="F1495" s="3">
        <v>2.1897810218978102</v>
      </c>
      <c r="G1495" s="3">
        <v>52.179981271180999</v>
      </c>
      <c r="H1495" s="3">
        <f t="shared" si="46"/>
        <v>52.179981271180999</v>
      </c>
      <c r="I1495" s="3">
        <f t="shared" si="47"/>
        <v>1.5653994381354299</v>
      </c>
      <c r="J1495" s="8" t="str" cm="1">
        <f t="array" ref="J1495">_xlfn.IFS(H1495=100,"green",H1495&gt;50,"yellow",H1495&gt;0,"orange",H1495=0,"red")</f>
        <v>yellow</v>
      </c>
      <c r="K1495" t="s">
        <v>193</v>
      </c>
    </row>
    <row r="1496" spans="1:11" x14ac:dyDescent="0.3">
      <c r="A1496">
        <v>7</v>
      </c>
      <c r="B1496">
        <v>7.02</v>
      </c>
      <c r="C1496" t="s">
        <v>226</v>
      </c>
      <c r="D1496">
        <v>31</v>
      </c>
      <c r="E1496" t="s">
        <v>17</v>
      </c>
      <c r="F1496" s="3">
        <v>0</v>
      </c>
      <c r="G1496" s="3">
        <v>107.05064326687489</v>
      </c>
      <c r="H1496" s="3">
        <f t="shared" si="46"/>
        <v>100</v>
      </c>
      <c r="I1496" s="3">
        <f t="shared" si="47"/>
        <v>3</v>
      </c>
      <c r="J1496" s="8" t="str" cm="1">
        <f t="array" ref="J1496">_xlfn.IFS(H1496=100,"green",H1496&gt;50,"yellow",H1496&gt;0,"orange",H1496=0,"red")</f>
        <v>green</v>
      </c>
      <c r="K1496" t="s">
        <v>193</v>
      </c>
    </row>
    <row r="1497" spans="1:11" x14ac:dyDescent="0.3">
      <c r="A1497">
        <v>7</v>
      </c>
      <c r="B1497">
        <v>7.02</v>
      </c>
      <c r="C1497" t="s">
        <v>226</v>
      </c>
      <c r="D1497">
        <v>23</v>
      </c>
      <c r="E1497" t="s">
        <v>16</v>
      </c>
      <c r="F1497" s="3">
        <v>0.92527815727109797</v>
      </c>
      <c r="G1497" s="3">
        <v>83.865391174581333</v>
      </c>
      <c r="H1497" s="3">
        <f t="shared" si="46"/>
        <v>83.865391174581333</v>
      </c>
      <c r="I1497" s="3">
        <f t="shared" si="47"/>
        <v>2.5159617352374402</v>
      </c>
      <c r="J1497" s="8" t="str" cm="1">
        <f t="array" ref="J1497">_xlfn.IFS(H1497=100,"green",H1497&gt;50,"yellow",H1497&gt;0,"orange",H1497=0,"red")</f>
        <v>yellow</v>
      </c>
      <c r="K1497" t="s">
        <v>193</v>
      </c>
    </row>
    <row r="1498" spans="1:11" x14ac:dyDescent="0.3">
      <c r="A1498">
        <v>7</v>
      </c>
      <c r="B1498">
        <v>7.02</v>
      </c>
      <c r="C1498" t="s">
        <v>226</v>
      </c>
      <c r="D1498">
        <v>27</v>
      </c>
      <c r="E1498" t="s">
        <v>15</v>
      </c>
      <c r="F1498" s="3">
        <v>2.199790587411095</v>
      </c>
      <c r="G1498" s="3">
        <v>51.929165559239529</v>
      </c>
      <c r="H1498" s="3">
        <f t="shared" si="46"/>
        <v>51.929165559239529</v>
      </c>
      <c r="I1498" s="3">
        <f t="shared" si="47"/>
        <v>1.5578749667771858</v>
      </c>
      <c r="J1498" s="8" t="str" cm="1">
        <f t="array" ref="J1498">_xlfn.IFS(H1498=100,"green",H1498&gt;50,"yellow",H1498&gt;0,"orange",H1498=0,"red")</f>
        <v>yellow</v>
      </c>
      <c r="K1498" t="s">
        <v>193</v>
      </c>
    </row>
    <row r="1499" spans="1:11" x14ac:dyDescent="0.3">
      <c r="A1499">
        <v>7</v>
      </c>
      <c r="B1499">
        <v>7.02</v>
      </c>
      <c r="C1499" t="s">
        <v>226</v>
      </c>
      <c r="D1499">
        <v>14</v>
      </c>
      <c r="E1499" t="s">
        <v>14</v>
      </c>
      <c r="F1499" s="3">
        <v>2.1008485093701736</v>
      </c>
      <c r="G1499" s="3">
        <v>54.408416802649164</v>
      </c>
      <c r="H1499" s="3">
        <f t="shared" si="46"/>
        <v>54.408416802649164</v>
      </c>
      <c r="I1499" s="3">
        <f t="shared" si="47"/>
        <v>1.6322525040794749</v>
      </c>
      <c r="J1499" s="8" t="str" cm="1">
        <f t="array" ref="J1499">_xlfn.IFS(H1499=100,"green",H1499&gt;50,"yellow",H1499&gt;0,"orange",H1499=0,"red")</f>
        <v>yellow</v>
      </c>
      <c r="K1499" t="s">
        <v>193</v>
      </c>
    </row>
    <row r="1500" spans="1:11" x14ac:dyDescent="0.3">
      <c r="A1500">
        <v>7</v>
      </c>
      <c r="B1500">
        <v>7.02</v>
      </c>
      <c r="C1500" t="s">
        <v>226</v>
      </c>
      <c r="D1500">
        <v>17</v>
      </c>
      <c r="E1500" t="s">
        <v>13</v>
      </c>
      <c r="F1500" s="3">
        <v>0.91004415736483568</v>
      </c>
      <c r="G1500" s="3">
        <v>84.247118685843859</v>
      </c>
      <c r="H1500" s="3">
        <f t="shared" si="46"/>
        <v>84.247118685843859</v>
      </c>
      <c r="I1500" s="3">
        <f t="shared" si="47"/>
        <v>2.5274135605753156</v>
      </c>
      <c r="J1500" s="8" t="str" cm="1">
        <f t="array" ref="J1500">_xlfn.IFS(H1500=100,"green",H1500&gt;50,"yellow",H1500&gt;0,"orange",H1500=0,"red")</f>
        <v>yellow</v>
      </c>
      <c r="K1500" t="s">
        <v>193</v>
      </c>
    </row>
    <row r="1501" spans="1:11" x14ac:dyDescent="0.3">
      <c r="A1501">
        <v>7</v>
      </c>
      <c r="B1501">
        <v>7.02</v>
      </c>
      <c r="C1501" t="s">
        <v>226</v>
      </c>
      <c r="D1501">
        <v>15</v>
      </c>
      <c r="E1501" t="s">
        <v>12</v>
      </c>
      <c r="F1501" s="3">
        <v>4.010185872115172</v>
      </c>
      <c r="G1501" s="3">
        <v>6.5650004887509539</v>
      </c>
      <c r="H1501" s="3">
        <f t="shared" si="46"/>
        <v>6.5650004887509539</v>
      </c>
      <c r="I1501" s="3">
        <f t="shared" si="47"/>
        <v>0.19695001466252859</v>
      </c>
      <c r="J1501" s="8" t="str" cm="1">
        <f t="array" ref="J1501">_xlfn.IFS(H1501=100,"green",H1501&gt;50,"yellow",H1501&gt;0,"orange",H1501=0,"red")</f>
        <v>orange</v>
      </c>
      <c r="K1501" t="s">
        <v>193</v>
      </c>
    </row>
    <row r="1502" spans="1:11" x14ac:dyDescent="0.3">
      <c r="A1502">
        <v>7</v>
      </c>
      <c r="B1502">
        <v>7.02</v>
      </c>
      <c r="C1502" t="s">
        <v>226</v>
      </c>
      <c r="D1502">
        <v>13</v>
      </c>
      <c r="E1502" t="s">
        <v>11</v>
      </c>
      <c r="F1502" s="3">
        <v>1.5668419844912969</v>
      </c>
      <c r="G1502" s="3">
        <v>67.789339934739118</v>
      </c>
      <c r="H1502" s="3">
        <f t="shared" si="46"/>
        <v>67.789339934739118</v>
      </c>
      <c r="I1502" s="3">
        <f t="shared" si="47"/>
        <v>2.0336801980421737</v>
      </c>
      <c r="J1502" s="8" t="str" cm="1">
        <f t="array" ref="J1502">_xlfn.IFS(H1502=100,"green",H1502&gt;50,"yellow",H1502&gt;0,"orange",H1502=0,"red")</f>
        <v>yellow</v>
      </c>
      <c r="K1502" t="s">
        <v>193</v>
      </c>
    </row>
    <row r="1503" spans="1:11" x14ac:dyDescent="0.3">
      <c r="A1503">
        <v>7</v>
      </c>
      <c r="B1503">
        <v>7.02</v>
      </c>
      <c r="C1503" t="s">
        <v>226</v>
      </c>
      <c r="D1503">
        <v>21</v>
      </c>
      <c r="E1503" t="s">
        <v>10</v>
      </c>
      <c r="F1503" s="3">
        <v>2.0607887903763022</v>
      </c>
      <c r="G1503" s="3">
        <v>55.412217309902701</v>
      </c>
      <c r="H1503" s="3">
        <f t="shared" si="46"/>
        <v>55.412217309902701</v>
      </c>
      <c r="I1503" s="3">
        <f t="shared" si="47"/>
        <v>1.6623665192970809</v>
      </c>
      <c r="J1503" s="8" t="str" cm="1">
        <f t="array" ref="J1503">_xlfn.IFS(H1503=100,"green",H1503&gt;50,"yellow",H1503&gt;0,"orange",H1503=0,"red")</f>
        <v>yellow</v>
      </c>
      <c r="K1503" t="s">
        <v>193</v>
      </c>
    </row>
    <row r="1504" spans="1:11" x14ac:dyDescent="0.3">
      <c r="A1504">
        <v>7</v>
      </c>
      <c r="B1504">
        <v>7.02</v>
      </c>
      <c r="C1504" t="s">
        <v>226</v>
      </c>
      <c r="D1504">
        <v>34</v>
      </c>
      <c r="E1504" t="s">
        <v>9</v>
      </c>
      <c r="F1504" s="3">
        <v>1.4423620120309018</v>
      </c>
      <c r="G1504" s="3">
        <v>70.90850958038159</v>
      </c>
      <c r="H1504" s="3">
        <f t="shared" si="46"/>
        <v>70.90850958038159</v>
      </c>
      <c r="I1504" s="3">
        <f t="shared" si="47"/>
        <v>2.1272552874114479</v>
      </c>
      <c r="J1504" s="8" t="str" cm="1">
        <f t="array" ref="J1504">_xlfn.IFS(H1504=100,"green",H1504&gt;50,"yellow",H1504&gt;0,"orange",H1504=0,"red")</f>
        <v>yellow</v>
      </c>
      <c r="K1504" t="s">
        <v>193</v>
      </c>
    </row>
    <row r="1505" spans="1:11" x14ac:dyDescent="0.3">
      <c r="A1505">
        <v>7</v>
      </c>
      <c r="B1505">
        <v>7.02</v>
      </c>
      <c r="C1505" t="s">
        <v>226</v>
      </c>
      <c r="D1505">
        <v>3</v>
      </c>
      <c r="E1505" t="s">
        <v>8</v>
      </c>
      <c r="F1505" s="3">
        <v>0.99483342631661698</v>
      </c>
      <c r="G1505" s="3">
        <v>82.122502904178589</v>
      </c>
      <c r="H1505" s="3">
        <f t="shared" si="46"/>
        <v>82.122502904178589</v>
      </c>
      <c r="I1505" s="3">
        <f t="shared" si="47"/>
        <v>2.4636750871253574</v>
      </c>
      <c r="J1505" s="8" t="str" cm="1">
        <f t="array" ref="J1505">_xlfn.IFS(H1505=100,"green",H1505&gt;50,"yellow",H1505&gt;0,"orange",H1505=0,"red")</f>
        <v>yellow</v>
      </c>
      <c r="K1505" t="s">
        <v>193</v>
      </c>
    </row>
    <row r="1506" spans="1:11" x14ac:dyDescent="0.3">
      <c r="A1506">
        <v>7</v>
      </c>
      <c r="B1506">
        <v>7.02</v>
      </c>
      <c r="C1506" t="s">
        <v>226</v>
      </c>
      <c r="D1506">
        <v>8</v>
      </c>
      <c r="E1506" t="s">
        <v>7</v>
      </c>
      <c r="F1506" s="3">
        <v>0.61708190370555061</v>
      </c>
      <c r="G1506" s="3">
        <v>91.588050330280012</v>
      </c>
      <c r="H1506" s="3">
        <f t="shared" si="46"/>
        <v>91.588050330280012</v>
      </c>
      <c r="I1506" s="3">
        <f t="shared" si="47"/>
        <v>2.7476415099084006</v>
      </c>
      <c r="J1506" s="8" t="str" cm="1">
        <f t="array" ref="J1506">_xlfn.IFS(H1506=100,"green",H1506&gt;50,"yellow",H1506&gt;0,"orange",H1506=0,"red")</f>
        <v>yellow</v>
      </c>
      <c r="K1506" t="s">
        <v>193</v>
      </c>
    </row>
    <row r="1507" spans="1:11" x14ac:dyDescent="0.3">
      <c r="A1507">
        <v>7</v>
      </c>
      <c r="B1507">
        <v>7.02</v>
      </c>
      <c r="C1507" t="s">
        <v>226</v>
      </c>
      <c r="D1507">
        <v>11</v>
      </c>
      <c r="E1507" t="s">
        <v>6</v>
      </c>
      <c r="F1507" s="3">
        <v>0.65511802770166583</v>
      </c>
      <c r="G1507" s="3">
        <v>90.634956261719523</v>
      </c>
      <c r="H1507" s="3">
        <f t="shared" si="46"/>
        <v>90.634956261719523</v>
      </c>
      <c r="I1507" s="3">
        <f t="shared" si="47"/>
        <v>2.7190486878515858</v>
      </c>
      <c r="J1507" s="8" t="str" cm="1">
        <f t="array" ref="J1507">_xlfn.IFS(H1507=100,"green",H1507&gt;50,"yellow",H1507&gt;0,"orange",H1507=0,"red")</f>
        <v>yellow</v>
      </c>
      <c r="K1507" t="s">
        <v>193</v>
      </c>
    </row>
    <row r="1508" spans="1:11" x14ac:dyDescent="0.3">
      <c r="A1508">
        <v>7</v>
      </c>
      <c r="B1508">
        <v>7.02</v>
      </c>
      <c r="C1508" t="s">
        <v>226</v>
      </c>
      <c r="D1508">
        <v>33</v>
      </c>
      <c r="E1508" t="s">
        <v>5</v>
      </c>
      <c r="F1508" s="3">
        <v>0.29938862348179818</v>
      </c>
      <c r="G1508" s="3">
        <v>99.548682203120435</v>
      </c>
      <c r="H1508" s="3">
        <f t="shared" si="46"/>
        <v>99.548682203120435</v>
      </c>
      <c r="I1508" s="3">
        <f t="shared" si="47"/>
        <v>2.9864604660936127</v>
      </c>
      <c r="J1508" s="8" t="str" cm="1">
        <f t="array" ref="J1508">_xlfn.IFS(H1508=100,"green",H1508&gt;50,"yellow",H1508&gt;0,"orange",H1508=0,"red")</f>
        <v>yellow</v>
      </c>
      <c r="K1508" t="s">
        <v>193</v>
      </c>
    </row>
    <row r="1509" spans="1:11" x14ac:dyDescent="0.3">
      <c r="A1509">
        <v>7</v>
      </c>
      <c r="B1509">
        <v>7.02</v>
      </c>
      <c r="C1509" t="s">
        <v>226</v>
      </c>
      <c r="D1509">
        <v>36</v>
      </c>
      <c r="E1509" t="s">
        <v>4</v>
      </c>
      <c r="F1509" s="3">
        <v>1.6369710219561526</v>
      </c>
      <c r="G1509" s="3">
        <v>66.032074403465799</v>
      </c>
      <c r="H1509" s="3">
        <f t="shared" si="46"/>
        <v>66.032074403465799</v>
      </c>
      <c r="I1509" s="3">
        <f t="shared" si="47"/>
        <v>1.9809622321039742</v>
      </c>
      <c r="J1509" s="8" t="str" cm="1">
        <f t="array" ref="J1509">_xlfn.IFS(H1509=100,"green",H1509&gt;50,"yellow",H1509&gt;0,"orange",H1509=0,"red")</f>
        <v>yellow</v>
      </c>
      <c r="K1509" t="s">
        <v>193</v>
      </c>
    </row>
    <row r="1510" spans="1:11" x14ac:dyDescent="0.3">
      <c r="A1510">
        <v>7</v>
      </c>
      <c r="B1510">
        <v>7.02</v>
      </c>
      <c r="C1510" t="s">
        <v>226</v>
      </c>
      <c r="D1510">
        <v>16</v>
      </c>
      <c r="E1510" t="s">
        <v>3</v>
      </c>
      <c r="F1510" s="3">
        <v>0.89822388475297621</v>
      </c>
      <c r="G1510" s="3">
        <v>84.54330637616377</v>
      </c>
      <c r="H1510" s="3">
        <f t="shared" si="46"/>
        <v>84.54330637616377</v>
      </c>
      <c r="I1510" s="3">
        <f t="shared" si="47"/>
        <v>2.5362991912849133</v>
      </c>
      <c r="J1510" s="8" t="str" cm="1">
        <f t="array" ref="J1510">_xlfn.IFS(H1510=100,"green",H1510&gt;50,"yellow",H1510&gt;0,"orange",H1510=0,"red")</f>
        <v>yellow</v>
      </c>
      <c r="K1510" t="s">
        <v>193</v>
      </c>
    </row>
    <row r="1511" spans="1:11" x14ac:dyDescent="0.3">
      <c r="A1511">
        <v>7</v>
      </c>
      <c r="B1511">
        <v>7.02</v>
      </c>
      <c r="C1511" t="s">
        <v>226</v>
      </c>
      <c r="D1511">
        <v>9</v>
      </c>
      <c r="E1511" t="s">
        <v>2</v>
      </c>
      <c r="F1511" s="3">
        <v>3.7340035969049583</v>
      </c>
      <c r="G1511" s="3">
        <v>13.485466106416965</v>
      </c>
      <c r="H1511" s="3">
        <f t="shared" si="46"/>
        <v>13.485466106416965</v>
      </c>
      <c r="I1511" s="3">
        <f t="shared" si="47"/>
        <v>0.40456398319250897</v>
      </c>
      <c r="J1511" s="8" t="str" cm="1">
        <f t="array" ref="J1511">_xlfn.IFS(H1511=100,"green",H1511&gt;50,"yellow",H1511&gt;0,"orange",H1511=0,"red")</f>
        <v>orange</v>
      </c>
      <c r="K1511" t="s">
        <v>193</v>
      </c>
    </row>
    <row r="1512" spans="1:11" x14ac:dyDescent="0.3">
      <c r="A1512">
        <v>7</v>
      </c>
      <c r="B1512">
        <v>7.02</v>
      </c>
      <c r="C1512" t="s">
        <v>226</v>
      </c>
      <c r="D1512">
        <v>5</v>
      </c>
      <c r="E1512" t="s">
        <v>1</v>
      </c>
      <c r="F1512" s="3">
        <v>1.8242581119007857</v>
      </c>
      <c r="G1512" s="3">
        <v>61.339108985579983</v>
      </c>
      <c r="H1512" s="3">
        <f t="shared" si="46"/>
        <v>61.339108985579983</v>
      </c>
      <c r="I1512" s="3">
        <f t="shared" si="47"/>
        <v>1.8401732695673996</v>
      </c>
      <c r="J1512" s="8" t="str" cm="1">
        <f t="array" ref="J1512">_xlfn.IFS(H1512=100,"green",H1512&gt;50,"yellow",H1512&gt;0,"orange",H1512=0,"red")</f>
        <v>yellow</v>
      </c>
      <c r="K1512" t="s">
        <v>193</v>
      </c>
    </row>
    <row r="1513" spans="1:11" x14ac:dyDescent="0.3">
      <c r="A1513">
        <v>7</v>
      </c>
      <c r="B1513">
        <v>7.02</v>
      </c>
      <c r="C1513" t="s">
        <v>226</v>
      </c>
      <c r="D1513">
        <v>19</v>
      </c>
      <c r="E1513" t="s">
        <v>0</v>
      </c>
      <c r="F1513" s="3">
        <v>2.4277983347560315</v>
      </c>
      <c r="G1513" s="3">
        <v>46.215838102359498</v>
      </c>
      <c r="H1513" s="3">
        <f t="shared" si="46"/>
        <v>46.215838102359498</v>
      </c>
      <c r="I1513" s="3">
        <f t="shared" si="47"/>
        <v>1.3864751430707849</v>
      </c>
      <c r="J1513" s="8" t="str" cm="1">
        <f t="array" ref="J1513">_xlfn.IFS(H1513=100,"green",H1513&gt;50,"yellow",H1513&gt;0,"orange",H1513=0,"red")</f>
        <v>orange</v>
      </c>
      <c r="K1513" t="s">
        <v>193</v>
      </c>
    </row>
    <row r="1514" spans="1:11" x14ac:dyDescent="0.3">
      <c r="A1514">
        <v>7</v>
      </c>
      <c r="B1514">
        <v>7.03</v>
      </c>
      <c r="C1514" t="s">
        <v>260</v>
      </c>
      <c r="D1514">
        <v>35</v>
      </c>
      <c r="E1514" t="s">
        <v>34</v>
      </c>
      <c r="F1514" s="3">
        <v>0</v>
      </c>
      <c r="G1514" s="3">
        <v>100</v>
      </c>
      <c r="H1514" s="3">
        <f t="shared" si="46"/>
        <v>100</v>
      </c>
      <c r="I1514" s="3">
        <f t="shared" si="47"/>
        <v>3</v>
      </c>
      <c r="J1514" s="8" t="str" cm="1">
        <f t="array" ref="J1514">_xlfn.IFS(H1514=100,"green",H1514&gt;50,"yellow",H1514&gt;0,"orange",H1514=0,"red")</f>
        <v>green</v>
      </c>
      <c r="K1514" t="s">
        <v>250</v>
      </c>
    </row>
    <row r="1515" spans="1:11" x14ac:dyDescent="0.3">
      <c r="A1515">
        <v>7</v>
      </c>
      <c r="B1515">
        <v>7.03</v>
      </c>
      <c r="C1515" t="s">
        <v>260</v>
      </c>
      <c r="D1515">
        <v>37</v>
      </c>
      <c r="E1515" t="s">
        <v>33</v>
      </c>
      <c r="F1515" s="3">
        <v>2.0170601739274681E-3</v>
      </c>
      <c r="G1515" s="3">
        <v>99.014758964049079</v>
      </c>
      <c r="H1515" s="3">
        <f t="shared" si="46"/>
        <v>99.014758964049079</v>
      </c>
      <c r="I1515" s="3">
        <f t="shared" si="47"/>
        <v>2.9704427689214725</v>
      </c>
      <c r="J1515" s="8" t="str" cm="1">
        <f t="array" ref="J1515">_xlfn.IFS(H1515=100,"green",H1515&gt;50,"yellow",H1515&gt;0,"orange",H1515=0,"red")</f>
        <v>yellow</v>
      </c>
      <c r="K1515" t="s">
        <v>250</v>
      </c>
    </row>
    <row r="1516" spans="1:11" x14ac:dyDescent="0.3">
      <c r="A1516">
        <v>7</v>
      </c>
      <c r="B1516">
        <v>7.03</v>
      </c>
      <c r="C1516" t="s">
        <v>260</v>
      </c>
      <c r="D1516">
        <v>12</v>
      </c>
      <c r="E1516" t="s">
        <v>32</v>
      </c>
      <c r="F1516" s="3">
        <v>0</v>
      </c>
      <c r="G1516" s="3">
        <v>100</v>
      </c>
      <c r="H1516" s="3">
        <f t="shared" si="46"/>
        <v>100</v>
      </c>
      <c r="I1516" s="3">
        <f t="shared" si="47"/>
        <v>3</v>
      </c>
      <c r="J1516" s="8" t="str" cm="1">
        <f t="array" ref="J1516">_xlfn.IFS(H1516=100,"green",H1516&gt;50,"yellow",H1516&gt;0,"orange",H1516=0,"red")</f>
        <v>green</v>
      </c>
      <c r="K1516" t="s">
        <v>250</v>
      </c>
    </row>
    <row r="1517" spans="1:11" x14ac:dyDescent="0.3">
      <c r="A1517">
        <v>7</v>
      </c>
      <c r="B1517">
        <v>7.03</v>
      </c>
      <c r="C1517" t="s">
        <v>260</v>
      </c>
      <c r="D1517">
        <v>18</v>
      </c>
      <c r="E1517" t="s">
        <v>31</v>
      </c>
      <c r="F1517" s="3">
        <v>0</v>
      </c>
      <c r="G1517" s="3">
        <v>100</v>
      </c>
      <c r="H1517" s="3">
        <f t="shared" si="46"/>
        <v>100</v>
      </c>
      <c r="I1517" s="3">
        <f t="shared" si="47"/>
        <v>3</v>
      </c>
      <c r="J1517" s="8" t="str" cm="1">
        <f t="array" ref="J1517">_xlfn.IFS(H1517=100,"green",H1517&gt;50,"yellow",H1517&gt;0,"orange",H1517=0,"red")</f>
        <v>green</v>
      </c>
      <c r="K1517" t="s">
        <v>250</v>
      </c>
    </row>
    <row r="1518" spans="1:11" x14ac:dyDescent="0.3">
      <c r="A1518">
        <v>7</v>
      </c>
      <c r="B1518">
        <v>7.03</v>
      </c>
      <c r="C1518" t="s">
        <v>260</v>
      </c>
      <c r="D1518">
        <v>10</v>
      </c>
      <c r="E1518" t="s">
        <v>30</v>
      </c>
      <c r="F1518" s="3">
        <v>9.6061985033312185E-4</v>
      </c>
      <c r="G1518" s="3">
        <v>99.530781426984205</v>
      </c>
      <c r="H1518" s="3">
        <f t="shared" si="46"/>
        <v>99.530781426984205</v>
      </c>
      <c r="I1518" s="3">
        <f t="shared" si="47"/>
        <v>2.985923442809526</v>
      </c>
      <c r="J1518" s="8" t="str" cm="1">
        <f t="array" ref="J1518">_xlfn.IFS(H1518=100,"green",H1518&gt;50,"yellow",H1518&gt;0,"orange",H1518=0,"red")</f>
        <v>yellow</v>
      </c>
      <c r="K1518" t="s">
        <v>250</v>
      </c>
    </row>
    <row r="1519" spans="1:11" x14ac:dyDescent="0.3">
      <c r="A1519">
        <v>7</v>
      </c>
      <c r="B1519">
        <v>7.03</v>
      </c>
      <c r="C1519" t="s">
        <v>260</v>
      </c>
      <c r="D1519">
        <v>4</v>
      </c>
      <c r="E1519" t="s">
        <v>29</v>
      </c>
      <c r="F1519" s="3">
        <v>0</v>
      </c>
      <c r="G1519" s="3">
        <v>100</v>
      </c>
      <c r="H1519" s="3">
        <f t="shared" si="46"/>
        <v>100</v>
      </c>
      <c r="I1519" s="3">
        <f t="shared" si="47"/>
        <v>3</v>
      </c>
      <c r="J1519" s="8" t="str" cm="1">
        <f t="array" ref="J1519">_xlfn.IFS(H1519=100,"green",H1519&gt;50,"yellow",H1519&gt;0,"orange",H1519=0,"red")</f>
        <v>green</v>
      </c>
      <c r="K1519" t="s">
        <v>250</v>
      </c>
    </row>
    <row r="1520" spans="1:11" x14ac:dyDescent="0.3">
      <c r="A1520">
        <v>7</v>
      </c>
      <c r="B1520">
        <v>7.03</v>
      </c>
      <c r="C1520" t="s">
        <v>260</v>
      </c>
      <c r="D1520">
        <v>22</v>
      </c>
      <c r="E1520" t="s">
        <v>28</v>
      </c>
      <c r="F1520" s="3">
        <v>0</v>
      </c>
      <c r="G1520" s="3">
        <v>100</v>
      </c>
      <c r="H1520" s="3">
        <f t="shared" si="46"/>
        <v>100</v>
      </c>
      <c r="I1520" s="3">
        <f t="shared" si="47"/>
        <v>3</v>
      </c>
      <c r="J1520" s="8" t="str" cm="1">
        <f t="array" ref="J1520">_xlfn.IFS(H1520=100,"green",H1520&gt;50,"yellow",H1520&gt;0,"orange",H1520=0,"red")</f>
        <v>green</v>
      </c>
      <c r="K1520" t="s">
        <v>250</v>
      </c>
    </row>
    <row r="1521" spans="1:11" x14ac:dyDescent="0.3">
      <c r="A1521">
        <v>7</v>
      </c>
      <c r="B1521">
        <v>7.03</v>
      </c>
      <c r="C1521" t="s">
        <v>260</v>
      </c>
      <c r="D1521">
        <v>25</v>
      </c>
      <c r="E1521" t="s">
        <v>244</v>
      </c>
      <c r="F1521" s="3">
        <v>0</v>
      </c>
      <c r="G1521" s="3">
        <v>100</v>
      </c>
      <c r="H1521" s="3">
        <f t="shared" si="46"/>
        <v>100</v>
      </c>
      <c r="I1521" s="3">
        <f t="shared" si="47"/>
        <v>3</v>
      </c>
      <c r="J1521" s="8" t="str" cm="1">
        <f t="array" ref="J1521">_xlfn.IFS(H1521=100,"green",H1521&gt;50,"yellow",H1521&gt;0,"orange",H1521=0,"red")</f>
        <v>green</v>
      </c>
      <c r="K1521" t="s">
        <v>250</v>
      </c>
    </row>
    <row r="1522" spans="1:11" x14ac:dyDescent="0.3">
      <c r="A1522">
        <v>7</v>
      </c>
      <c r="B1522">
        <v>7.03</v>
      </c>
      <c r="C1522" t="s">
        <v>260</v>
      </c>
      <c r="D1522">
        <v>7</v>
      </c>
      <c r="E1522" t="s">
        <v>27</v>
      </c>
      <c r="F1522" s="3">
        <v>0</v>
      </c>
      <c r="G1522" s="3">
        <v>100</v>
      </c>
      <c r="H1522" s="3">
        <f t="shared" si="46"/>
        <v>100</v>
      </c>
      <c r="I1522" s="3">
        <f t="shared" si="47"/>
        <v>3</v>
      </c>
      <c r="J1522" s="8" t="str" cm="1">
        <f t="array" ref="J1522">_xlfn.IFS(H1522=100,"green",H1522&gt;50,"yellow",H1522&gt;0,"orange",H1522=0,"red")</f>
        <v>green</v>
      </c>
      <c r="K1522" t="s">
        <v>250</v>
      </c>
    </row>
    <row r="1523" spans="1:11" x14ac:dyDescent="0.3">
      <c r="A1523">
        <v>7</v>
      </c>
      <c r="B1523">
        <v>7.03</v>
      </c>
      <c r="C1523" t="s">
        <v>260</v>
      </c>
      <c r="D1523">
        <v>30</v>
      </c>
      <c r="E1523" t="s">
        <v>26</v>
      </c>
      <c r="F1523" s="3">
        <v>0.54849181890171372</v>
      </c>
      <c r="G1523" s="3">
        <v>-167.91300272074145</v>
      </c>
      <c r="H1523" s="3">
        <f t="shared" si="46"/>
        <v>0</v>
      </c>
      <c r="I1523" s="3">
        <f t="shared" si="47"/>
        <v>0</v>
      </c>
      <c r="J1523" s="8" t="str" cm="1">
        <f t="array" ref="J1523">_xlfn.IFS(H1523=100,"green",H1523&gt;50,"yellow",H1523&gt;0,"orange",H1523=0,"red")</f>
        <v>red</v>
      </c>
      <c r="K1523" t="s">
        <v>250</v>
      </c>
    </row>
    <row r="1524" spans="1:11" x14ac:dyDescent="0.3">
      <c r="A1524">
        <v>7</v>
      </c>
      <c r="B1524">
        <v>7.03</v>
      </c>
      <c r="C1524" t="s">
        <v>260</v>
      </c>
      <c r="D1524">
        <v>24</v>
      </c>
      <c r="E1524" t="s">
        <v>25</v>
      </c>
      <c r="F1524" s="3">
        <v>4.9636255591772377E-3</v>
      </c>
      <c r="G1524" s="3">
        <v>97.575497423820494</v>
      </c>
      <c r="H1524" s="3">
        <f t="shared" si="46"/>
        <v>97.575497423820494</v>
      </c>
      <c r="I1524" s="3">
        <f t="shared" si="47"/>
        <v>2.9272649227146146</v>
      </c>
      <c r="J1524" s="8" t="str" cm="1">
        <f t="array" ref="J1524">_xlfn.IFS(H1524=100,"green",H1524&gt;50,"yellow",H1524&gt;0,"orange",H1524=0,"red")</f>
        <v>yellow</v>
      </c>
      <c r="K1524" t="s">
        <v>250</v>
      </c>
    </row>
    <row r="1525" spans="1:11" x14ac:dyDescent="0.3">
      <c r="A1525">
        <v>7</v>
      </c>
      <c r="B1525">
        <v>7.03</v>
      </c>
      <c r="C1525" t="s">
        <v>260</v>
      </c>
      <c r="D1525">
        <v>6</v>
      </c>
      <c r="E1525" t="s">
        <v>24</v>
      </c>
      <c r="F1525" s="3">
        <v>9.4669096401619759E-2</v>
      </c>
      <c r="G1525" s="3">
        <v>53.758504670855999</v>
      </c>
      <c r="H1525" s="3">
        <f t="shared" si="46"/>
        <v>53.758504670855999</v>
      </c>
      <c r="I1525" s="3">
        <f t="shared" si="47"/>
        <v>1.6127551401256799</v>
      </c>
      <c r="J1525" s="8" t="str" cm="1">
        <f t="array" ref="J1525">_xlfn.IFS(H1525=100,"green",H1525&gt;50,"yellow",H1525&gt;0,"orange",H1525=0,"red")</f>
        <v>yellow</v>
      </c>
      <c r="K1525" t="s">
        <v>250</v>
      </c>
    </row>
    <row r="1526" spans="1:11" x14ac:dyDescent="0.3">
      <c r="A1526">
        <v>7</v>
      </c>
      <c r="B1526">
        <v>7.03</v>
      </c>
      <c r="C1526" t="s">
        <v>260</v>
      </c>
      <c r="D1526">
        <v>2</v>
      </c>
      <c r="E1526" t="s">
        <v>23</v>
      </c>
      <c r="F1526" s="3">
        <v>0</v>
      </c>
      <c r="G1526" s="3">
        <v>100</v>
      </c>
      <c r="H1526" s="3">
        <f t="shared" si="46"/>
        <v>100</v>
      </c>
      <c r="I1526" s="3">
        <f t="shared" si="47"/>
        <v>3</v>
      </c>
      <c r="J1526" s="8" t="str" cm="1">
        <f t="array" ref="J1526">_xlfn.IFS(H1526=100,"green",H1526&gt;50,"yellow",H1526&gt;0,"orange",H1526=0,"red")</f>
        <v>green</v>
      </c>
      <c r="K1526" t="s">
        <v>250</v>
      </c>
    </row>
    <row r="1527" spans="1:11" x14ac:dyDescent="0.3">
      <c r="A1527">
        <v>7</v>
      </c>
      <c r="B1527">
        <v>7.03</v>
      </c>
      <c r="C1527" t="s">
        <v>260</v>
      </c>
      <c r="D1527">
        <v>1</v>
      </c>
      <c r="E1527" t="s">
        <v>22</v>
      </c>
      <c r="F1527" s="3">
        <v>0</v>
      </c>
      <c r="G1527" s="3">
        <v>100</v>
      </c>
      <c r="H1527" s="3">
        <f t="shared" si="46"/>
        <v>100</v>
      </c>
      <c r="I1527" s="3">
        <f t="shared" si="47"/>
        <v>3</v>
      </c>
      <c r="J1527" s="8" t="str" cm="1">
        <f t="array" ref="J1527">_xlfn.IFS(H1527=100,"green",H1527&gt;50,"yellow",H1527&gt;0,"orange",H1527=0,"red")</f>
        <v>green</v>
      </c>
      <c r="K1527" t="s">
        <v>250</v>
      </c>
    </row>
    <row r="1528" spans="1:11" x14ac:dyDescent="0.3">
      <c r="A1528">
        <v>7</v>
      </c>
      <c r="B1528">
        <v>7.03</v>
      </c>
      <c r="C1528" t="s">
        <v>260</v>
      </c>
      <c r="D1528">
        <v>20</v>
      </c>
      <c r="E1528" t="s">
        <v>21</v>
      </c>
      <c r="F1528" s="3">
        <v>0.12125572183015867</v>
      </c>
      <c r="G1528" s="3">
        <v>40.772162112394142</v>
      </c>
      <c r="H1528" s="3">
        <f t="shared" si="46"/>
        <v>40.772162112394142</v>
      </c>
      <c r="I1528" s="3">
        <f t="shared" si="47"/>
        <v>1.2231648633718242</v>
      </c>
      <c r="J1528" s="8" t="str" cm="1">
        <f t="array" ref="J1528">_xlfn.IFS(H1528=100,"green",H1528&gt;50,"yellow",H1528&gt;0,"orange",H1528=0,"red")</f>
        <v>orange</v>
      </c>
      <c r="K1528" t="s">
        <v>250</v>
      </c>
    </row>
    <row r="1529" spans="1:11" x14ac:dyDescent="0.3">
      <c r="A1529">
        <v>7</v>
      </c>
      <c r="B1529">
        <v>7.03</v>
      </c>
      <c r="C1529" t="s">
        <v>260</v>
      </c>
      <c r="D1529">
        <v>29</v>
      </c>
      <c r="E1529" t="s">
        <v>20</v>
      </c>
      <c r="F1529" s="3">
        <v>9.8207231892170031E-3</v>
      </c>
      <c r="G1529" s="3">
        <v>95.203028836818774</v>
      </c>
      <c r="H1529" s="3">
        <f t="shared" si="46"/>
        <v>95.203028836818774</v>
      </c>
      <c r="I1529" s="3">
        <f t="shared" si="47"/>
        <v>2.8560908651045631</v>
      </c>
      <c r="J1529" s="8" t="str" cm="1">
        <f t="array" ref="J1529">_xlfn.IFS(H1529=100,"green",H1529&gt;50,"yellow",H1529&gt;0,"orange",H1529=0,"red")</f>
        <v>yellow</v>
      </c>
      <c r="K1529" t="s">
        <v>250</v>
      </c>
    </row>
    <row r="1530" spans="1:11" x14ac:dyDescent="0.3">
      <c r="A1530">
        <v>7</v>
      </c>
      <c r="B1530">
        <v>7.03</v>
      </c>
      <c r="C1530" t="s">
        <v>260</v>
      </c>
      <c r="D1530">
        <v>32</v>
      </c>
      <c r="E1530" t="s">
        <v>19</v>
      </c>
      <c r="F1530" s="3">
        <v>1.4967343800276244E-2</v>
      </c>
      <c r="G1530" s="3">
        <v>92.68914160230301</v>
      </c>
      <c r="H1530" s="3">
        <f t="shared" si="46"/>
        <v>92.68914160230301</v>
      </c>
      <c r="I1530" s="3">
        <f t="shared" si="47"/>
        <v>2.7806742480690905</v>
      </c>
      <c r="J1530" s="8" t="str" cm="1">
        <f t="array" ref="J1530">_xlfn.IFS(H1530=100,"green",H1530&gt;50,"yellow",H1530&gt;0,"orange",H1530=0,"red")</f>
        <v>yellow</v>
      </c>
      <c r="K1530" t="s">
        <v>250</v>
      </c>
    </row>
    <row r="1531" spans="1:11" x14ac:dyDescent="0.3">
      <c r="A1531">
        <v>7</v>
      </c>
      <c r="B1531">
        <v>7.03</v>
      </c>
      <c r="C1531" t="s">
        <v>260</v>
      </c>
      <c r="D1531">
        <v>35</v>
      </c>
      <c r="E1531" t="s">
        <v>18</v>
      </c>
      <c r="F1531" s="3">
        <v>0</v>
      </c>
      <c r="G1531" s="3">
        <v>100</v>
      </c>
      <c r="H1531" s="3">
        <f t="shared" si="46"/>
        <v>100</v>
      </c>
      <c r="I1531" s="3">
        <f t="shared" si="47"/>
        <v>3</v>
      </c>
      <c r="J1531" s="8" t="str" cm="1">
        <f t="array" ref="J1531">_xlfn.IFS(H1531=100,"green",H1531&gt;50,"yellow",H1531&gt;0,"orange",H1531=0,"red")</f>
        <v>green</v>
      </c>
      <c r="K1531" t="s">
        <v>250</v>
      </c>
    </row>
    <row r="1532" spans="1:11" x14ac:dyDescent="0.3">
      <c r="A1532">
        <v>7</v>
      </c>
      <c r="B1532">
        <v>7.03</v>
      </c>
      <c r="C1532" t="s">
        <v>260</v>
      </c>
      <c r="D1532">
        <v>31</v>
      </c>
      <c r="E1532" t="s">
        <v>17</v>
      </c>
      <c r="F1532" s="3">
        <v>0</v>
      </c>
      <c r="G1532" s="3">
        <v>100</v>
      </c>
      <c r="H1532" s="3">
        <f t="shared" si="46"/>
        <v>100</v>
      </c>
      <c r="I1532" s="3">
        <f t="shared" si="47"/>
        <v>3</v>
      </c>
      <c r="J1532" s="8" t="str" cm="1">
        <f t="array" ref="J1532">_xlfn.IFS(H1532=100,"green",H1532&gt;50,"yellow",H1532&gt;0,"orange",H1532=0,"red")</f>
        <v>green</v>
      </c>
      <c r="K1532" t="s">
        <v>250</v>
      </c>
    </row>
    <row r="1533" spans="1:11" x14ac:dyDescent="0.3">
      <c r="A1533">
        <v>7</v>
      </c>
      <c r="B1533">
        <v>7.03</v>
      </c>
      <c r="C1533" t="s">
        <v>260</v>
      </c>
      <c r="D1533">
        <v>23</v>
      </c>
      <c r="E1533" t="s">
        <v>16</v>
      </c>
      <c r="F1533" s="3">
        <v>0</v>
      </c>
      <c r="G1533" s="3">
        <v>100</v>
      </c>
      <c r="H1533" s="3">
        <f t="shared" si="46"/>
        <v>100</v>
      </c>
      <c r="I1533" s="3">
        <f t="shared" si="47"/>
        <v>3</v>
      </c>
      <c r="J1533" s="8" t="str" cm="1">
        <f t="array" ref="J1533">_xlfn.IFS(H1533=100,"green",H1533&gt;50,"yellow",H1533&gt;0,"orange",H1533=0,"red")</f>
        <v>green</v>
      </c>
      <c r="K1533" t="s">
        <v>250</v>
      </c>
    </row>
    <row r="1534" spans="1:11" x14ac:dyDescent="0.3">
      <c r="A1534">
        <v>7</v>
      </c>
      <c r="B1534">
        <v>7.03</v>
      </c>
      <c r="C1534" t="s">
        <v>260</v>
      </c>
      <c r="D1534">
        <v>27</v>
      </c>
      <c r="E1534" t="s">
        <v>15</v>
      </c>
      <c r="F1534" s="3">
        <v>1.0678595084519878E-2</v>
      </c>
      <c r="G1534" s="3">
        <v>94.78399790964734</v>
      </c>
      <c r="H1534" s="3">
        <f t="shared" si="46"/>
        <v>94.78399790964734</v>
      </c>
      <c r="I1534" s="3">
        <f t="shared" si="47"/>
        <v>2.8435199372894204</v>
      </c>
      <c r="J1534" s="8" t="str" cm="1">
        <f t="array" ref="J1534">_xlfn.IFS(H1534=100,"green",H1534&gt;50,"yellow",H1534&gt;0,"orange",H1534=0,"red")</f>
        <v>yellow</v>
      </c>
      <c r="K1534" t="s">
        <v>250</v>
      </c>
    </row>
    <row r="1535" spans="1:11" x14ac:dyDescent="0.3">
      <c r="A1535">
        <v>7</v>
      </c>
      <c r="B1535">
        <v>7.03</v>
      </c>
      <c r="C1535" t="s">
        <v>260</v>
      </c>
      <c r="D1535">
        <v>14</v>
      </c>
      <c r="E1535" t="s">
        <v>14</v>
      </c>
      <c r="F1535" s="3">
        <v>0.15561840810149433</v>
      </c>
      <c r="G1535" s="3">
        <v>23.987571817248778</v>
      </c>
      <c r="H1535" s="3">
        <f t="shared" si="46"/>
        <v>23.987571817248778</v>
      </c>
      <c r="I1535" s="3">
        <f t="shared" si="47"/>
        <v>0.7196271545174634</v>
      </c>
      <c r="J1535" s="8" t="str" cm="1">
        <f t="array" ref="J1535">_xlfn.IFS(H1535=100,"green",H1535&gt;50,"yellow",H1535&gt;0,"orange",H1535=0,"red")</f>
        <v>orange</v>
      </c>
      <c r="K1535" t="s">
        <v>250</v>
      </c>
    </row>
    <row r="1536" spans="1:11" x14ac:dyDescent="0.3">
      <c r="A1536">
        <v>7</v>
      </c>
      <c r="B1536">
        <v>7.03</v>
      </c>
      <c r="C1536" t="s">
        <v>260</v>
      </c>
      <c r="D1536">
        <v>17</v>
      </c>
      <c r="E1536" t="s">
        <v>13</v>
      </c>
      <c r="F1536" s="3">
        <v>0</v>
      </c>
      <c r="G1536" s="3">
        <v>100</v>
      </c>
      <c r="H1536" s="3">
        <f t="shared" si="46"/>
        <v>100</v>
      </c>
      <c r="I1536" s="3">
        <f t="shared" si="47"/>
        <v>3</v>
      </c>
      <c r="J1536" s="8" t="str" cm="1">
        <f t="array" ref="J1536">_xlfn.IFS(H1536=100,"green",H1536&gt;50,"yellow",H1536&gt;0,"orange",H1536=0,"red")</f>
        <v>green</v>
      </c>
      <c r="K1536" t="s">
        <v>250</v>
      </c>
    </row>
    <row r="1537" spans="1:11" x14ac:dyDescent="0.3">
      <c r="A1537">
        <v>7</v>
      </c>
      <c r="B1537">
        <v>7.03</v>
      </c>
      <c r="C1537" t="s">
        <v>260</v>
      </c>
      <c r="D1537">
        <v>15</v>
      </c>
      <c r="E1537" t="s">
        <v>12</v>
      </c>
      <c r="F1537" s="3">
        <v>0</v>
      </c>
      <c r="G1537" s="3">
        <v>100</v>
      </c>
      <c r="H1537" s="3">
        <f t="shared" si="46"/>
        <v>100</v>
      </c>
      <c r="I1537" s="3">
        <f t="shared" si="47"/>
        <v>3</v>
      </c>
      <c r="J1537" s="8" t="str" cm="1">
        <f t="array" ref="J1537">_xlfn.IFS(H1537=100,"green",H1537&gt;50,"yellow",H1537&gt;0,"orange",H1537=0,"red")</f>
        <v>green</v>
      </c>
      <c r="K1537" t="s">
        <v>250</v>
      </c>
    </row>
    <row r="1538" spans="1:11" x14ac:dyDescent="0.3">
      <c r="A1538">
        <v>7</v>
      </c>
      <c r="B1538">
        <v>7.03</v>
      </c>
      <c r="C1538" t="s">
        <v>260</v>
      </c>
      <c r="D1538">
        <v>13</v>
      </c>
      <c r="E1538" t="s">
        <v>11</v>
      </c>
      <c r="F1538" s="3">
        <v>0</v>
      </c>
      <c r="G1538" s="3">
        <v>100</v>
      </c>
      <c r="H1538" s="3">
        <f t="shared" ref="H1538:H1601" si="48">IF(G1538&gt;100,100,IF(G1538&lt;0,0,G1538))</f>
        <v>100</v>
      </c>
      <c r="I1538" s="3">
        <f t="shared" ref="I1538:I1601" si="49">H1538/100*3</f>
        <v>3</v>
      </c>
      <c r="J1538" s="8" t="str" cm="1">
        <f t="array" ref="J1538">_xlfn.IFS(H1538=100,"green",H1538&gt;50,"yellow",H1538&gt;0,"orange",H1538=0,"red")</f>
        <v>green</v>
      </c>
      <c r="K1538" t="s">
        <v>250</v>
      </c>
    </row>
    <row r="1539" spans="1:11" x14ac:dyDescent="0.3">
      <c r="A1539">
        <v>7</v>
      </c>
      <c r="B1539">
        <v>7.03</v>
      </c>
      <c r="C1539" t="s">
        <v>260</v>
      </c>
      <c r="D1539">
        <v>21</v>
      </c>
      <c r="E1539" t="s">
        <v>10</v>
      </c>
      <c r="F1539" s="3">
        <v>0</v>
      </c>
      <c r="G1539" s="3">
        <v>100</v>
      </c>
      <c r="H1539" s="3">
        <f t="shared" si="48"/>
        <v>100</v>
      </c>
      <c r="I1539" s="3">
        <f t="shared" si="49"/>
        <v>3</v>
      </c>
      <c r="J1539" s="8" t="str" cm="1">
        <f t="array" ref="J1539">_xlfn.IFS(H1539=100,"green",H1539&gt;50,"yellow",H1539&gt;0,"orange",H1539=0,"red")</f>
        <v>green</v>
      </c>
      <c r="K1539" t="s">
        <v>250</v>
      </c>
    </row>
    <row r="1540" spans="1:11" x14ac:dyDescent="0.3">
      <c r="A1540">
        <v>7</v>
      </c>
      <c r="B1540">
        <v>7.03</v>
      </c>
      <c r="C1540" t="s">
        <v>260</v>
      </c>
      <c r="D1540">
        <v>34</v>
      </c>
      <c r="E1540" t="s">
        <v>9</v>
      </c>
      <c r="F1540" s="3">
        <v>0</v>
      </c>
      <c r="G1540" s="3">
        <v>100</v>
      </c>
      <c r="H1540" s="3">
        <f t="shared" si="48"/>
        <v>100</v>
      </c>
      <c r="I1540" s="3">
        <f t="shared" si="49"/>
        <v>3</v>
      </c>
      <c r="J1540" s="8" t="str" cm="1">
        <f t="array" ref="J1540">_xlfn.IFS(H1540=100,"green",H1540&gt;50,"yellow",H1540&gt;0,"orange",H1540=0,"red")</f>
        <v>green</v>
      </c>
      <c r="K1540" t="s">
        <v>250</v>
      </c>
    </row>
    <row r="1541" spans="1:11" x14ac:dyDescent="0.3">
      <c r="A1541">
        <v>7</v>
      </c>
      <c r="B1541">
        <v>7.03</v>
      </c>
      <c r="C1541" t="s">
        <v>260</v>
      </c>
      <c r="D1541">
        <v>3</v>
      </c>
      <c r="E1541" t="s">
        <v>8</v>
      </c>
      <c r="F1541" s="3">
        <v>5.4067034038946582E-2</v>
      </c>
      <c r="G1541" s="3">
        <v>73.590742945658434</v>
      </c>
      <c r="H1541" s="3">
        <f t="shared" si="48"/>
        <v>73.590742945658434</v>
      </c>
      <c r="I1541" s="3">
        <f t="shared" si="49"/>
        <v>2.2077222883697534</v>
      </c>
      <c r="J1541" s="8" t="str" cm="1">
        <f t="array" ref="J1541">_xlfn.IFS(H1541=100,"green",H1541&gt;50,"yellow",H1541&gt;0,"orange",H1541=0,"red")</f>
        <v>yellow</v>
      </c>
      <c r="K1541" t="s">
        <v>250</v>
      </c>
    </row>
    <row r="1542" spans="1:11" x14ac:dyDescent="0.3">
      <c r="A1542">
        <v>7</v>
      </c>
      <c r="B1542">
        <v>7.03</v>
      </c>
      <c r="C1542" t="s">
        <v>260</v>
      </c>
      <c r="D1542">
        <v>8</v>
      </c>
      <c r="E1542" t="s">
        <v>7</v>
      </c>
      <c r="F1542" s="3">
        <v>0</v>
      </c>
      <c r="G1542" s="3">
        <v>100</v>
      </c>
      <c r="H1542" s="3">
        <f t="shared" si="48"/>
        <v>100</v>
      </c>
      <c r="I1542" s="3">
        <f t="shared" si="49"/>
        <v>3</v>
      </c>
      <c r="J1542" s="8" t="str" cm="1">
        <f t="array" ref="J1542">_xlfn.IFS(H1542=100,"green",H1542&gt;50,"yellow",H1542&gt;0,"orange",H1542=0,"red")</f>
        <v>green</v>
      </c>
      <c r="K1542" t="s">
        <v>250</v>
      </c>
    </row>
    <row r="1543" spans="1:11" x14ac:dyDescent="0.3">
      <c r="A1543">
        <v>7</v>
      </c>
      <c r="B1543">
        <v>7.03</v>
      </c>
      <c r="C1543" t="s">
        <v>260</v>
      </c>
      <c r="D1543">
        <v>11</v>
      </c>
      <c r="E1543" t="s">
        <v>6</v>
      </c>
      <c r="F1543" s="3">
        <v>0</v>
      </c>
      <c r="G1543" s="3">
        <v>100</v>
      </c>
      <c r="H1543" s="3">
        <f t="shared" si="48"/>
        <v>100</v>
      </c>
      <c r="I1543" s="3">
        <f t="shared" si="49"/>
        <v>3</v>
      </c>
      <c r="J1543" s="8" t="str" cm="1">
        <f t="array" ref="J1543">_xlfn.IFS(H1543=100,"green",H1543&gt;50,"yellow",H1543&gt;0,"orange",H1543=0,"red")</f>
        <v>green</v>
      </c>
      <c r="K1543" t="s">
        <v>250</v>
      </c>
    </row>
    <row r="1544" spans="1:11" x14ac:dyDescent="0.3">
      <c r="A1544">
        <v>7</v>
      </c>
      <c r="B1544">
        <v>7.03</v>
      </c>
      <c r="C1544" t="s">
        <v>260</v>
      </c>
      <c r="D1544">
        <v>33</v>
      </c>
      <c r="E1544" t="s">
        <v>5</v>
      </c>
      <c r="F1544" s="3">
        <v>1.940481818863507E-2</v>
      </c>
      <c r="G1544" s="3">
        <v>90.521639650747687</v>
      </c>
      <c r="H1544" s="3">
        <f t="shared" si="48"/>
        <v>90.521639650747687</v>
      </c>
      <c r="I1544" s="3">
        <f t="shared" si="49"/>
        <v>2.7156491895224306</v>
      </c>
      <c r="J1544" s="8" t="str" cm="1">
        <f t="array" ref="J1544">_xlfn.IFS(H1544=100,"green",H1544&gt;50,"yellow",H1544&gt;0,"orange",H1544=0,"red")</f>
        <v>yellow</v>
      </c>
      <c r="K1544" t="s">
        <v>250</v>
      </c>
    </row>
    <row r="1545" spans="1:11" x14ac:dyDescent="0.3">
      <c r="A1545">
        <v>7</v>
      </c>
      <c r="B1545">
        <v>7.03</v>
      </c>
      <c r="C1545" t="s">
        <v>260</v>
      </c>
      <c r="D1545">
        <v>36</v>
      </c>
      <c r="E1545" t="s">
        <v>4</v>
      </c>
      <c r="F1545" s="3">
        <v>2.8568429702550652E-3</v>
      </c>
      <c r="G1545" s="3">
        <v>98.604563728962688</v>
      </c>
      <c r="H1545" s="3">
        <f t="shared" si="48"/>
        <v>98.604563728962688</v>
      </c>
      <c r="I1545" s="3">
        <f t="shared" si="49"/>
        <v>2.9581369118688805</v>
      </c>
      <c r="J1545" s="8" t="str" cm="1">
        <f t="array" ref="J1545">_xlfn.IFS(H1545=100,"green",H1545&gt;50,"yellow",H1545&gt;0,"orange",H1545=0,"red")</f>
        <v>yellow</v>
      </c>
      <c r="K1545" t="s">
        <v>250</v>
      </c>
    </row>
    <row r="1546" spans="1:11" x14ac:dyDescent="0.3">
      <c r="A1546">
        <v>7</v>
      </c>
      <c r="B1546">
        <v>7.03</v>
      </c>
      <c r="C1546" t="s">
        <v>260</v>
      </c>
      <c r="D1546">
        <v>16</v>
      </c>
      <c r="E1546" t="s">
        <v>3</v>
      </c>
      <c r="F1546" s="3">
        <v>0</v>
      </c>
      <c r="G1546" s="3">
        <v>100</v>
      </c>
      <c r="H1546" s="3">
        <f t="shared" si="48"/>
        <v>100</v>
      </c>
      <c r="I1546" s="3">
        <f t="shared" si="49"/>
        <v>3</v>
      </c>
      <c r="J1546" s="8" t="str" cm="1">
        <f t="array" ref="J1546">_xlfn.IFS(H1546=100,"green",H1546&gt;50,"yellow",H1546&gt;0,"orange",H1546=0,"red")</f>
        <v>green</v>
      </c>
      <c r="K1546" t="s">
        <v>250</v>
      </c>
    </row>
    <row r="1547" spans="1:11" x14ac:dyDescent="0.3">
      <c r="A1547">
        <v>7</v>
      </c>
      <c r="B1547">
        <v>7.03</v>
      </c>
      <c r="C1547" t="s">
        <v>260</v>
      </c>
      <c r="D1547">
        <v>9</v>
      </c>
      <c r="E1547" t="s">
        <v>2</v>
      </c>
      <c r="F1547" s="3">
        <v>1.501408764336533E-2</v>
      </c>
      <c r="G1547" s="3">
        <v>92.666309386891342</v>
      </c>
      <c r="H1547" s="3">
        <f t="shared" si="48"/>
        <v>92.666309386891342</v>
      </c>
      <c r="I1547" s="3">
        <f t="shared" si="49"/>
        <v>2.7799892816067402</v>
      </c>
      <c r="J1547" s="8" t="str" cm="1">
        <f t="array" ref="J1547">_xlfn.IFS(H1547=100,"green",H1547&gt;50,"yellow",H1547&gt;0,"orange",H1547=0,"red")</f>
        <v>yellow</v>
      </c>
      <c r="K1547" t="s">
        <v>250</v>
      </c>
    </row>
    <row r="1548" spans="1:11" x14ac:dyDescent="0.3">
      <c r="A1548">
        <v>7</v>
      </c>
      <c r="B1548">
        <v>7.03</v>
      </c>
      <c r="C1548" t="s">
        <v>260</v>
      </c>
      <c r="D1548">
        <v>5</v>
      </c>
      <c r="E1548" t="s">
        <v>1</v>
      </c>
      <c r="F1548" s="3">
        <v>2.9743338780991072E-2</v>
      </c>
      <c r="G1548" s="3">
        <v>85.471748293872864</v>
      </c>
      <c r="H1548" s="3">
        <f t="shared" si="48"/>
        <v>85.471748293872864</v>
      </c>
      <c r="I1548" s="3">
        <f t="shared" si="49"/>
        <v>2.564152448816186</v>
      </c>
      <c r="J1548" s="8" t="str" cm="1">
        <f t="array" ref="J1548">_xlfn.IFS(H1548=100,"green",H1548&gt;50,"yellow",H1548&gt;0,"orange",H1548=0,"red")</f>
        <v>yellow</v>
      </c>
      <c r="K1548" t="s">
        <v>250</v>
      </c>
    </row>
    <row r="1549" spans="1:11" x14ac:dyDescent="0.3">
      <c r="A1549">
        <v>7</v>
      </c>
      <c r="B1549">
        <v>7.03</v>
      </c>
      <c r="C1549" t="s">
        <v>260</v>
      </c>
      <c r="D1549">
        <v>19</v>
      </c>
      <c r="E1549" t="s">
        <v>0</v>
      </c>
      <c r="F1549" s="3">
        <v>1.095576865864635E-3</v>
      </c>
      <c r="G1549" s="3">
        <v>99.464861137887311</v>
      </c>
      <c r="H1549" s="3">
        <f t="shared" si="48"/>
        <v>99.464861137887311</v>
      </c>
      <c r="I1549" s="3">
        <f t="shared" si="49"/>
        <v>2.9839458341366192</v>
      </c>
      <c r="J1549" s="8" t="str" cm="1">
        <f t="array" ref="J1549">_xlfn.IFS(H1549=100,"green",H1549&gt;50,"yellow",H1549&gt;0,"orange",H1549=0,"red")</f>
        <v>yellow</v>
      </c>
      <c r="K1549" t="s">
        <v>250</v>
      </c>
    </row>
    <row r="1550" spans="1:11" x14ac:dyDescent="0.3">
      <c r="A1550">
        <v>8</v>
      </c>
      <c r="B1550">
        <v>8.01</v>
      </c>
      <c r="C1550" t="s">
        <v>215</v>
      </c>
      <c r="D1550">
        <v>35</v>
      </c>
      <c r="E1550" t="s">
        <v>34</v>
      </c>
      <c r="F1550" s="10">
        <v>0</v>
      </c>
      <c r="G1550" s="3">
        <v>100</v>
      </c>
      <c r="H1550" s="3">
        <f t="shared" si="48"/>
        <v>100</v>
      </c>
      <c r="I1550" s="3">
        <f t="shared" si="49"/>
        <v>3</v>
      </c>
      <c r="J1550" s="8" t="str" cm="1">
        <f t="array" ref="J1550">_xlfn.IFS(H1550=100,"green",H1550&gt;50,"yellow",H1550&gt;0,"orange",H1550=0,"red")</f>
        <v>green</v>
      </c>
      <c r="K1550" t="s">
        <v>193</v>
      </c>
    </row>
    <row r="1551" spans="1:11" x14ac:dyDescent="0.3">
      <c r="A1551">
        <v>8</v>
      </c>
      <c r="B1551">
        <v>8.01</v>
      </c>
      <c r="C1551" t="s">
        <v>215</v>
      </c>
      <c r="D1551">
        <v>37</v>
      </c>
      <c r="E1551" t="s">
        <v>33</v>
      </c>
      <c r="F1551" s="10">
        <v>0.29449078539341034</v>
      </c>
      <c r="G1551" s="3">
        <v>96.841538109551777</v>
      </c>
      <c r="H1551" s="3">
        <f t="shared" si="48"/>
        <v>96.841538109551777</v>
      </c>
      <c r="I1551" s="3">
        <f t="shared" si="49"/>
        <v>2.9052461432865533</v>
      </c>
      <c r="J1551" s="8" t="str" cm="1">
        <f t="array" ref="J1551">_xlfn.IFS(H1551=100,"green",H1551&gt;50,"yellow",H1551&gt;0,"orange",H1551=0,"red")</f>
        <v>yellow</v>
      </c>
      <c r="K1551" t="s">
        <v>193</v>
      </c>
    </row>
    <row r="1552" spans="1:11" x14ac:dyDescent="0.3">
      <c r="A1552">
        <v>8</v>
      </c>
      <c r="B1552">
        <v>8.01</v>
      </c>
      <c r="C1552" t="s">
        <v>215</v>
      </c>
      <c r="D1552">
        <v>12</v>
      </c>
      <c r="E1552" t="s">
        <v>32</v>
      </c>
      <c r="F1552" s="10">
        <v>7.2268590552905312E-2</v>
      </c>
      <c r="G1552" s="3">
        <v>99.224907533752443</v>
      </c>
      <c r="H1552" s="3">
        <f t="shared" si="48"/>
        <v>99.224907533752443</v>
      </c>
      <c r="I1552" s="3">
        <f t="shared" si="49"/>
        <v>2.9767472260125731</v>
      </c>
      <c r="J1552" s="8" t="str" cm="1">
        <f t="array" ref="J1552">_xlfn.IFS(H1552=100,"green",H1552&gt;50,"yellow",H1552&gt;0,"orange",H1552=0,"red")</f>
        <v>yellow</v>
      </c>
      <c r="K1552" t="s">
        <v>193</v>
      </c>
    </row>
    <row r="1553" spans="1:11" x14ac:dyDescent="0.3">
      <c r="A1553">
        <v>8</v>
      </c>
      <c r="B1553">
        <v>8.01</v>
      </c>
      <c r="C1553" t="s">
        <v>215</v>
      </c>
      <c r="D1553">
        <v>18</v>
      </c>
      <c r="E1553" t="s">
        <v>31</v>
      </c>
      <c r="F1553" s="10">
        <v>0.56400176686371695</v>
      </c>
      <c r="G1553" s="3">
        <v>93.950988706132989</v>
      </c>
      <c r="H1553" s="3">
        <f t="shared" si="48"/>
        <v>93.950988706132989</v>
      </c>
      <c r="I1553" s="3">
        <f t="shared" si="49"/>
        <v>2.8185296611839896</v>
      </c>
      <c r="J1553" s="8" t="str" cm="1">
        <f t="array" ref="J1553">_xlfn.IFS(H1553=100,"green",H1553&gt;50,"yellow",H1553&gt;0,"orange",H1553=0,"red")</f>
        <v>yellow</v>
      </c>
      <c r="K1553" t="s">
        <v>193</v>
      </c>
    </row>
    <row r="1554" spans="1:11" x14ac:dyDescent="0.3">
      <c r="A1554">
        <v>8</v>
      </c>
      <c r="B1554">
        <v>8.01</v>
      </c>
      <c r="C1554" t="s">
        <v>215</v>
      </c>
      <c r="D1554">
        <v>10</v>
      </c>
      <c r="E1554" t="s">
        <v>30</v>
      </c>
      <c r="F1554" s="10">
        <v>6.9164629223984767E-2</v>
      </c>
      <c r="G1554" s="3">
        <v>99.258198027218043</v>
      </c>
      <c r="H1554" s="3">
        <f t="shared" si="48"/>
        <v>99.258198027218043</v>
      </c>
      <c r="I1554" s="3">
        <f t="shared" si="49"/>
        <v>2.9777459408165416</v>
      </c>
      <c r="J1554" s="8" t="str" cm="1">
        <f t="array" ref="J1554">_xlfn.IFS(H1554=100,"green",H1554&gt;50,"yellow",H1554&gt;0,"orange",H1554=0,"red")</f>
        <v>yellow</v>
      </c>
      <c r="K1554" t="s">
        <v>193</v>
      </c>
    </row>
    <row r="1555" spans="1:11" x14ac:dyDescent="0.3">
      <c r="A1555">
        <v>8</v>
      </c>
      <c r="B1555">
        <v>8.01</v>
      </c>
      <c r="C1555" t="s">
        <v>215</v>
      </c>
      <c r="D1555">
        <v>4</v>
      </c>
      <c r="E1555" t="s">
        <v>29</v>
      </c>
      <c r="F1555" s="10">
        <v>0</v>
      </c>
      <c r="G1555" s="3">
        <v>100</v>
      </c>
      <c r="H1555" s="3">
        <f t="shared" si="48"/>
        <v>100</v>
      </c>
      <c r="I1555" s="3">
        <f t="shared" si="49"/>
        <v>3</v>
      </c>
      <c r="J1555" s="8" t="str" cm="1">
        <f t="array" ref="J1555">_xlfn.IFS(H1555=100,"green",H1555&gt;50,"yellow",H1555&gt;0,"orange",H1555=0,"red")</f>
        <v>green</v>
      </c>
      <c r="K1555" t="s">
        <v>193</v>
      </c>
    </row>
    <row r="1556" spans="1:11" x14ac:dyDescent="0.3">
      <c r="A1556">
        <v>8</v>
      </c>
      <c r="B1556">
        <v>8.01</v>
      </c>
      <c r="C1556" t="s">
        <v>215</v>
      </c>
      <c r="D1556">
        <v>22</v>
      </c>
      <c r="E1556" t="s">
        <v>28</v>
      </c>
      <c r="F1556" s="10">
        <v>0.11352427176332711</v>
      </c>
      <c r="G1556" s="3">
        <v>98.782433597960122</v>
      </c>
      <c r="H1556" s="3">
        <f t="shared" si="48"/>
        <v>98.782433597960122</v>
      </c>
      <c r="I1556" s="3">
        <f t="shared" si="49"/>
        <v>2.9634730079388034</v>
      </c>
      <c r="J1556" s="8" t="str" cm="1">
        <f t="array" ref="J1556">_xlfn.IFS(H1556=100,"green",H1556&gt;50,"yellow",H1556&gt;0,"orange",H1556=0,"red")</f>
        <v>yellow</v>
      </c>
      <c r="K1556" t="s">
        <v>193</v>
      </c>
    </row>
    <row r="1557" spans="1:11" x14ac:dyDescent="0.3">
      <c r="A1557">
        <v>8</v>
      </c>
      <c r="B1557">
        <v>8.01</v>
      </c>
      <c r="C1557" t="s">
        <v>215</v>
      </c>
      <c r="D1557">
        <v>25</v>
      </c>
      <c r="E1557" t="s">
        <v>244</v>
      </c>
      <c r="F1557" s="10">
        <v>0</v>
      </c>
      <c r="G1557" s="3">
        <v>100</v>
      </c>
      <c r="H1557" s="3">
        <f t="shared" si="48"/>
        <v>100</v>
      </c>
      <c r="I1557" s="3">
        <f t="shared" si="49"/>
        <v>3</v>
      </c>
      <c r="J1557" s="8" t="str" cm="1">
        <f t="array" ref="J1557">_xlfn.IFS(H1557=100,"green",H1557&gt;50,"yellow",H1557&gt;0,"orange",H1557=0,"red")</f>
        <v>green</v>
      </c>
      <c r="K1557" t="s">
        <v>193</v>
      </c>
    </row>
    <row r="1558" spans="1:11" x14ac:dyDescent="0.3">
      <c r="A1558">
        <v>8</v>
      </c>
      <c r="B1558">
        <v>8.01</v>
      </c>
      <c r="C1558" t="s">
        <v>215</v>
      </c>
      <c r="D1558">
        <v>7</v>
      </c>
      <c r="E1558" t="s">
        <v>27</v>
      </c>
      <c r="F1558" s="10">
        <v>0</v>
      </c>
      <c r="G1558" s="3">
        <v>100</v>
      </c>
      <c r="H1558" s="3">
        <f t="shared" si="48"/>
        <v>100</v>
      </c>
      <c r="I1558" s="3">
        <f t="shared" si="49"/>
        <v>3</v>
      </c>
      <c r="J1558" s="8" t="str" cm="1">
        <f t="array" ref="J1558">_xlfn.IFS(H1558=100,"green",H1558&gt;50,"yellow",H1558&gt;0,"orange",H1558=0,"red")</f>
        <v>green</v>
      </c>
      <c r="K1558" t="s">
        <v>193</v>
      </c>
    </row>
    <row r="1559" spans="1:11" x14ac:dyDescent="0.3">
      <c r="A1559">
        <v>8</v>
      </c>
      <c r="B1559">
        <v>8.01</v>
      </c>
      <c r="C1559" t="s">
        <v>215</v>
      </c>
      <c r="D1559">
        <v>30</v>
      </c>
      <c r="E1559" t="s">
        <v>26</v>
      </c>
      <c r="F1559" s="10">
        <v>0.89129920571528476</v>
      </c>
      <c r="G1559" s="3">
        <v>90.440670085898446</v>
      </c>
      <c r="H1559" s="3">
        <f t="shared" si="48"/>
        <v>90.440670085898446</v>
      </c>
      <c r="I1559" s="3">
        <f t="shared" si="49"/>
        <v>2.7132201025769533</v>
      </c>
      <c r="J1559" s="8" t="str" cm="1">
        <f t="array" ref="J1559">_xlfn.IFS(H1559=100,"green",H1559&gt;50,"yellow",H1559&gt;0,"orange",H1559=0,"red")</f>
        <v>yellow</v>
      </c>
      <c r="K1559" t="s">
        <v>193</v>
      </c>
    </row>
    <row r="1560" spans="1:11" x14ac:dyDescent="0.3">
      <c r="A1560">
        <v>8</v>
      </c>
      <c r="B1560">
        <v>8.01</v>
      </c>
      <c r="C1560" t="s">
        <v>215</v>
      </c>
      <c r="D1560">
        <v>24</v>
      </c>
      <c r="E1560" t="s">
        <v>25</v>
      </c>
      <c r="F1560" s="10">
        <v>2.9781753355063424E-2</v>
      </c>
      <c r="G1560" s="3">
        <v>99.680585819087568</v>
      </c>
      <c r="H1560" s="3">
        <f t="shared" si="48"/>
        <v>99.680585819087568</v>
      </c>
      <c r="I1560" s="3">
        <f t="shared" si="49"/>
        <v>2.9904175745726267</v>
      </c>
      <c r="J1560" s="8" t="str" cm="1">
        <f t="array" ref="J1560">_xlfn.IFS(H1560=100,"green",H1560&gt;50,"yellow",H1560&gt;0,"orange",H1560=0,"red")</f>
        <v>yellow</v>
      </c>
      <c r="K1560" t="s">
        <v>193</v>
      </c>
    </row>
    <row r="1561" spans="1:11" x14ac:dyDescent="0.3">
      <c r="A1561">
        <v>8</v>
      </c>
      <c r="B1561">
        <v>8.01</v>
      </c>
      <c r="C1561" t="s">
        <v>215</v>
      </c>
      <c r="D1561">
        <v>6</v>
      </c>
      <c r="E1561" t="s">
        <v>24</v>
      </c>
      <c r="F1561" s="10">
        <v>0</v>
      </c>
      <c r="G1561" s="3">
        <v>100</v>
      </c>
      <c r="H1561" s="3">
        <f t="shared" si="48"/>
        <v>100</v>
      </c>
      <c r="I1561" s="3">
        <f t="shared" si="49"/>
        <v>3</v>
      </c>
      <c r="J1561" s="8" t="str" cm="1">
        <f t="array" ref="J1561">_xlfn.IFS(H1561=100,"green",H1561&gt;50,"yellow",H1561&gt;0,"orange",H1561=0,"red")</f>
        <v>green</v>
      </c>
      <c r="K1561" t="s">
        <v>193</v>
      </c>
    </row>
    <row r="1562" spans="1:11" x14ac:dyDescent="0.3">
      <c r="A1562">
        <v>8</v>
      </c>
      <c r="B1562">
        <v>8.01</v>
      </c>
      <c r="C1562" t="s">
        <v>215</v>
      </c>
      <c r="D1562">
        <v>2</v>
      </c>
      <c r="E1562" t="s">
        <v>23</v>
      </c>
      <c r="F1562" s="10">
        <v>0.50986204298515769</v>
      </c>
      <c r="G1562" s="3">
        <v>94.531646109050968</v>
      </c>
      <c r="H1562" s="3">
        <f t="shared" si="48"/>
        <v>94.531646109050968</v>
      </c>
      <c r="I1562" s="3">
        <f t="shared" si="49"/>
        <v>2.835949383271529</v>
      </c>
      <c r="J1562" s="8" t="str" cm="1">
        <f t="array" ref="J1562">_xlfn.IFS(H1562=100,"green",H1562&gt;50,"yellow",H1562&gt;0,"orange",H1562=0,"red")</f>
        <v>yellow</v>
      </c>
      <c r="K1562" t="s">
        <v>193</v>
      </c>
    </row>
    <row r="1563" spans="1:11" x14ac:dyDescent="0.3">
      <c r="A1563">
        <v>8</v>
      </c>
      <c r="B1563">
        <v>8.01</v>
      </c>
      <c r="C1563" t="s">
        <v>215</v>
      </c>
      <c r="D1563">
        <v>1</v>
      </c>
      <c r="E1563" t="s">
        <v>22</v>
      </c>
      <c r="F1563" s="10">
        <v>0</v>
      </c>
      <c r="G1563" s="3">
        <v>100</v>
      </c>
      <c r="H1563" s="3">
        <f t="shared" si="48"/>
        <v>100</v>
      </c>
      <c r="I1563" s="3">
        <f t="shared" si="49"/>
        <v>3</v>
      </c>
      <c r="J1563" s="8" t="str" cm="1">
        <f t="array" ref="J1563">_xlfn.IFS(H1563=100,"green",H1563&gt;50,"yellow",H1563&gt;0,"orange",H1563=0,"red")</f>
        <v>green</v>
      </c>
      <c r="K1563" t="s">
        <v>193</v>
      </c>
    </row>
    <row r="1564" spans="1:11" x14ac:dyDescent="0.3">
      <c r="A1564">
        <v>8</v>
      </c>
      <c r="B1564">
        <v>8.01</v>
      </c>
      <c r="C1564" t="s">
        <v>215</v>
      </c>
      <c r="D1564">
        <v>20</v>
      </c>
      <c r="E1564" t="s">
        <v>21</v>
      </c>
      <c r="F1564" s="10">
        <v>0.12125572183015867</v>
      </c>
      <c r="G1564" s="3">
        <v>98.699512530119677</v>
      </c>
      <c r="H1564" s="3">
        <f t="shared" si="48"/>
        <v>98.699512530119677</v>
      </c>
      <c r="I1564" s="3">
        <f t="shared" si="49"/>
        <v>2.9609853759035905</v>
      </c>
      <c r="J1564" s="8" t="str" cm="1">
        <f t="array" ref="J1564">_xlfn.IFS(H1564=100,"green",H1564&gt;50,"yellow",H1564&gt;0,"orange",H1564=0,"red")</f>
        <v>yellow</v>
      </c>
      <c r="K1564" t="s">
        <v>193</v>
      </c>
    </row>
    <row r="1565" spans="1:11" x14ac:dyDescent="0.3">
      <c r="A1565">
        <v>8</v>
      </c>
      <c r="B1565">
        <v>8.01</v>
      </c>
      <c r="C1565" t="s">
        <v>215</v>
      </c>
      <c r="D1565">
        <v>29</v>
      </c>
      <c r="E1565" t="s">
        <v>20</v>
      </c>
      <c r="F1565" s="10">
        <v>0</v>
      </c>
      <c r="G1565" s="3">
        <v>100</v>
      </c>
      <c r="H1565" s="3">
        <f t="shared" si="48"/>
        <v>100</v>
      </c>
      <c r="I1565" s="3">
        <f t="shared" si="49"/>
        <v>3</v>
      </c>
      <c r="J1565" s="8" t="str" cm="1">
        <f t="array" ref="J1565">_xlfn.IFS(H1565=100,"green",H1565&gt;50,"yellow",H1565&gt;0,"orange",H1565=0,"red")</f>
        <v>green</v>
      </c>
      <c r="K1565" t="s">
        <v>193</v>
      </c>
    </row>
    <row r="1566" spans="1:11" x14ac:dyDescent="0.3">
      <c r="A1566">
        <v>8</v>
      </c>
      <c r="B1566">
        <v>8.01</v>
      </c>
      <c r="C1566" t="s">
        <v>215</v>
      </c>
      <c r="D1566">
        <v>32</v>
      </c>
      <c r="E1566" t="s">
        <v>19</v>
      </c>
      <c r="F1566" s="10">
        <v>9.4473874067343644</v>
      </c>
      <c r="G1566" s="3">
        <v>-1.3247767620594575</v>
      </c>
      <c r="H1566" s="3">
        <f t="shared" si="48"/>
        <v>0</v>
      </c>
      <c r="I1566" s="3">
        <f t="shared" si="49"/>
        <v>0</v>
      </c>
      <c r="J1566" s="8" t="str" cm="1">
        <f t="array" ref="J1566">_xlfn.IFS(H1566=100,"green",H1566&gt;50,"yellow",H1566&gt;0,"orange",H1566=0,"red")</f>
        <v>red</v>
      </c>
      <c r="K1566" t="s">
        <v>193</v>
      </c>
    </row>
    <row r="1567" spans="1:11" x14ac:dyDescent="0.3">
      <c r="A1567">
        <v>8</v>
      </c>
      <c r="B1567">
        <v>8.01</v>
      </c>
      <c r="C1567" t="s">
        <v>215</v>
      </c>
      <c r="D1567">
        <v>35</v>
      </c>
      <c r="E1567" t="s">
        <v>18</v>
      </c>
      <c r="F1567" s="10">
        <v>0</v>
      </c>
      <c r="G1567" s="3">
        <v>100</v>
      </c>
      <c r="H1567" s="3">
        <f t="shared" si="48"/>
        <v>100</v>
      </c>
      <c r="I1567" s="3">
        <f t="shared" si="49"/>
        <v>3</v>
      </c>
      <c r="J1567" s="8" t="str" cm="1">
        <f t="array" ref="J1567">_xlfn.IFS(H1567=100,"green",H1567&gt;50,"yellow",H1567&gt;0,"orange",H1567=0,"red")</f>
        <v>green</v>
      </c>
      <c r="K1567" t="s">
        <v>193</v>
      </c>
    </row>
    <row r="1568" spans="1:11" x14ac:dyDescent="0.3">
      <c r="A1568">
        <v>8</v>
      </c>
      <c r="B1568">
        <v>8.01</v>
      </c>
      <c r="C1568" t="s">
        <v>215</v>
      </c>
      <c r="D1568">
        <v>31</v>
      </c>
      <c r="E1568" t="s">
        <v>17</v>
      </c>
      <c r="F1568" s="10">
        <v>9.3062212088781351</v>
      </c>
      <c r="G1568" s="3">
        <v>0.18925382315134018</v>
      </c>
      <c r="H1568" s="3">
        <f t="shared" si="48"/>
        <v>0.18925382315134018</v>
      </c>
      <c r="I1568" s="3">
        <f t="shared" si="49"/>
        <v>5.6776146945402058E-3</v>
      </c>
      <c r="J1568" s="8" t="str" cm="1">
        <f t="array" ref="J1568">_xlfn.IFS(H1568=100,"green",H1568&gt;50,"yellow",H1568&gt;0,"orange",H1568=0,"red")</f>
        <v>orange</v>
      </c>
      <c r="K1568" t="s">
        <v>193</v>
      </c>
    </row>
    <row r="1569" spans="1:11" x14ac:dyDescent="0.3">
      <c r="A1569">
        <v>8</v>
      </c>
      <c r="B1569">
        <v>8.01</v>
      </c>
      <c r="C1569" t="s">
        <v>215</v>
      </c>
      <c r="D1569">
        <v>23</v>
      </c>
      <c r="E1569" t="s">
        <v>16</v>
      </c>
      <c r="F1569" s="10">
        <v>8.1237219165170807E-2</v>
      </c>
      <c r="G1569" s="3">
        <v>99.128717523448444</v>
      </c>
      <c r="H1569" s="3">
        <f t="shared" si="48"/>
        <v>99.128717523448444</v>
      </c>
      <c r="I1569" s="3">
        <f t="shared" si="49"/>
        <v>2.9738615257034531</v>
      </c>
      <c r="J1569" s="8" t="str" cm="1">
        <f t="array" ref="J1569">_xlfn.IFS(H1569=100,"green",H1569&gt;50,"yellow",H1569&gt;0,"orange",H1569=0,"red")</f>
        <v>yellow</v>
      </c>
      <c r="K1569" t="s">
        <v>193</v>
      </c>
    </row>
    <row r="1570" spans="1:11" x14ac:dyDescent="0.3">
      <c r="A1570">
        <v>8</v>
      </c>
      <c r="B1570">
        <v>8.01</v>
      </c>
      <c r="C1570" t="s">
        <v>215</v>
      </c>
      <c r="D1570">
        <v>27</v>
      </c>
      <c r="E1570" t="s">
        <v>15</v>
      </c>
      <c r="F1570" s="10">
        <v>0.6620728952402325</v>
      </c>
      <c r="G1570" s="3">
        <v>92.899159797066517</v>
      </c>
      <c r="H1570" s="3">
        <f t="shared" si="48"/>
        <v>92.899159797066517</v>
      </c>
      <c r="I1570" s="3">
        <f t="shared" si="49"/>
        <v>2.7869747939119955</v>
      </c>
      <c r="J1570" s="8" t="str" cm="1">
        <f t="array" ref="J1570">_xlfn.IFS(H1570=100,"green",H1570&gt;50,"yellow",H1570&gt;0,"orange",H1570=0,"red")</f>
        <v>yellow</v>
      </c>
      <c r="K1570" t="s">
        <v>193</v>
      </c>
    </row>
    <row r="1571" spans="1:11" x14ac:dyDescent="0.3">
      <c r="A1571">
        <v>8</v>
      </c>
      <c r="B1571">
        <v>8.01</v>
      </c>
      <c r="C1571" t="s">
        <v>215</v>
      </c>
      <c r="D1571">
        <v>14</v>
      </c>
      <c r="E1571" t="s">
        <v>14</v>
      </c>
      <c r="F1571" s="10">
        <v>3.8904602025373582E-2</v>
      </c>
      <c r="G1571" s="3">
        <v>99.582741773410518</v>
      </c>
      <c r="H1571" s="3">
        <f t="shared" si="48"/>
        <v>99.582741773410518</v>
      </c>
      <c r="I1571" s="3">
        <f t="shared" si="49"/>
        <v>2.9874822532023155</v>
      </c>
      <c r="J1571" s="8" t="str" cm="1">
        <f t="array" ref="J1571">_xlfn.IFS(H1571=100,"green",H1571&gt;50,"yellow",H1571&gt;0,"orange",H1571=0,"red")</f>
        <v>yellow</v>
      </c>
      <c r="K1571" t="s">
        <v>193</v>
      </c>
    </row>
    <row r="1572" spans="1:11" x14ac:dyDescent="0.3">
      <c r="A1572">
        <v>8</v>
      </c>
      <c r="B1572">
        <v>8.01</v>
      </c>
      <c r="C1572" t="s">
        <v>215</v>
      </c>
      <c r="D1572">
        <v>17</v>
      </c>
      <c r="E1572" t="s">
        <v>13</v>
      </c>
      <c r="F1572" s="10">
        <v>0</v>
      </c>
      <c r="G1572" s="3">
        <v>100</v>
      </c>
      <c r="H1572" s="3">
        <f t="shared" si="48"/>
        <v>100</v>
      </c>
      <c r="I1572" s="3">
        <f t="shared" si="49"/>
        <v>3</v>
      </c>
      <c r="J1572" s="8" t="str" cm="1">
        <f t="array" ref="J1572">_xlfn.IFS(H1572=100,"green",H1572&gt;50,"yellow",H1572&gt;0,"orange",H1572=0,"red")</f>
        <v>green</v>
      </c>
      <c r="K1572" t="s">
        <v>193</v>
      </c>
    </row>
    <row r="1573" spans="1:11" x14ac:dyDescent="0.3">
      <c r="A1573">
        <v>8</v>
      </c>
      <c r="B1573">
        <v>8.01</v>
      </c>
      <c r="C1573" t="s">
        <v>215</v>
      </c>
      <c r="D1573">
        <v>15</v>
      </c>
      <c r="E1573" t="s">
        <v>12</v>
      </c>
      <c r="F1573" s="10">
        <v>9.1140588002617554E-2</v>
      </c>
      <c r="G1573" s="3">
        <v>99.022502271183953</v>
      </c>
      <c r="H1573" s="3">
        <f t="shared" si="48"/>
        <v>99.022502271183953</v>
      </c>
      <c r="I1573" s="3">
        <f t="shared" si="49"/>
        <v>2.9706750681355185</v>
      </c>
      <c r="J1573" s="8" t="str" cm="1">
        <f t="array" ref="J1573">_xlfn.IFS(H1573=100,"green",H1573&gt;50,"yellow",H1573&gt;0,"orange",H1573=0,"red")</f>
        <v>yellow</v>
      </c>
      <c r="K1573" t="s">
        <v>193</v>
      </c>
    </row>
    <row r="1574" spans="1:11" x14ac:dyDescent="0.3">
      <c r="A1574">
        <v>8</v>
      </c>
      <c r="B1574">
        <v>8.01</v>
      </c>
      <c r="C1574" t="s">
        <v>215</v>
      </c>
      <c r="D1574">
        <v>13</v>
      </c>
      <c r="E1574" t="s">
        <v>11</v>
      </c>
      <c r="F1574" s="10">
        <v>0</v>
      </c>
      <c r="G1574" s="3">
        <v>100</v>
      </c>
      <c r="H1574" s="3">
        <f t="shared" si="48"/>
        <v>100</v>
      </c>
      <c r="I1574" s="3">
        <f t="shared" si="49"/>
        <v>3</v>
      </c>
      <c r="J1574" s="8" t="str" cm="1">
        <f t="array" ref="J1574">_xlfn.IFS(H1574=100,"green",H1574&gt;50,"yellow",H1574&gt;0,"orange",H1574=0,"red")</f>
        <v>green</v>
      </c>
      <c r="K1574" t="s">
        <v>193</v>
      </c>
    </row>
    <row r="1575" spans="1:11" x14ac:dyDescent="0.3">
      <c r="A1575">
        <v>8</v>
      </c>
      <c r="B1575">
        <v>8.01</v>
      </c>
      <c r="C1575" t="s">
        <v>215</v>
      </c>
      <c r="D1575">
        <v>21</v>
      </c>
      <c r="E1575" t="s">
        <v>10</v>
      </c>
      <c r="F1575" s="10">
        <v>4.2883466158119582E-2</v>
      </c>
      <c r="G1575" s="3">
        <v>99.54006780412567</v>
      </c>
      <c r="H1575" s="3">
        <f t="shared" si="48"/>
        <v>99.54006780412567</v>
      </c>
      <c r="I1575" s="3">
        <f t="shared" si="49"/>
        <v>2.9862020341237701</v>
      </c>
      <c r="J1575" s="8" t="str" cm="1">
        <f t="array" ref="J1575">_xlfn.IFS(H1575=100,"green",H1575&gt;50,"yellow",H1575&gt;0,"orange",H1575=0,"red")</f>
        <v>yellow</v>
      </c>
      <c r="K1575" t="s">
        <v>193</v>
      </c>
    </row>
    <row r="1576" spans="1:11" x14ac:dyDescent="0.3">
      <c r="A1576">
        <v>8</v>
      </c>
      <c r="B1576">
        <v>8.01</v>
      </c>
      <c r="C1576" t="s">
        <v>215</v>
      </c>
      <c r="D1576">
        <v>34</v>
      </c>
      <c r="E1576" t="s">
        <v>9</v>
      </c>
      <c r="F1576" s="10">
        <v>3.2853801385148316</v>
      </c>
      <c r="G1576" s="3">
        <v>64.763760097714879</v>
      </c>
      <c r="H1576" s="3">
        <f t="shared" si="48"/>
        <v>64.763760097714879</v>
      </c>
      <c r="I1576" s="3">
        <f t="shared" si="49"/>
        <v>1.9429128029314464</v>
      </c>
      <c r="J1576" s="8" t="str" cm="1">
        <f t="array" ref="J1576">_xlfn.IFS(H1576=100,"green",H1576&gt;50,"yellow",H1576&gt;0,"orange",H1576=0,"red")</f>
        <v>yellow</v>
      </c>
      <c r="K1576" t="s">
        <v>193</v>
      </c>
    </row>
    <row r="1577" spans="1:11" x14ac:dyDescent="0.3">
      <c r="A1577">
        <v>8</v>
      </c>
      <c r="B1577">
        <v>8.01</v>
      </c>
      <c r="C1577" t="s">
        <v>215</v>
      </c>
      <c r="D1577">
        <v>3</v>
      </c>
      <c r="E1577" t="s">
        <v>8</v>
      </c>
      <c r="F1577" s="10">
        <v>0</v>
      </c>
      <c r="G1577" s="3">
        <v>100</v>
      </c>
      <c r="H1577" s="3">
        <f t="shared" si="48"/>
        <v>100</v>
      </c>
      <c r="I1577" s="3">
        <f t="shared" si="49"/>
        <v>3</v>
      </c>
      <c r="J1577" s="8" t="str" cm="1">
        <f t="array" ref="J1577">_xlfn.IFS(H1577=100,"green",H1577&gt;50,"yellow",H1577&gt;0,"orange",H1577=0,"red")</f>
        <v>green</v>
      </c>
      <c r="K1577" t="s">
        <v>193</v>
      </c>
    </row>
    <row r="1578" spans="1:11" x14ac:dyDescent="0.3">
      <c r="A1578">
        <v>8</v>
      </c>
      <c r="B1578">
        <v>8.01</v>
      </c>
      <c r="C1578" t="s">
        <v>215</v>
      </c>
      <c r="D1578">
        <v>8</v>
      </c>
      <c r="E1578" t="s">
        <v>7</v>
      </c>
      <c r="F1578" s="10">
        <v>5.3509608103828832</v>
      </c>
      <c r="G1578" s="3">
        <v>42.61006919351167</v>
      </c>
      <c r="H1578" s="3">
        <f t="shared" si="48"/>
        <v>42.61006919351167</v>
      </c>
      <c r="I1578" s="3">
        <f t="shared" si="49"/>
        <v>1.27830207580535</v>
      </c>
      <c r="J1578" s="8" t="str" cm="1">
        <f t="array" ref="J1578">_xlfn.IFS(H1578=100,"green",H1578&gt;50,"yellow",H1578&gt;0,"orange",H1578=0,"red")</f>
        <v>orange</v>
      </c>
      <c r="K1578" t="s">
        <v>193</v>
      </c>
    </row>
    <row r="1579" spans="1:11" x14ac:dyDescent="0.3">
      <c r="A1579">
        <v>8</v>
      </c>
      <c r="B1579">
        <v>8.01</v>
      </c>
      <c r="C1579" t="s">
        <v>215</v>
      </c>
      <c r="D1579">
        <v>11</v>
      </c>
      <c r="E1579" t="s">
        <v>6</v>
      </c>
      <c r="F1579" s="10">
        <v>0</v>
      </c>
      <c r="G1579" s="3">
        <v>100</v>
      </c>
      <c r="H1579" s="3">
        <f t="shared" si="48"/>
        <v>100</v>
      </c>
      <c r="I1579" s="3">
        <f t="shared" si="49"/>
        <v>3</v>
      </c>
      <c r="J1579" s="8" t="str" cm="1">
        <f t="array" ref="J1579">_xlfn.IFS(H1579=100,"green",H1579&gt;50,"yellow",H1579&gt;0,"orange",H1579=0,"red")</f>
        <v>green</v>
      </c>
      <c r="K1579" t="s">
        <v>193</v>
      </c>
    </row>
    <row r="1580" spans="1:11" x14ac:dyDescent="0.3">
      <c r="A1580">
        <v>8</v>
      </c>
      <c r="B1580">
        <v>8.01</v>
      </c>
      <c r="C1580" t="s">
        <v>215</v>
      </c>
      <c r="D1580">
        <v>33</v>
      </c>
      <c r="E1580" t="s">
        <v>5</v>
      </c>
      <c r="F1580" s="10">
        <v>3.7589904948270219</v>
      </c>
      <c r="G1580" s="3">
        <v>59.684211481837799</v>
      </c>
      <c r="H1580" s="3">
        <f t="shared" si="48"/>
        <v>59.684211481837799</v>
      </c>
      <c r="I1580" s="3">
        <f t="shared" si="49"/>
        <v>1.790526344455134</v>
      </c>
      <c r="J1580" s="8" t="str" cm="1">
        <f t="array" ref="J1580">_xlfn.IFS(H1580=100,"green",H1580&gt;50,"yellow",H1580&gt;0,"orange",H1580=0,"red")</f>
        <v>yellow</v>
      </c>
      <c r="K1580" t="s">
        <v>193</v>
      </c>
    </row>
    <row r="1581" spans="1:11" x14ac:dyDescent="0.3">
      <c r="A1581">
        <v>8</v>
      </c>
      <c r="B1581">
        <v>8.01</v>
      </c>
      <c r="C1581" t="s">
        <v>215</v>
      </c>
      <c r="D1581">
        <v>36</v>
      </c>
      <c r="E1581" t="s">
        <v>4</v>
      </c>
      <c r="F1581" s="10">
        <v>0.46280856118132063</v>
      </c>
      <c r="G1581" s="3">
        <v>95.036302405484079</v>
      </c>
      <c r="H1581" s="3">
        <f t="shared" si="48"/>
        <v>95.036302405484079</v>
      </c>
      <c r="I1581" s="3">
        <f t="shared" si="49"/>
        <v>2.8510890721645223</v>
      </c>
      <c r="J1581" s="8" t="str" cm="1">
        <f t="array" ref="J1581">_xlfn.IFS(H1581=100,"green",H1581&gt;50,"yellow",H1581&gt;0,"orange",H1581=0,"red")</f>
        <v>yellow</v>
      </c>
      <c r="K1581" t="s">
        <v>193</v>
      </c>
    </row>
    <row r="1582" spans="1:11" x14ac:dyDescent="0.3">
      <c r="A1582">
        <v>8</v>
      </c>
      <c r="B1582">
        <v>8.01</v>
      </c>
      <c r="C1582" t="s">
        <v>215</v>
      </c>
      <c r="D1582">
        <v>16</v>
      </c>
      <c r="E1582" t="s">
        <v>3</v>
      </c>
      <c r="F1582" s="10">
        <v>0</v>
      </c>
      <c r="G1582" s="3">
        <v>100</v>
      </c>
      <c r="H1582" s="3">
        <f t="shared" si="48"/>
        <v>100</v>
      </c>
      <c r="I1582" s="3">
        <f t="shared" si="49"/>
        <v>3</v>
      </c>
      <c r="J1582" s="8" t="str" cm="1">
        <f t="array" ref="J1582">_xlfn.IFS(H1582=100,"green",H1582&gt;50,"yellow",H1582&gt;0,"orange",H1582=0,"red")</f>
        <v>green</v>
      </c>
      <c r="K1582" t="s">
        <v>193</v>
      </c>
    </row>
    <row r="1583" spans="1:11" x14ac:dyDescent="0.3">
      <c r="A1583">
        <v>8</v>
      </c>
      <c r="B1583">
        <v>8.01</v>
      </c>
      <c r="C1583" t="s">
        <v>215</v>
      </c>
      <c r="D1583">
        <v>9</v>
      </c>
      <c r="E1583" t="s">
        <v>2</v>
      </c>
      <c r="F1583" s="10">
        <v>9.0084525860191986E-3</v>
      </c>
      <c r="G1583" s="3">
        <v>99.90338287105709</v>
      </c>
      <c r="H1583" s="3">
        <f t="shared" si="48"/>
        <v>99.90338287105709</v>
      </c>
      <c r="I1583" s="3">
        <f t="shared" si="49"/>
        <v>2.9971014861317125</v>
      </c>
      <c r="J1583" s="8" t="str" cm="1">
        <f t="array" ref="J1583">_xlfn.IFS(H1583=100,"green",H1583&gt;50,"yellow",H1583&gt;0,"orange",H1583=0,"red")</f>
        <v>yellow</v>
      </c>
      <c r="K1583" t="s">
        <v>193</v>
      </c>
    </row>
    <row r="1584" spans="1:11" x14ac:dyDescent="0.3">
      <c r="A1584">
        <v>8</v>
      </c>
      <c r="B1584">
        <v>8.01</v>
      </c>
      <c r="C1584" t="s">
        <v>215</v>
      </c>
      <c r="D1584">
        <v>5</v>
      </c>
      <c r="E1584" t="s">
        <v>1</v>
      </c>
      <c r="F1584" s="10">
        <v>0</v>
      </c>
      <c r="G1584" s="3">
        <v>100</v>
      </c>
      <c r="H1584" s="3">
        <f t="shared" si="48"/>
        <v>100</v>
      </c>
      <c r="I1584" s="3">
        <f t="shared" si="49"/>
        <v>3</v>
      </c>
      <c r="J1584" s="8" t="str" cm="1">
        <f t="array" ref="J1584">_xlfn.IFS(H1584=100,"green",H1584&gt;50,"yellow",H1584&gt;0,"orange",H1584=0,"red")</f>
        <v>green</v>
      </c>
      <c r="K1584" t="s">
        <v>193</v>
      </c>
    </row>
    <row r="1585" spans="1:11" x14ac:dyDescent="0.3">
      <c r="A1585">
        <v>8</v>
      </c>
      <c r="B1585">
        <v>8.01</v>
      </c>
      <c r="C1585" t="s">
        <v>215</v>
      </c>
      <c r="D1585">
        <v>19</v>
      </c>
      <c r="E1585" t="s">
        <v>0</v>
      </c>
      <c r="F1585" s="10">
        <v>0.30128363811277464</v>
      </c>
      <c r="G1585" s="3">
        <v>96.768683651939881</v>
      </c>
      <c r="H1585" s="3">
        <f t="shared" si="48"/>
        <v>96.768683651939881</v>
      </c>
      <c r="I1585" s="3">
        <f t="shared" si="49"/>
        <v>2.9030605095581965</v>
      </c>
      <c r="J1585" s="8" t="str" cm="1">
        <f t="array" ref="J1585">_xlfn.IFS(H1585=100,"green",H1585&gt;50,"yellow",H1585&gt;0,"orange",H1585=0,"red")</f>
        <v>yellow</v>
      </c>
      <c r="K1585" t="s">
        <v>193</v>
      </c>
    </row>
    <row r="1586" spans="1:11" x14ac:dyDescent="0.3">
      <c r="A1586">
        <v>8</v>
      </c>
      <c r="B1586">
        <v>8.02</v>
      </c>
      <c r="C1586" t="s">
        <v>264</v>
      </c>
      <c r="D1586">
        <v>35</v>
      </c>
      <c r="E1586" t="s">
        <v>34</v>
      </c>
      <c r="F1586" s="3">
        <v>0</v>
      </c>
      <c r="G1586" s="3">
        <v>100</v>
      </c>
      <c r="H1586" s="3">
        <f t="shared" si="48"/>
        <v>100</v>
      </c>
      <c r="I1586" s="3">
        <f t="shared" si="49"/>
        <v>3</v>
      </c>
      <c r="J1586" s="8" t="str" cm="1">
        <f t="array" ref="J1586">_xlfn.IFS(H1586=100,"green",H1586&gt;50,"yellow",H1586&gt;0,"orange",H1586=0,"red")</f>
        <v>green</v>
      </c>
      <c r="K1586" t="s">
        <v>250</v>
      </c>
    </row>
    <row r="1587" spans="1:11" x14ac:dyDescent="0.3">
      <c r="A1587">
        <v>8</v>
      </c>
      <c r="B1587">
        <v>8.02</v>
      </c>
      <c r="C1587" t="s">
        <v>264</v>
      </c>
      <c r="D1587">
        <v>37</v>
      </c>
      <c r="E1587" t="s">
        <v>33</v>
      </c>
      <c r="F1587" s="3">
        <v>4.0341203478549362E-3</v>
      </c>
      <c r="G1587" s="3">
        <v>98.803594381956756</v>
      </c>
      <c r="H1587" s="3">
        <f t="shared" si="48"/>
        <v>98.803594381956756</v>
      </c>
      <c r="I1587" s="3">
        <f t="shared" si="49"/>
        <v>2.964107831458703</v>
      </c>
      <c r="J1587" s="8" t="str" cm="1">
        <f t="array" ref="J1587">_xlfn.IFS(H1587=100,"green",H1587&gt;50,"yellow",H1587&gt;0,"orange",H1587=0,"red")</f>
        <v>yellow</v>
      </c>
      <c r="K1587" t="s">
        <v>250</v>
      </c>
    </row>
    <row r="1588" spans="1:11" x14ac:dyDescent="0.3">
      <c r="A1588">
        <v>8</v>
      </c>
      <c r="B1588">
        <v>8.02</v>
      </c>
      <c r="C1588" t="s">
        <v>264</v>
      </c>
      <c r="D1588">
        <v>12</v>
      </c>
      <c r="E1588" t="s">
        <v>32</v>
      </c>
      <c r="F1588" s="3">
        <v>0</v>
      </c>
      <c r="G1588" s="3">
        <v>100</v>
      </c>
      <c r="H1588" s="3">
        <f t="shared" si="48"/>
        <v>100</v>
      </c>
      <c r="I1588" s="3">
        <f t="shared" si="49"/>
        <v>3</v>
      </c>
      <c r="J1588" s="8" t="str" cm="1">
        <f t="array" ref="J1588">_xlfn.IFS(H1588=100,"green",H1588&gt;50,"yellow",H1588&gt;0,"orange",H1588=0,"red")</f>
        <v>green</v>
      </c>
      <c r="K1588" t="s">
        <v>250</v>
      </c>
    </row>
    <row r="1589" spans="1:11" x14ac:dyDescent="0.3">
      <c r="A1589">
        <v>8</v>
      </c>
      <c r="B1589">
        <v>8.02</v>
      </c>
      <c r="C1589" t="s">
        <v>264</v>
      </c>
      <c r="D1589">
        <v>18</v>
      </c>
      <c r="E1589" t="s">
        <v>31</v>
      </c>
      <c r="F1589" s="3">
        <v>0</v>
      </c>
      <c r="G1589" s="3">
        <v>100</v>
      </c>
      <c r="H1589" s="3">
        <f t="shared" si="48"/>
        <v>100</v>
      </c>
      <c r="I1589" s="3">
        <f t="shared" si="49"/>
        <v>3</v>
      </c>
      <c r="J1589" s="8" t="str" cm="1">
        <f t="array" ref="J1589">_xlfn.IFS(H1589=100,"green",H1589&gt;50,"yellow",H1589&gt;0,"orange",H1589=0,"red")</f>
        <v>green</v>
      </c>
      <c r="K1589" t="s">
        <v>250</v>
      </c>
    </row>
    <row r="1590" spans="1:11" x14ac:dyDescent="0.3">
      <c r="A1590">
        <v>8</v>
      </c>
      <c r="B1590">
        <v>8.02</v>
      </c>
      <c r="C1590" t="s">
        <v>264</v>
      </c>
      <c r="D1590">
        <v>10</v>
      </c>
      <c r="E1590" t="s">
        <v>30</v>
      </c>
      <c r="F1590" s="3">
        <v>0</v>
      </c>
      <c r="G1590" s="3">
        <v>100</v>
      </c>
      <c r="H1590" s="3">
        <f t="shared" si="48"/>
        <v>100</v>
      </c>
      <c r="I1590" s="3">
        <f t="shared" si="49"/>
        <v>3</v>
      </c>
      <c r="J1590" s="8" t="str" cm="1">
        <f t="array" ref="J1590">_xlfn.IFS(H1590=100,"green",H1590&gt;50,"yellow",H1590&gt;0,"orange",H1590=0,"red")</f>
        <v>green</v>
      </c>
      <c r="K1590" t="s">
        <v>250</v>
      </c>
    </row>
    <row r="1591" spans="1:11" x14ac:dyDescent="0.3">
      <c r="A1591">
        <v>8</v>
      </c>
      <c r="B1591">
        <v>8.02</v>
      </c>
      <c r="C1591" t="s">
        <v>264</v>
      </c>
      <c r="D1591">
        <v>4</v>
      </c>
      <c r="E1591" t="s">
        <v>29</v>
      </c>
      <c r="F1591" s="3">
        <v>0</v>
      </c>
      <c r="G1591" s="3">
        <v>100</v>
      </c>
      <c r="H1591" s="3">
        <f t="shared" si="48"/>
        <v>100</v>
      </c>
      <c r="I1591" s="3">
        <f t="shared" si="49"/>
        <v>3</v>
      </c>
      <c r="J1591" s="8" t="str" cm="1">
        <f t="array" ref="J1591">_xlfn.IFS(H1591=100,"green",H1591&gt;50,"yellow",H1591&gt;0,"orange",H1591=0,"red")</f>
        <v>green</v>
      </c>
      <c r="K1591" t="s">
        <v>250</v>
      </c>
    </row>
    <row r="1592" spans="1:11" x14ac:dyDescent="0.3">
      <c r="A1592">
        <v>8</v>
      </c>
      <c r="B1592">
        <v>8.02</v>
      </c>
      <c r="C1592" t="s">
        <v>264</v>
      </c>
      <c r="D1592">
        <v>22</v>
      </c>
      <c r="E1592" t="s">
        <v>28</v>
      </c>
      <c r="F1592" s="3">
        <v>7.8292601216087658E-3</v>
      </c>
      <c r="G1592" s="3">
        <v>97.678063620586968</v>
      </c>
      <c r="H1592" s="3">
        <f t="shared" si="48"/>
        <v>97.678063620586968</v>
      </c>
      <c r="I1592" s="3">
        <f t="shared" si="49"/>
        <v>2.930341908617609</v>
      </c>
      <c r="J1592" s="8" t="str" cm="1">
        <f t="array" ref="J1592">_xlfn.IFS(H1592=100,"green",H1592&gt;50,"yellow",H1592&gt;0,"orange",H1592=0,"red")</f>
        <v>yellow</v>
      </c>
      <c r="K1592" t="s">
        <v>250</v>
      </c>
    </row>
    <row r="1593" spans="1:11" x14ac:dyDescent="0.3">
      <c r="A1593">
        <v>8</v>
      </c>
      <c r="B1593">
        <v>8.02</v>
      </c>
      <c r="C1593" t="s">
        <v>264</v>
      </c>
      <c r="D1593">
        <v>25</v>
      </c>
      <c r="E1593" t="s">
        <v>244</v>
      </c>
      <c r="F1593" s="3">
        <v>0</v>
      </c>
      <c r="G1593" s="3">
        <v>100</v>
      </c>
      <c r="H1593" s="3">
        <f t="shared" si="48"/>
        <v>100</v>
      </c>
      <c r="I1593" s="3">
        <f t="shared" si="49"/>
        <v>3</v>
      </c>
      <c r="J1593" s="8" t="str" cm="1">
        <f t="array" ref="J1593">_xlfn.IFS(H1593=100,"green",H1593&gt;50,"yellow",H1593&gt;0,"orange",H1593=0,"red")</f>
        <v>green</v>
      </c>
      <c r="K1593" t="s">
        <v>250</v>
      </c>
    </row>
    <row r="1594" spans="1:11" x14ac:dyDescent="0.3">
      <c r="A1594">
        <v>8</v>
      </c>
      <c r="B1594">
        <v>8.02</v>
      </c>
      <c r="C1594" t="s">
        <v>264</v>
      </c>
      <c r="D1594">
        <v>7</v>
      </c>
      <c r="E1594" t="s">
        <v>27</v>
      </c>
      <c r="F1594" s="3">
        <v>0</v>
      </c>
      <c r="G1594" s="3">
        <v>100</v>
      </c>
      <c r="H1594" s="3">
        <f t="shared" si="48"/>
        <v>100</v>
      </c>
      <c r="I1594" s="3">
        <f t="shared" si="49"/>
        <v>3</v>
      </c>
      <c r="J1594" s="8" t="str" cm="1">
        <f t="array" ref="J1594">_xlfn.IFS(H1594=100,"green",H1594&gt;50,"yellow",H1594&gt;0,"orange",H1594=0,"red")</f>
        <v>green</v>
      </c>
      <c r="K1594" t="s">
        <v>250</v>
      </c>
    </row>
    <row r="1595" spans="1:11" x14ac:dyDescent="0.3">
      <c r="A1595">
        <v>8</v>
      </c>
      <c r="B1595">
        <v>8.02</v>
      </c>
      <c r="C1595" t="s">
        <v>264</v>
      </c>
      <c r="D1595">
        <v>30</v>
      </c>
      <c r="E1595" t="s">
        <v>26</v>
      </c>
      <c r="F1595" s="3">
        <v>0.13712295472542843</v>
      </c>
      <c r="G1595" s="3">
        <v>59.333222797028071</v>
      </c>
      <c r="H1595" s="3">
        <f t="shared" si="48"/>
        <v>59.333222797028071</v>
      </c>
      <c r="I1595" s="3">
        <f t="shared" si="49"/>
        <v>1.7799966839108423</v>
      </c>
      <c r="J1595" s="8" t="str" cm="1">
        <f t="array" ref="J1595">_xlfn.IFS(H1595=100,"green",H1595&gt;50,"yellow",H1595&gt;0,"orange",H1595=0,"red")</f>
        <v>yellow</v>
      </c>
      <c r="K1595" t="s">
        <v>250</v>
      </c>
    </row>
    <row r="1596" spans="1:11" x14ac:dyDescent="0.3">
      <c r="A1596">
        <v>8</v>
      </c>
      <c r="B1596">
        <v>8.02</v>
      </c>
      <c r="C1596" t="s">
        <v>264</v>
      </c>
      <c r="D1596">
        <v>24</v>
      </c>
      <c r="E1596" t="s">
        <v>25</v>
      </c>
      <c r="F1596" s="3">
        <v>1.6545418530590789E-3</v>
      </c>
      <c r="G1596" s="3">
        <v>99.509309837684896</v>
      </c>
      <c r="H1596" s="3">
        <f t="shared" si="48"/>
        <v>99.509309837684896</v>
      </c>
      <c r="I1596" s="3">
        <f t="shared" si="49"/>
        <v>2.9852792951305469</v>
      </c>
      <c r="J1596" s="8" t="str" cm="1">
        <f t="array" ref="J1596">_xlfn.IFS(H1596=100,"green",H1596&gt;50,"yellow",H1596&gt;0,"orange",H1596=0,"red")</f>
        <v>yellow</v>
      </c>
      <c r="K1596" t="s">
        <v>250</v>
      </c>
    </row>
    <row r="1597" spans="1:11" x14ac:dyDescent="0.3">
      <c r="A1597">
        <v>8</v>
      </c>
      <c r="B1597">
        <v>8.02</v>
      </c>
      <c r="C1597" t="s">
        <v>264</v>
      </c>
      <c r="D1597">
        <v>6</v>
      </c>
      <c r="E1597" t="s">
        <v>24</v>
      </c>
      <c r="F1597" s="3">
        <v>1.9722728417004117E-2</v>
      </c>
      <c r="G1597" s="3">
        <v>94.150798427768322</v>
      </c>
      <c r="H1597" s="3">
        <f t="shared" si="48"/>
        <v>94.150798427768322</v>
      </c>
      <c r="I1597" s="3">
        <f t="shared" si="49"/>
        <v>2.8245239528330499</v>
      </c>
      <c r="J1597" s="8" t="str" cm="1">
        <f t="array" ref="J1597">_xlfn.IFS(H1597=100,"green",H1597&gt;50,"yellow",H1597&gt;0,"orange",H1597=0,"red")</f>
        <v>yellow</v>
      </c>
      <c r="K1597" t="s">
        <v>250</v>
      </c>
    </row>
    <row r="1598" spans="1:11" x14ac:dyDescent="0.3">
      <c r="A1598">
        <v>8</v>
      </c>
      <c r="B1598">
        <v>8.02</v>
      </c>
      <c r="C1598" t="s">
        <v>264</v>
      </c>
      <c r="D1598">
        <v>2</v>
      </c>
      <c r="E1598" t="s">
        <v>23</v>
      </c>
      <c r="F1598" s="3">
        <v>0</v>
      </c>
      <c r="G1598" s="3">
        <v>100</v>
      </c>
      <c r="H1598" s="3">
        <f t="shared" si="48"/>
        <v>100</v>
      </c>
      <c r="I1598" s="3">
        <f t="shared" si="49"/>
        <v>3</v>
      </c>
      <c r="J1598" s="8" t="str" cm="1">
        <f t="array" ref="J1598">_xlfn.IFS(H1598=100,"green",H1598&gt;50,"yellow",H1598&gt;0,"orange",H1598=0,"red")</f>
        <v>green</v>
      </c>
      <c r="K1598" t="s">
        <v>250</v>
      </c>
    </row>
    <row r="1599" spans="1:11" x14ac:dyDescent="0.3">
      <c r="A1599">
        <v>8</v>
      </c>
      <c r="B1599">
        <v>8.02</v>
      </c>
      <c r="C1599" t="s">
        <v>264</v>
      </c>
      <c r="D1599">
        <v>1</v>
      </c>
      <c r="E1599" t="s">
        <v>22</v>
      </c>
      <c r="F1599" s="3">
        <v>2.4455793381805806E-2</v>
      </c>
      <c r="G1599" s="3">
        <v>92.747105670445535</v>
      </c>
      <c r="H1599" s="3">
        <f t="shared" si="48"/>
        <v>92.747105670445535</v>
      </c>
      <c r="I1599" s="3">
        <f t="shared" si="49"/>
        <v>2.7824131701133661</v>
      </c>
      <c r="J1599" s="8" t="str" cm="1">
        <f t="array" ref="J1599">_xlfn.IFS(H1599=100,"green",H1599&gt;50,"yellow",H1599&gt;0,"orange",H1599=0,"red")</f>
        <v>yellow</v>
      </c>
      <c r="K1599" t="s">
        <v>250</v>
      </c>
    </row>
    <row r="1600" spans="1:11" x14ac:dyDescent="0.3">
      <c r="A1600">
        <v>8</v>
      </c>
      <c r="B1600">
        <v>8.02</v>
      </c>
      <c r="C1600" t="s">
        <v>264</v>
      </c>
      <c r="D1600">
        <v>20</v>
      </c>
      <c r="E1600" t="s">
        <v>21</v>
      </c>
      <c r="F1600" s="3">
        <v>0</v>
      </c>
      <c r="G1600" s="3">
        <v>100</v>
      </c>
      <c r="H1600" s="3">
        <f t="shared" si="48"/>
        <v>100</v>
      </c>
      <c r="I1600" s="3">
        <f t="shared" si="49"/>
        <v>3</v>
      </c>
      <c r="J1600" s="8" t="str" cm="1">
        <f t="array" ref="J1600">_xlfn.IFS(H1600=100,"green",H1600&gt;50,"yellow",H1600&gt;0,"orange",H1600=0,"red")</f>
        <v>green</v>
      </c>
      <c r="K1600" t="s">
        <v>250</v>
      </c>
    </row>
    <row r="1601" spans="1:11" x14ac:dyDescent="0.3">
      <c r="A1601">
        <v>8</v>
      </c>
      <c r="B1601">
        <v>8.02</v>
      </c>
      <c r="C1601" t="s">
        <v>264</v>
      </c>
      <c r="D1601">
        <v>29</v>
      </c>
      <c r="E1601" t="s">
        <v>20</v>
      </c>
      <c r="F1601" s="3">
        <v>8.1839359910141699E-3</v>
      </c>
      <c r="G1601" s="3">
        <v>97.572876822437379</v>
      </c>
      <c r="H1601" s="3">
        <f t="shared" si="48"/>
        <v>97.572876822437379</v>
      </c>
      <c r="I1601" s="3">
        <f t="shared" si="49"/>
        <v>2.9271863046731212</v>
      </c>
      <c r="J1601" s="8" t="str" cm="1">
        <f t="array" ref="J1601">_xlfn.IFS(H1601=100,"green",H1601&gt;50,"yellow",H1601&gt;0,"orange",H1601=0,"red")</f>
        <v>yellow</v>
      </c>
      <c r="K1601" t="s">
        <v>250</v>
      </c>
    </row>
    <row r="1602" spans="1:11" x14ac:dyDescent="0.3">
      <c r="A1602">
        <v>8</v>
      </c>
      <c r="B1602">
        <v>8.02</v>
      </c>
      <c r="C1602" t="s">
        <v>264</v>
      </c>
      <c r="D1602">
        <v>32</v>
      </c>
      <c r="E1602" t="s">
        <v>19</v>
      </c>
      <c r="F1602" s="3">
        <v>6.5856312721215476E-2</v>
      </c>
      <c r="G1602" s="3">
        <v>80.468886466123749</v>
      </c>
      <c r="H1602" s="3">
        <f t="shared" ref="H1602:H1665" si="50">IF(G1602&gt;100,100,IF(G1602&lt;0,0,G1602))</f>
        <v>80.468886466123749</v>
      </c>
      <c r="I1602" s="3">
        <f t="shared" ref="I1602:I1665" si="51">H1602/100*3</f>
        <v>2.4140665939837125</v>
      </c>
      <c r="J1602" s="8" t="str" cm="1">
        <f t="array" ref="J1602">_xlfn.IFS(H1602=100,"green",H1602&gt;50,"yellow",H1602&gt;0,"orange",H1602=0,"red")</f>
        <v>yellow</v>
      </c>
      <c r="K1602" t="s">
        <v>250</v>
      </c>
    </row>
    <row r="1603" spans="1:11" x14ac:dyDescent="0.3">
      <c r="A1603">
        <v>8</v>
      </c>
      <c r="B1603">
        <v>8.02</v>
      </c>
      <c r="C1603" t="s">
        <v>264</v>
      </c>
      <c r="D1603">
        <v>35</v>
      </c>
      <c r="E1603" t="s">
        <v>18</v>
      </c>
      <c r="F1603" s="3">
        <v>0</v>
      </c>
      <c r="G1603" s="3">
        <v>100</v>
      </c>
      <c r="H1603" s="3">
        <f t="shared" si="50"/>
        <v>100</v>
      </c>
      <c r="I1603" s="3">
        <f t="shared" si="51"/>
        <v>3</v>
      </c>
      <c r="J1603" s="8" t="str" cm="1">
        <f t="array" ref="J1603">_xlfn.IFS(H1603=100,"green",H1603&gt;50,"yellow",H1603&gt;0,"orange",H1603=0,"red")</f>
        <v>green</v>
      </c>
      <c r="K1603" t="s">
        <v>250</v>
      </c>
    </row>
    <row r="1604" spans="1:11" x14ac:dyDescent="0.3">
      <c r="A1604">
        <v>8</v>
      </c>
      <c r="B1604">
        <v>8.02</v>
      </c>
      <c r="C1604" t="s">
        <v>264</v>
      </c>
      <c r="D1604">
        <v>31</v>
      </c>
      <c r="E1604" t="s">
        <v>17</v>
      </c>
      <c r="F1604" s="3">
        <v>1.5510368681463558</v>
      </c>
      <c r="G1604" s="3">
        <v>-359.99352097396337</v>
      </c>
      <c r="H1604" s="3">
        <f t="shared" si="50"/>
        <v>0</v>
      </c>
      <c r="I1604" s="3">
        <f t="shared" si="51"/>
        <v>0</v>
      </c>
      <c r="J1604" s="8" t="str" cm="1">
        <f t="array" ref="J1604">_xlfn.IFS(H1604=100,"green",H1604&gt;50,"yellow",H1604&gt;0,"orange",H1604=0,"red")</f>
        <v>red</v>
      </c>
      <c r="K1604" t="s">
        <v>250</v>
      </c>
    </row>
    <row r="1605" spans="1:11" x14ac:dyDescent="0.3">
      <c r="A1605">
        <v>8</v>
      </c>
      <c r="B1605">
        <v>8.02</v>
      </c>
      <c r="C1605" t="s">
        <v>264</v>
      </c>
      <c r="D1605">
        <v>23</v>
      </c>
      <c r="E1605" t="s">
        <v>16</v>
      </c>
      <c r="F1605" s="3">
        <v>6.8845100987432895E-3</v>
      </c>
      <c r="G1605" s="3">
        <v>97.958249667987317</v>
      </c>
      <c r="H1605" s="3">
        <f t="shared" si="50"/>
        <v>97.958249667987317</v>
      </c>
      <c r="I1605" s="3">
        <f t="shared" si="51"/>
        <v>2.9387474900396198</v>
      </c>
      <c r="J1605" s="8" t="str" cm="1">
        <f t="array" ref="J1605">_xlfn.IFS(H1605=100,"green",H1605&gt;50,"yellow",H1605&gt;0,"orange",H1605=0,"red")</f>
        <v>yellow</v>
      </c>
      <c r="K1605" t="s">
        <v>250</v>
      </c>
    </row>
    <row r="1606" spans="1:11" x14ac:dyDescent="0.3">
      <c r="A1606">
        <v>8</v>
      </c>
      <c r="B1606">
        <v>8.02</v>
      </c>
      <c r="C1606" t="s">
        <v>264</v>
      </c>
      <c r="D1606">
        <v>27</v>
      </c>
      <c r="E1606" t="s">
        <v>15</v>
      </c>
      <c r="F1606" s="3">
        <v>7.1190633896799187E-3</v>
      </c>
      <c r="G1606" s="3">
        <v>97.888687817866426</v>
      </c>
      <c r="H1606" s="3">
        <f t="shared" si="50"/>
        <v>97.888687817866426</v>
      </c>
      <c r="I1606" s="3">
        <f t="shared" si="51"/>
        <v>2.9366606345359929</v>
      </c>
      <c r="J1606" s="8" t="str" cm="1">
        <f t="array" ref="J1606">_xlfn.IFS(H1606=100,"green",H1606&gt;50,"yellow",H1606&gt;0,"orange",H1606=0,"red")</f>
        <v>yellow</v>
      </c>
      <c r="K1606" t="s">
        <v>250</v>
      </c>
    </row>
    <row r="1607" spans="1:11" x14ac:dyDescent="0.3">
      <c r="A1607">
        <v>8</v>
      </c>
      <c r="B1607">
        <v>8.02</v>
      </c>
      <c r="C1607" t="s">
        <v>264</v>
      </c>
      <c r="D1607">
        <v>14</v>
      </c>
      <c r="E1607" t="s">
        <v>14</v>
      </c>
      <c r="F1607" s="3">
        <v>0</v>
      </c>
      <c r="G1607" s="3">
        <v>100</v>
      </c>
      <c r="H1607" s="3">
        <f t="shared" si="50"/>
        <v>100</v>
      </c>
      <c r="I1607" s="3">
        <f t="shared" si="51"/>
        <v>3</v>
      </c>
      <c r="J1607" s="8" t="str" cm="1">
        <f t="array" ref="J1607">_xlfn.IFS(H1607=100,"green",H1607&gt;50,"yellow",H1607&gt;0,"orange",H1607=0,"red")</f>
        <v>green</v>
      </c>
      <c r="K1607" t="s">
        <v>250</v>
      </c>
    </row>
    <row r="1608" spans="1:11" x14ac:dyDescent="0.3">
      <c r="A1608">
        <v>8</v>
      </c>
      <c r="B1608">
        <v>8.02</v>
      </c>
      <c r="C1608" t="s">
        <v>264</v>
      </c>
      <c r="D1608">
        <v>17</v>
      </c>
      <c r="E1608" t="s">
        <v>13</v>
      </c>
      <c r="F1608" s="3">
        <v>0</v>
      </c>
      <c r="G1608" s="3">
        <v>100</v>
      </c>
      <c r="H1608" s="3">
        <f t="shared" si="50"/>
        <v>100</v>
      </c>
      <c r="I1608" s="3">
        <f t="shared" si="51"/>
        <v>3</v>
      </c>
      <c r="J1608" s="8" t="str" cm="1">
        <f t="array" ref="J1608">_xlfn.IFS(H1608=100,"green",H1608&gt;50,"yellow",H1608&gt;0,"orange",H1608=0,"red")</f>
        <v>green</v>
      </c>
      <c r="K1608" t="s">
        <v>250</v>
      </c>
    </row>
    <row r="1609" spans="1:11" x14ac:dyDescent="0.3">
      <c r="A1609">
        <v>8</v>
      </c>
      <c r="B1609">
        <v>8.02</v>
      </c>
      <c r="C1609" t="s">
        <v>264</v>
      </c>
      <c r="D1609">
        <v>15</v>
      </c>
      <c r="E1609" t="s">
        <v>12</v>
      </c>
      <c r="F1609" s="3">
        <v>0</v>
      </c>
      <c r="G1609" s="3">
        <v>100</v>
      </c>
      <c r="H1609" s="3">
        <f t="shared" si="50"/>
        <v>100</v>
      </c>
      <c r="I1609" s="3">
        <f t="shared" si="51"/>
        <v>3</v>
      </c>
      <c r="J1609" s="8" t="str" cm="1">
        <f t="array" ref="J1609">_xlfn.IFS(H1609=100,"green",H1609&gt;50,"yellow",H1609&gt;0,"orange",H1609=0,"red")</f>
        <v>green</v>
      </c>
      <c r="K1609" t="s">
        <v>250</v>
      </c>
    </row>
    <row r="1610" spans="1:11" x14ac:dyDescent="0.3">
      <c r="A1610">
        <v>8</v>
      </c>
      <c r="B1610">
        <v>8.02</v>
      </c>
      <c r="C1610" t="s">
        <v>264</v>
      </c>
      <c r="D1610">
        <v>13</v>
      </c>
      <c r="E1610" t="s">
        <v>11</v>
      </c>
      <c r="F1610" s="3">
        <v>0</v>
      </c>
      <c r="G1610" s="3">
        <v>100</v>
      </c>
      <c r="H1610" s="3">
        <f t="shared" si="50"/>
        <v>100</v>
      </c>
      <c r="I1610" s="3">
        <f t="shared" si="51"/>
        <v>3</v>
      </c>
      <c r="J1610" s="8" t="str" cm="1">
        <f t="array" ref="J1610">_xlfn.IFS(H1610=100,"green",H1610&gt;50,"yellow",H1610&gt;0,"orange",H1610=0,"red")</f>
        <v>green</v>
      </c>
      <c r="K1610" t="s">
        <v>250</v>
      </c>
    </row>
    <row r="1611" spans="1:11" x14ac:dyDescent="0.3">
      <c r="A1611">
        <v>8</v>
      </c>
      <c r="B1611">
        <v>8.02</v>
      </c>
      <c r="C1611" t="s">
        <v>264</v>
      </c>
      <c r="D1611">
        <v>21</v>
      </c>
      <c r="E1611" t="s">
        <v>10</v>
      </c>
      <c r="F1611" s="3">
        <v>0</v>
      </c>
      <c r="G1611" s="3">
        <v>100</v>
      </c>
      <c r="H1611" s="3">
        <f t="shared" si="50"/>
        <v>100</v>
      </c>
      <c r="I1611" s="3">
        <f t="shared" si="51"/>
        <v>3</v>
      </c>
      <c r="J1611" s="8" t="str" cm="1">
        <f t="array" ref="J1611">_xlfn.IFS(H1611=100,"green",H1611&gt;50,"yellow",H1611&gt;0,"orange",H1611=0,"red")</f>
        <v>green</v>
      </c>
      <c r="K1611" t="s">
        <v>250</v>
      </c>
    </row>
    <row r="1612" spans="1:11" x14ac:dyDescent="0.3">
      <c r="A1612">
        <v>8</v>
      </c>
      <c r="B1612">
        <v>8.02</v>
      </c>
      <c r="C1612" t="s">
        <v>264</v>
      </c>
      <c r="D1612">
        <v>34</v>
      </c>
      <c r="E1612" t="s">
        <v>9</v>
      </c>
      <c r="F1612" s="3">
        <v>8.0131222890605661E-2</v>
      </c>
      <c r="G1612" s="3">
        <v>76.23535319218405</v>
      </c>
      <c r="H1612" s="3">
        <f t="shared" si="50"/>
        <v>76.23535319218405</v>
      </c>
      <c r="I1612" s="3">
        <f t="shared" si="51"/>
        <v>2.2870605957655217</v>
      </c>
      <c r="J1612" s="8" t="str" cm="1">
        <f t="array" ref="J1612">_xlfn.IFS(H1612=100,"green",H1612&gt;50,"yellow",H1612&gt;0,"orange",H1612=0,"red")</f>
        <v>yellow</v>
      </c>
      <c r="K1612" t="s">
        <v>250</v>
      </c>
    </row>
    <row r="1613" spans="1:11" x14ac:dyDescent="0.3">
      <c r="A1613">
        <v>8</v>
      </c>
      <c r="B1613">
        <v>8.02</v>
      </c>
      <c r="C1613" t="s">
        <v>264</v>
      </c>
      <c r="D1613">
        <v>3</v>
      </c>
      <c r="E1613" t="s">
        <v>8</v>
      </c>
      <c r="F1613" s="3">
        <v>7.2089378718595432E-3</v>
      </c>
      <c r="G1613" s="3">
        <v>97.862033596840121</v>
      </c>
      <c r="H1613" s="3">
        <f t="shared" si="50"/>
        <v>97.862033596840121</v>
      </c>
      <c r="I1613" s="3">
        <f t="shared" si="51"/>
        <v>2.9358610079052037</v>
      </c>
      <c r="J1613" s="8" t="str" cm="1">
        <f t="array" ref="J1613">_xlfn.IFS(H1613=100,"green",H1613&gt;50,"yellow",H1613&gt;0,"orange",H1613=0,"red")</f>
        <v>yellow</v>
      </c>
      <c r="K1613" t="s">
        <v>250</v>
      </c>
    </row>
    <row r="1614" spans="1:11" x14ac:dyDescent="0.3">
      <c r="A1614">
        <v>8</v>
      </c>
      <c r="B1614">
        <v>8.02</v>
      </c>
      <c r="C1614" t="s">
        <v>264</v>
      </c>
      <c r="D1614">
        <v>8</v>
      </c>
      <c r="E1614" t="s">
        <v>7</v>
      </c>
      <c r="F1614" s="3">
        <v>1.4588224673890084E-3</v>
      </c>
      <c r="G1614" s="3">
        <v>99.567354653502107</v>
      </c>
      <c r="H1614" s="3">
        <f t="shared" si="50"/>
        <v>99.567354653502107</v>
      </c>
      <c r="I1614" s="3">
        <f t="shared" si="51"/>
        <v>2.9870206396050634</v>
      </c>
      <c r="J1614" s="8" t="str" cm="1">
        <f t="array" ref="J1614">_xlfn.IFS(H1614=100,"green",H1614&gt;50,"yellow",H1614&gt;0,"orange",H1614=0,"red")</f>
        <v>yellow</v>
      </c>
      <c r="K1614" t="s">
        <v>250</v>
      </c>
    </row>
    <row r="1615" spans="1:11" x14ac:dyDescent="0.3">
      <c r="A1615">
        <v>8</v>
      </c>
      <c r="B1615">
        <v>8.02</v>
      </c>
      <c r="C1615" t="s">
        <v>264</v>
      </c>
      <c r="D1615">
        <v>11</v>
      </c>
      <c r="E1615" t="s">
        <v>6</v>
      </c>
      <c r="F1615" s="3">
        <v>0.16377950692541646</v>
      </c>
      <c r="G1615" s="3">
        <v>51.427645853423329</v>
      </c>
      <c r="H1615" s="3">
        <f t="shared" si="50"/>
        <v>51.427645853423329</v>
      </c>
      <c r="I1615" s="3">
        <f t="shared" si="51"/>
        <v>1.5428293756026998</v>
      </c>
      <c r="J1615" s="8" t="str" cm="1">
        <f t="array" ref="J1615">_xlfn.IFS(H1615=100,"green",H1615&gt;50,"yellow",H1615&gt;0,"orange",H1615=0,"red")</f>
        <v>yellow</v>
      </c>
      <c r="K1615" t="s">
        <v>250</v>
      </c>
    </row>
    <row r="1616" spans="1:11" x14ac:dyDescent="0.3">
      <c r="A1616">
        <v>8</v>
      </c>
      <c r="B1616">
        <v>8.02</v>
      </c>
      <c r="C1616" t="s">
        <v>264</v>
      </c>
      <c r="D1616">
        <v>33</v>
      </c>
      <c r="E1616" t="s">
        <v>5</v>
      </c>
      <c r="F1616" s="3">
        <v>6.9302922102268101E-3</v>
      </c>
      <c r="G1616" s="3">
        <v>97.944671992890477</v>
      </c>
      <c r="H1616" s="3">
        <f t="shared" si="50"/>
        <v>97.944671992890477</v>
      </c>
      <c r="I1616" s="3">
        <f t="shared" si="51"/>
        <v>2.9383401597867143</v>
      </c>
      <c r="J1616" s="8" t="str" cm="1">
        <f t="array" ref="J1616">_xlfn.IFS(H1616=100,"green",H1616&gt;50,"yellow",H1616&gt;0,"orange",H1616=0,"red")</f>
        <v>yellow</v>
      </c>
      <c r="K1616" t="s">
        <v>250</v>
      </c>
    </row>
    <row r="1617" spans="1:11" x14ac:dyDescent="0.3">
      <c r="A1617">
        <v>8</v>
      </c>
      <c r="B1617">
        <v>8.02</v>
      </c>
      <c r="C1617" t="s">
        <v>264</v>
      </c>
      <c r="D1617">
        <v>36</v>
      </c>
      <c r="E1617" t="s">
        <v>4</v>
      </c>
      <c r="F1617" s="3">
        <v>1.1427371881020261E-2</v>
      </c>
      <c r="G1617" s="3">
        <v>96.610965777163344</v>
      </c>
      <c r="H1617" s="3">
        <f t="shared" si="50"/>
        <v>96.610965777163344</v>
      </c>
      <c r="I1617" s="3">
        <f t="shared" si="51"/>
        <v>2.8983289733149005</v>
      </c>
      <c r="J1617" s="8" t="str" cm="1">
        <f t="array" ref="J1617">_xlfn.IFS(H1617=100,"green",H1617&gt;50,"yellow",H1617&gt;0,"orange",H1617=0,"red")</f>
        <v>yellow</v>
      </c>
      <c r="K1617" t="s">
        <v>250</v>
      </c>
    </row>
    <row r="1618" spans="1:11" x14ac:dyDescent="0.3">
      <c r="A1618">
        <v>8</v>
      </c>
      <c r="B1618">
        <v>8.02</v>
      </c>
      <c r="C1618" t="s">
        <v>264</v>
      </c>
      <c r="D1618">
        <v>16</v>
      </c>
      <c r="E1618" t="s">
        <v>3</v>
      </c>
      <c r="F1618" s="3">
        <v>0</v>
      </c>
      <c r="G1618" s="3">
        <v>100</v>
      </c>
      <c r="H1618" s="3">
        <f t="shared" si="50"/>
        <v>100</v>
      </c>
      <c r="I1618" s="3">
        <f t="shared" si="51"/>
        <v>3</v>
      </c>
      <c r="J1618" s="8" t="str" cm="1">
        <f t="array" ref="J1618">_xlfn.IFS(H1618=100,"green",H1618&gt;50,"yellow",H1618&gt;0,"orange",H1618=0,"red")</f>
        <v>green</v>
      </c>
      <c r="K1618" t="s">
        <v>250</v>
      </c>
    </row>
    <row r="1619" spans="1:11" x14ac:dyDescent="0.3">
      <c r="A1619">
        <v>8</v>
      </c>
      <c r="B1619">
        <v>8.02</v>
      </c>
      <c r="C1619" t="s">
        <v>264</v>
      </c>
      <c r="D1619">
        <v>9</v>
      </c>
      <c r="E1619" t="s">
        <v>2</v>
      </c>
      <c r="F1619" s="3">
        <v>5.5051654692339549E-3</v>
      </c>
      <c r="G1619" s="3">
        <v>98.367324143130389</v>
      </c>
      <c r="H1619" s="3">
        <f t="shared" si="50"/>
        <v>98.367324143130389</v>
      </c>
      <c r="I1619" s="3">
        <f t="shared" si="51"/>
        <v>2.9510197242939116</v>
      </c>
      <c r="J1619" s="8" t="str" cm="1">
        <f t="array" ref="J1619">_xlfn.IFS(H1619=100,"green",H1619&gt;50,"yellow",H1619&gt;0,"orange",H1619=0,"red")</f>
        <v>yellow</v>
      </c>
      <c r="K1619" t="s">
        <v>250</v>
      </c>
    </row>
    <row r="1620" spans="1:11" x14ac:dyDescent="0.3">
      <c r="A1620">
        <v>8</v>
      </c>
      <c r="B1620">
        <v>8.02</v>
      </c>
      <c r="C1620" t="s">
        <v>264</v>
      </c>
      <c r="D1620">
        <v>5</v>
      </c>
      <c r="E1620" t="s">
        <v>1</v>
      </c>
      <c r="F1620" s="3">
        <v>1.9828892520660713E-2</v>
      </c>
      <c r="G1620" s="3">
        <v>94.119313167266156</v>
      </c>
      <c r="H1620" s="3">
        <f t="shared" si="50"/>
        <v>94.119313167266156</v>
      </c>
      <c r="I1620" s="3">
        <f t="shared" si="51"/>
        <v>2.823579395017985</v>
      </c>
      <c r="J1620" s="8" t="str" cm="1">
        <f t="array" ref="J1620">_xlfn.IFS(H1620=100,"green",H1620&gt;50,"yellow",H1620&gt;0,"orange",H1620=0,"red")</f>
        <v>yellow</v>
      </c>
      <c r="K1620" t="s">
        <v>250</v>
      </c>
    </row>
    <row r="1621" spans="1:11" x14ac:dyDescent="0.3">
      <c r="A1621">
        <v>8</v>
      </c>
      <c r="B1621">
        <v>8.02</v>
      </c>
      <c r="C1621" t="s">
        <v>264</v>
      </c>
      <c r="D1621">
        <v>19</v>
      </c>
      <c r="E1621" t="s">
        <v>0</v>
      </c>
      <c r="F1621" s="3">
        <v>2.19115373172927E-3</v>
      </c>
      <c r="G1621" s="3">
        <v>99.35016598202597</v>
      </c>
      <c r="H1621" s="3">
        <f t="shared" si="50"/>
        <v>99.35016598202597</v>
      </c>
      <c r="I1621" s="3">
        <f t="shared" si="51"/>
        <v>2.980504979460779</v>
      </c>
      <c r="J1621" s="8" t="str" cm="1">
        <f t="array" ref="J1621">_xlfn.IFS(H1621=100,"green",H1621&gt;50,"yellow",H1621&gt;0,"orange",H1621=0,"red")</f>
        <v>yellow</v>
      </c>
      <c r="K1621" t="s">
        <v>250</v>
      </c>
    </row>
    <row r="1622" spans="1:11" x14ac:dyDescent="0.3">
      <c r="A1622">
        <v>8</v>
      </c>
      <c r="B1622">
        <v>8.0299999999999994</v>
      </c>
      <c r="C1622" t="s">
        <v>214</v>
      </c>
      <c r="D1622">
        <v>35</v>
      </c>
      <c r="E1622" t="s">
        <v>34</v>
      </c>
      <c r="F1622" s="10">
        <v>0</v>
      </c>
      <c r="G1622" s="3">
        <v>100</v>
      </c>
      <c r="H1622" s="3">
        <f t="shared" si="50"/>
        <v>100</v>
      </c>
      <c r="I1622" s="3">
        <f t="shared" si="51"/>
        <v>3</v>
      </c>
      <c r="J1622" s="8" t="str" cm="1">
        <f t="array" ref="J1622">_xlfn.IFS(H1622=100,"green",H1622&gt;50,"yellow",H1622&gt;0,"orange",H1622=0,"red")</f>
        <v>green</v>
      </c>
      <c r="K1622" t="s">
        <v>193</v>
      </c>
    </row>
    <row r="1623" spans="1:11" x14ac:dyDescent="0.3">
      <c r="A1623">
        <v>8</v>
      </c>
      <c r="B1623">
        <v>8.0299999999999994</v>
      </c>
      <c r="C1623" t="s">
        <v>214</v>
      </c>
      <c r="D1623">
        <v>37</v>
      </c>
      <c r="E1623" t="s">
        <v>33</v>
      </c>
      <c r="F1623" s="10">
        <v>2.4204722087129614E-2</v>
      </c>
      <c r="G1623" s="3">
        <v>87.800078073604908</v>
      </c>
      <c r="H1623" s="3">
        <f t="shared" si="50"/>
        <v>87.800078073604908</v>
      </c>
      <c r="I1623" s="3">
        <f t="shared" si="51"/>
        <v>2.6340023422081469</v>
      </c>
      <c r="J1623" s="8" t="str" cm="1">
        <f t="array" ref="J1623">_xlfn.IFS(H1623=100,"green",H1623&gt;50,"yellow",H1623&gt;0,"orange",H1623=0,"red")</f>
        <v>yellow</v>
      </c>
      <c r="K1623" t="s">
        <v>193</v>
      </c>
    </row>
    <row r="1624" spans="1:11" x14ac:dyDescent="0.3">
      <c r="A1624">
        <v>8</v>
      </c>
      <c r="B1624">
        <v>8.0299999999999994</v>
      </c>
      <c r="C1624" t="s">
        <v>214</v>
      </c>
      <c r="D1624">
        <v>12</v>
      </c>
      <c r="E1624" t="s">
        <v>32</v>
      </c>
      <c r="F1624" s="10">
        <v>0</v>
      </c>
      <c r="G1624" s="3">
        <v>100</v>
      </c>
      <c r="H1624" s="3">
        <f t="shared" si="50"/>
        <v>100</v>
      </c>
      <c r="I1624" s="3">
        <f t="shared" si="51"/>
        <v>3</v>
      </c>
      <c r="J1624" s="8" t="str" cm="1">
        <f t="array" ref="J1624">_xlfn.IFS(H1624=100,"green",H1624&gt;50,"yellow",H1624&gt;0,"orange",H1624=0,"red")</f>
        <v>green</v>
      </c>
      <c r="K1624" t="s">
        <v>193</v>
      </c>
    </row>
    <row r="1625" spans="1:11" x14ac:dyDescent="0.3">
      <c r="A1625">
        <v>8</v>
      </c>
      <c r="B1625">
        <v>8.0299999999999994</v>
      </c>
      <c r="C1625" t="s">
        <v>214</v>
      </c>
      <c r="D1625">
        <v>18</v>
      </c>
      <c r="E1625" t="s">
        <v>31</v>
      </c>
      <c r="F1625" s="10">
        <v>1.2818221974175386E-2</v>
      </c>
      <c r="G1625" s="3">
        <v>93.539223183095572</v>
      </c>
      <c r="H1625" s="3">
        <f t="shared" si="50"/>
        <v>93.539223183095572</v>
      </c>
      <c r="I1625" s="3">
        <f t="shared" si="51"/>
        <v>2.8061766954928675</v>
      </c>
      <c r="J1625" s="8" t="str" cm="1">
        <f t="array" ref="J1625">_xlfn.IFS(H1625=100,"green",H1625&gt;50,"yellow",H1625&gt;0,"orange",H1625=0,"red")</f>
        <v>yellow</v>
      </c>
      <c r="K1625" t="s">
        <v>193</v>
      </c>
    </row>
    <row r="1626" spans="1:11" x14ac:dyDescent="0.3">
      <c r="A1626">
        <v>8</v>
      </c>
      <c r="B1626">
        <v>8.0299999999999994</v>
      </c>
      <c r="C1626" t="s">
        <v>214</v>
      </c>
      <c r="D1626">
        <v>10</v>
      </c>
      <c r="E1626" t="s">
        <v>30</v>
      </c>
      <c r="F1626" s="10">
        <v>0</v>
      </c>
      <c r="G1626" s="3">
        <v>100</v>
      </c>
      <c r="H1626" s="3">
        <f t="shared" si="50"/>
        <v>100</v>
      </c>
      <c r="I1626" s="3">
        <f t="shared" si="51"/>
        <v>3</v>
      </c>
      <c r="J1626" s="8" t="str" cm="1">
        <f t="array" ref="J1626">_xlfn.IFS(H1626=100,"green",H1626&gt;50,"yellow",H1626&gt;0,"orange",H1626=0,"red")</f>
        <v>green</v>
      </c>
      <c r="K1626" t="s">
        <v>193</v>
      </c>
    </row>
    <row r="1627" spans="1:11" x14ac:dyDescent="0.3">
      <c r="A1627">
        <v>8</v>
      </c>
      <c r="B1627">
        <v>8.0299999999999994</v>
      </c>
      <c r="C1627" t="s">
        <v>214</v>
      </c>
      <c r="D1627">
        <v>4</v>
      </c>
      <c r="E1627" t="s">
        <v>29</v>
      </c>
      <c r="F1627" s="10">
        <v>0</v>
      </c>
      <c r="G1627" s="3">
        <v>100</v>
      </c>
      <c r="H1627" s="3">
        <f t="shared" si="50"/>
        <v>100</v>
      </c>
      <c r="I1627" s="3">
        <f t="shared" si="51"/>
        <v>3</v>
      </c>
      <c r="J1627" s="8" t="str" cm="1">
        <f t="array" ref="J1627">_xlfn.IFS(H1627=100,"green",H1627&gt;50,"yellow",H1627&gt;0,"orange",H1627=0,"red")</f>
        <v>green</v>
      </c>
      <c r="K1627" t="s">
        <v>193</v>
      </c>
    </row>
    <row r="1628" spans="1:11" x14ac:dyDescent="0.3">
      <c r="A1628">
        <v>8</v>
      </c>
      <c r="B1628">
        <v>8.0299999999999994</v>
      </c>
      <c r="C1628" t="s">
        <v>214</v>
      </c>
      <c r="D1628">
        <v>22</v>
      </c>
      <c r="E1628" t="s">
        <v>28</v>
      </c>
      <c r="F1628" s="10">
        <v>3.9146300608043829E-3</v>
      </c>
      <c r="G1628" s="3">
        <v>98.026906446576092</v>
      </c>
      <c r="H1628" s="3">
        <f t="shared" si="50"/>
        <v>98.026906446576092</v>
      </c>
      <c r="I1628" s="3">
        <f t="shared" si="51"/>
        <v>2.9408071933972826</v>
      </c>
      <c r="J1628" s="8" t="str" cm="1">
        <f t="array" ref="J1628">_xlfn.IFS(H1628=100,"green",H1628&gt;50,"yellow",H1628&gt;0,"orange",H1628=0,"red")</f>
        <v>yellow</v>
      </c>
      <c r="K1628" t="s">
        <v>193</v>
      </c>
    </row>
    <row r="1629" spans="1:11" x14ac:dyDescent="0.3">
      <c r="A1629">
        <v>8</v>
      </c>
      <c r="B1629">
        <v>8.0299999999999994</v>
      </c>
      <c r="C1629" t="s">
        <v>214</v>
      </c>
      <c r="D1629">
        <v>25</v>
      </c>
      <c r="E1629" t="s">
        <v>244</v>
      </c>
      <c r="F1629" s="10">
        <v>0</v>
      </c>
      <c r="G1629" s="3">
        <v>100</v>
      </c>
      <c r="H1629" s="3">
        <f t="shared" si="50"/>
        <v>100</v>
      </c>
      <c r="I1629" s="3">
        <f t="shared" si="51"/>
        <v>3</v>
      </c>
      <c r="J1629" s="8" t="str" cm="1">
        <f t="array" ref="J1629">_xlfn.IFS(H1629=100,"green",H1629&gt;50,"yellow",H1629&gt;0,"orange",H1629=0,"red")</f>
        <v>green</v>
      </c>
      <c r="K1629" t="s">
        <v>193</v>
      </c>
    </row>
    <row r="1630" spans="1:11" x14ac:dyDescent="0.3">
      <c r="A1630">
        <v>8</v>
      </c>
      <c r="B1630">
        <v>8.0299999999999994</v>
      </c>
      <c r="C1630" t="s">
        <v>214</v>
      </c>
      <c r="D1630">
        <v>7</v>
      </c>
      <c r="E1630" t="s">
        <v>27</v>
      </c>
      <c r="F1630" s="10">
        <v>0</v>
      </c>
      <c r="G1630" s="3">
        <v>100</v>
      </c>
      <c r="H1630" s="3">
        <f t="shared" si="50"/>
        <v>100</v>
      </c>
      <c r="I1630" s="3">
        <f t="shared" si="51"/>
        <v>3</v>
      </c>
      <c r="J1630" s="8" t="str" cm="1">
        <f t="array" ref="J1630">_xlfn.IFS(H1630=100,"green",H1630&gt;50,"yellow",H1630&gt;0,"orange",H1630=0,"red")</f>
        <v>green</v>
      </c>
      <c r="K1630" t="s">
        <v>193</v>
      </c>
    </row>
    <row r="1631" spans="1:11" x14ac:dyDescent="0.3">
      <c r="A1631">
        <v>8</v>
      </c>
      <c r="B1631">
        <v>8.0299999999999994</v>
      </c>
      <c r="C1631" t="s">
        <v>214</v>
      </c>
      <c r="D1631">
        <v>30</v>
      </c>
      <c r="E1631" t="s">
        <v>26</v>
      </c>
      <c r="F1631" s="10">
        <v>0</v>
      </c>
      <c r="G1631" s="3">
        <v>100</v>
      </c>
      <c r="H1631" s="3">
        <f t="shared" si="50"/>
        <v>100</v>
      </c>
      <c r="I1631" s="3">
        <f t="shared" si="51"/>
        <v>3</v>
      </c>
      <c r="J1631" s="8" t="str" cm="1">
        <f t="array" ref="J1631">_xlfn.IFS(H1631=100,"green",H1631&gt;50,"yellow",H1631&gt;0,"orange",H1631=0,"red")</f>
        <v>green</v>
      </c>
      <c r="K1631" t="s">
        <v>193</v>
      </c>
    </row>
    <row r="1632" spans="1:11" x14ac:dyDescent="0.3">
      <c r="A1632">
        <v>8</v>
      </c>
      <c r="B1632">
        <v>8.0299999999999994</v>
      </c>
      <c r="C1632" t="s">
        <v>214</v>
      </c>
      <c r="D1632">
        <v>24</v>
      </c>
      <c r="E1632" t="s">
        <v>25</v>
      </c>
      <c r="F1632" s="10">
        <v>1.6545418530590789E-3</v>
      </c>
      <c r="G1632" s="3">
        <v>99.166060186164799</v>
      </c>
      <c r="H1632" s="3">
        <f t="shared" si="50"/>
        <v>99.166060186164799</v>
      </c>
      <c r="I1632" s="3">
        <f t="shared" si="51"/>
        <v>2.9749818055849437</v>
      </c>
      <c r="J1632" s="8" t="str" cm="1">
        <f t="array" ref="J1632">_xlfn.IFS(H1632=100,"green",H1632&gt;50,"yellow",H1632&gt;0,"orange",H1632=0,"red")</f>
        <v>yellow</v>
      </c>
      <c r="K1632" t="s">
        <v>193</v>
      </c>
    </row>
    <row r="1633" spans="1:11" x14ac:dyDescent="0.3">
      <c r="A1633">
        <v>8</v>
      </c>
      <c r="B1633">
        <v>8.0299999999999994</v>
      </c>
      <c r="C1633" t="s">
        <v>214</v>
      </c>
      <c r="D1633">
        <v>6</v>
      </c>
      <c r="E1633" t="s">
        <v>24</v>
      </c>
      <c r="F1633" s="10">
        <v>3.9445456834008236E-3</v>
      </c>
      <c r="G1633" s="3">
        <v>98.011828055725644</v>
      </c>
      <c r="H1633" s="3">
        <f t="shared" si="50"/>
        <v>98.011828055725644</v>
      </c>
      <c r="I1633" s="3">
        <f t="shared" si="51"/>
        <v>2.9403548416717693</v>
      </c>
      <c r="J1633" s="8" t="str" cm="1">
        <f t="array" ref="J1633">_xlfn.IFS(H1633=100,"green",H1633&gt;50,"yellow",H1633&gt;0,"orange",H1633=0,"red")</f>
        <v>yellow</v>
      </c>
      <c r="K1633" t="s">
        <v>193</v>
      </c>
    </row>
    <row r="1634" spans="1:11" x14ac:dyDescent="0.3">
      <c r="A1634">
        <v>8</v>
      </c>
      <c r="B1634">
        <v>8.0299999999999994</v>
      </c>
      <c r="C1634" t="s">
        <v>214</v>
      </c>
      <c r="D1634">
        <v>2</v>
      </c>
      <c r="E1634" t="s">
        <v>23</v>
      </c>
      <c r="F1634" s="10">
        <v>1.4567486942433081E-2</v>
      </c>
      <c r="G1634" s="3">
        <v>92.657540015468143</v>
      </c>
      <c r="H1634" s="3">
        <f t="shared" si="50"/>
        <v>92.657540015468143</v>
      </c>
      <c r="I1634" s="3">
        <f t="shared" si="51"/>
        <v>2.7797262004640442</v>
      </c>
      <c r="J1634" s="8" t="str" cm="1">
        <f t="array" ref="J1634">_xlfn.IFS(H1634=100,"green",H1634&gt;50,"yellow",H1634&gt;0,"orange",H1634=0,"red")</f>
        <v>yellow</v>
      </c>
      <c r="K1634" t="s">
        <v>193</v>
      </c>
    </row>
    <row r="1635" spans="1:11" x14ac:dyDescent="0.3">
      <c r="A1635">
        <v>8</v>
      </c>
      <c r="B1635">
        <v>8.0299999999999994</v>
      </c>
      <c r="C1635" t="s">
        <v>214</v>
      </c>
      <c r="D1635">
        <v>1</v>
      </c>
      <c r="E1635" t="s">
        <v>22</v>
      </c>
      <c r="F1635" s="10">
        <v>3.2607724509074405E-2</v>
      </c>
      <c r="G1635" s="3">
        <v>83.564707259347713</v>
      </c>
      <c r="H1635" s="3">
        <f t="shared" si="50"/>
        <v>83.564707259347713</v>
      </c>
      <c r="I1635" s="3">
        <f t="shared" si="51"/>
        <v>2.5069412177804313</v>
      </c>
      <c r="J1635" s="8" t="str" cm="1">
        <f t="array" ref="J1635">_xlfn.IFS(H1635=100,"green",H1635&gt;50,"yellow",H1635&gt;0,"orange",H1635=0,"red")</f>
        <v>yellow</v>
      </c>
      <c r="K1635" t="s">
        <v>193</v>
      </c>
    </row>
    <row r="1636" spans="1:11" x14ac:dyDescent="0.3">
      <c r="A1636">
        <v>8</v>
      </c>
      <c r="B1636">
        <v>8.0299999999999994</v>
      </c>
      <c r="C1636" t="s">
        <v>214</v>
      </c>
      <c r="D1636">
        <v>20</v>
      </c>
      <c r="E1636" t="s">
        <v>21</v>
      </c>
      <c r="F1636" s="10">
        <v>0</v>
      </c>
      <c r="G1636" s="3">
        <v>100</v>
      </c>
      <c r="H1636" s="3">
        <f t="shared" si="50"/>
        <v>100</v>
      </c>
      <c r="I1636" s="3">
        <f t="shared" si="51"/>
        <v>3</v>
      </c>
      <c r="J1636" s="8" t="str" cm="1">
        <f t="array" ref="J1636">_xlfn.IFS(H1636=100,"green",H1636&gt;50,"yellow",H1636&gt;0,"orange",H1636=0,"red")</f>
        <v>green</v>
      </c>
      <c r="K1636" t="s">
        <v>193</v>
      </c>
    </row>
    <row r="1637" spans="1:11" x14ac:dyDescent="0.3">
      <c r="A1637">
        <v>8</v>
      </c>
      <c r="B1637">
        <v>8.0299999999999994</v>
      </c>
      <c r="C1637" t="s">
        <v>214</v>
      </c>
      <c r="D1637">
        <v>29</v>
      </c>
      <c r="E1637" t="s">
        <v>20</v>
      </c>
      <c r="F1637" s="10">
        <v>1.9641446378434006E-2</v>
      </c>
      <c r="G1637" s="3">
        <v>90.100108917764203</v>
      </c>
      <c r="H1637" s="3">
        <f t="shared" si="50"/>
        <v>90.100108917764203</v>
      </c>
      <c r="I1637" s="3">
        <f t="shared" si="51"/>
        <v>2.7030032675329259</v>
      </c>
      <c r="J1637" s="8" t="str" cm="1">
        <f t="array" ref="J1637">_xlfn.IFS(H1637=100,"green",H1637&gt;50,"yellow",H1637&gt;0,"orange",H1637=0,"red")</f>
        <v>yellow</v>
      </c>
      <c r="K1637" t="s">
        <v>193</v>
      </c>
    </row>
    <row r="1638" spans="1:11" x14ac:dyDescent="0.3">
      <c r="A1638">
        <v>8</v>
      </c>
      <c r="B1638">
        <v>8.0299999999999994</v>
      </c>
      <c r="C1638" t="s">
        <v>214</v>
      </c>
      <c r="D1638">
        <v>32</v>
      </c>
      <c r="E1638" t="s">
        <v>19</v>
      </c>
      <c r="F1638" s="10">
        <v>0</v>
      </c>
      <c r="G1638" s="3">
        <v>100</v>
      </c>
      <c r="H1638" s="3">
        <f t="shared" si="50"/>
        <v>100</v>
      </c>
      <c r="I1638" s="3">
        <f t="shared" si="51"/>
        <v>3</v>
      </c>
      <c r="J1638" s="8" t="str" cm="1">
        <f t="array" ref="J1638">_xlfn.IFS(H1638=100,"green",H1638&gt;50,"yellow",H1638&gt;0,"orange",H1638=0,"red")</f>
        <v>green</v>
      </c>
      <c r="K1638" t="s">
        <v>193</v>
      </c>
    </row>
    <row r="1639" spans="1:11" x14ac:dyDescent="0.3">
      <c r="A1639">
        <v>8</v>
      </c>
      <c r="B1639">
        <v>8.0299999999999994</v>
      </c>
      <c r="C1639" t="s">
        <v>214</v>
      </c>
      <c r="D1639">
        <v>35</v>
      </c>
      <c r="E1639" t="s">
        <v>18</v>
      </c>
      <c r="F1639" s="10">
        <v>0</v>
      </c>
      <c r="G1639" s="3">
        <v>100</v>
      </c>
      <c r="H1639" s="3">
        <f t="shared" si="50"/>
        <v>100</v>
      </c>
      <c r="I1639" s="3">
        <f t="shared" si="51"/>
        <v>3</v>
      </c>
      <c r="J1639" s="8" t="str" cm="1">
        <f t="array" ref="J1639">_xlfn.IFS(H1639=100,"green",H1639&gt;50,"yellow",H1639&gt;0,"orange",H1639=0,"red")</f>
        <v>green</v>
      </c>
      <c r="K1639" t="s">
        <v>193</v>
      </c>
    </row>
    <row r="1640" spans="1:11" x14ac:dyDescent="0.3">
      <c r="A1640">
        <v>8</v>
      </c>
      <c r="B1640">
        <v>8.0299999999999994</v>
      </c>
      <c r="C1640" t="s">
        <v>214</v>
      </c>
      <c r="D1640">
        <v>31</v>
      </c>
      <c r="E1640" t="s">
        <v>17</v>
      </c>
      <c r="F1640" s="10">
        <v>0</v>
      </c>
      <c r="G1640" s="3">
        <v>100</v>
      </c>
      <c r="H1640" s="3">
        <f t="shared" si="50"/>
        <v>100</v>
      </c>
      <c r="I1640" s="3">
        <f t="shared" si="51"/>
        <v>3</v>
      </c>
      <c r="J1640" s="8" t="str" cm="1">
        <f t="array" ref="J1640">_xlfn.IFS(H1640=100,"green",H1640&gt;50,"yellow",H1640&gt;0,"orange",H1640=0,"red")</f>
        <v>green</v>
      </c>
      <c r="K1640" t="s">
        <v>193</v>
      </c>
    </row>
    <row r="1641" spans="1:11" x14ac:dyDescent="0.3">
      <c r="A1641">
        <v>8</v>
      </c>
      <c r="B1641">
        <v>8.0299999999999994</v>
      </c>
      <c r="C1641" t="s">
        <v>214</v>
      </c>
      <c r="D1641">
        <v>23</v>
      </c>
      <c r="E1641" t="s">
        <v>16</v>
      </c>
      <c r="F1641" s="10">
        <v>2.7538040394973155E-3</v>
      </c>
      <c r="G1641" s="3">
        <v>98.611998346375444</v>
      </c>
      <c r="H1641" s="3">
        <f t="shared" si="50"/>
        <v>98.611998346375444</v>
      </c>
      <c r="I1641" s="3">
        <f t="shared" si="51"/>
        <v>2.9583599503912632</v>
      </c>
      <c r="J1641" s="8" t="str" cm="1">
        <f t="array" ref="J1641">_xlfn.IFS(H1641=100,"green",H1641&gt;50,"yellow",H1641&gt;0,"orange",H1641=0,"red")</f>
        <v>yellow</v>
      </c>
      <c r="K1641" t="s">
        <v>193</v>
      </c>
    </row>
    <row r="1642" spans="1:11" x14ac:dyDescent="0.3">
      <c r="A1642">
        <v>8</v>
      </c>
      <c r="B1642">
        <v>8.0299999999999994</v>
      </c>
      <c r="C1642" t="s">
        <v>214</v>
      </c>
      <c r="D1642">
        <v>27</v>
      </c>
      <c r="E1642" t="s">
        <v>15</v>
      </c>
      <c r="F1642" s="10">
        <v>8.8988292370998983E-4</v>
      </c>
      <c r="G1642" s="3">
        <v>99.551471727135976</v>
      </c>
      <c r="H1642" s="3">
        <f t="shared" si="50"/>
        <v>99.551471727135976</v>
      </c>
      <c r="I1642" s="3">
        <f t="shared" si="51"/>
        <v>2.9865441518140794</v>
      </c>
      <c r="J1642" s="8" t="str" cm="1">
        <f t="array" ref="J1642">_xlfn.IFS(H1642=100,"green",H1642&gt;50,"yellow",H1642&gt;0,"orange",H1642=0,"red")</f>
        <v>yellow</v>
      </c>
      <c r="K1642" t="s">
        <v>193</v>
      </c>
    </row>
    <row r="1643" spans="1:11" x14ac:dyDescent="0.3">
      <c r="A1643">
        <v>8</v>
      </c>
      <c r="B1643">
        <v>8.0299999999999994</v>
      </c>
      <c r="C1643" t="s">
        <v>214</v>
      </c>
      <c r="D1643">
        <v>14</v>
      </c>
      <c r="E1643" t="s">
        <v>14</v>
      </c>
      <c r="F1643" s="10">
        <v>0.31123681620298865</v>
      </c>
      <c r="G1643" s="3">
        <v>-56.87289631452758</v>
      </c>
      <c r="H1643" s="3">
        <f t="shared" si="50"/>
        <v>0</v>
      </c>
      <c r="I1643" s="3">
        <f t="shared" si="51"/>
        <v>0</v>
      </c>
      <c r="J1643" s="8" t="str" cm="1">
        <f t="array" ref="J1643">_xlfn.IFS(H1643=100,"green",H1643&gt;50,"yellow",H1643&gt;0,"orange",H1643=0,"red")</f>
        <v>red</v>
      </c>
      <c r="K1643" t="s">
        <v>193</v>
      </c>
    </row>
    <row r="1644" spans="1:11" x14ac:dyDescent="0.3">
      <c r="A1644">
        <v>8</v>
      </c>
      <c r="B1644">
        <v>8.0299999999999994</v>
      </c>
      <c r="C1644" t="s">
        <v>214</v>
      </c>
      <c r="D1644">
        <v>17</v>
      </c>
      <c r="E1644" t="s">
        <v>13</v>
      </c>
      <c r="F1644" s="10">
        <v>0</v>
      </c>
      <c r="G1644" s="3">
        <v>100</v>
      </c>
      <c r="H1644" s="3">
        <f t="shared" si="50"/>
        <v>100</v>
      </c>
      <c r="I1644" s="3">
        <f t="shared" si="51"/>
        <v>3</v>
      </c>
      <c r="J1644" s="8" t="str" cm="1">
        <f t="array" ref="J1644">_xlfn.IFS(H1644=100,"green",H1644&gt;50,"yellow",H1644&gt;0,"orange",H1644=0,"red")</f>
        <v>green</v>
      </c>
      <c r="K1644" t="s">
        <v>193</v>
      </c>
    </row>
    <row r="1645" spans="1:11" x14ac:dyDescent="0.3">
      <c r="A1645">
        <v>8</v>
      </c>
      <c r="B1645">
        <v>8.0299999999999994</v>
      </c>
      <c r="C1645" t="s">
        <v>214</v>
      </c>
      <c r="D1645">
        <v>15</v>
      </c>
      <c r="E1645" t="s">
        <v>12</v>
      </c>
      <c r="F1645" s="10">
        <v>0.18228117600523511</v>
      </c>
      <c r="G1645" s="3">
        <v>8.1246994735039468</v>
      </c>
      <c r="H1645" s="3">
        <f t="shared" si="50"/>
        <v>8.1246994735039468</v>
      </c>
      <c r="I1645" s="3">
        <f t="shared" si="51"/>
        <v>0.24374098420511839</v>
      </c>
      <c r="J1645" s="8" t="str" cm="1">
        <f t="array" ref="J1645">_xlfn.IFS(H1645=100,"green",H1645&gt;50,"yellow",H1645&gt;0,"orange",H1645=0,"red")</f>
        <v>orange</v>
      </c>
      <c r="K1645" t="s">
        <v>193</v>
      </c>
    </row>
    <row r="1646" spans="1:11" x14ac:dyDescent="0.3">
      <c r="A1646">
        <v>8</v>
      </c>
      <c r="B1646">
        <v>8.0299999999999994</v>
      </c>
      <c r="C1646" t="s">
        <v>214</v>
      </c>
      <c r="D1646">
        <v>13</v>
      </c>
      <c r="E1646" t="s">
        <v>11</v>
      </c>
      <c r="F1646" s="10">
        <v>0.15162986946689971</v>
      </c>
      <c r="G1646" s="3">
        <v>23.573897583013835</v>
      </c>
      <c r="H1646" s="3">
        <f t="shared" si="50"/>
        <v>23.573897583013835</v>
      </c>
      <c r="I1646" s="3">
        <f t="shared" si="51"/>
        <v>0.70721692749041509</v>
      </c>
      <c r="J1646" s="8" t="str" cm="1">
        <f t="array" ref="J1646">_xlfn.IFS(H1646=100,"green",H1646&gt;50,"yellow",H1646&gt;0,"orange",H1646=0,"red")</f>
        <v>orange</v>
      </c>
      <c r="K1646" t="s">
        <v>193</v>
      </c>
    </row>
    <row r="1647" spans="1:11" x14ac:dyDescent="0.3">
      <c r="A1647">
        <v>8</v>
      </c>
      <c r="B1647">
        <v>8.0299999999999994</v>
      </c>
      <c r="C1647" t="s">
        <v>214</v>
      </c>
      <c r="D1647">
        <v>21</v>
      </c>
      <c r="E1647" t="s">
        <v>10</v>
      </c>
      <c r="F1647" s="10">
        <v>0</v>
      </c>
      <c r="G1647" s="3">
        <v>100</v>
      </c>
      <c r="H1647" s="3">
        <f t="shared" si="50"/>
        <v>100</v>
      </c>
      <c r="I1647" s="3">
        <f t="shared" si="51"/>
        <v>3</v>
      </c>
      <c r="J1647" s="8" t="str" cm="1">
        <f t="array" ref="J1647">_xlfn.IFS(H1647=100,"green",H1647&gt;50,"yellow",H1647&gt;0,"orange",H1647=0,"red")</f>
        <v>green</v>
      </c>
      <c r="K1647" t="s">
        <v>193</v>
      </c>
    </row>
    <row r="1648" spans="1:11" x14ac:dyDescent="0.3">
      <c r="A1648">
        <v>8</v>
      </c>
      <c r="B1648">
        <v>8.0299999999999994</v>
      </c>
      <c r="C1648" t="s">
        <v>214</v>
      </c>
      <c r="D1648">
        <v>34</v>
      </c>
      <c r="E1648" t="s">
        <v>9</v>
      </c>
      <c r="F1648" s="10">
        <v>0</v>
      </c>
      <c r="G1648" s="3">
        <v>100</v>
      </c>
      <c r="H1648" s="3">
        <f t="shared" si="50"/>
        <v>100</v>
      </c>
      <c r="I1648" s="3">
        <f t="shared" si="51"/>
        <v>3</v>
      </c>
      <c r="J1648" s="8" t="str" cm="1">
        <f t="array" ref="J1648">_xlfn.IFS(H1648=100,"green",H1648&gt;50,"yellow",H1648&gt;0,"orange",H1648=0,"red")</f>
        <v>green</v>
      </c>
      <c r="K1648" t="s">
        <v>193</v>
      </c>
    </row>
    <row r="1649" spans="1:11" x14ac:dyDescent="0.3">
      <c r="A1649">
        <v>8</v>
      </c>
      <c r="B1649">
        <v>8.0299999999999994</v>
      </c>
      <c r="C1649" t="s">
        <v>214</v>
      </c>
      <c r="D1649">
        <v>3</v>
      </c>
      <c r="E1649" t="s">
        <v>8</v>
      </c>
      <c r="F1649" s="10">
        <v>7.2089378718595432E-3</v>
      </c>
      <c r="G1649" s="3">
        <v>96.366474322971712</v>
      </c>
      <c r="H1649" s="3">
        <f t="shared" si="50"/>
        <v>96.366474322971712</v>
      </c>
      <c r="I1649" s="3">
        <f t="shared" si="51"/>
        <v>2.8909942296891513</v>
      </c>
      <c r="J1649" s="8" t="str" cm="1">
        <f t="array" ref="J1649">_xlfn.IFS(H1649=100,"green",H1649&gt;50,"yellow",H1649&gt;0,"orange",H1649=0,"red")</f>
        <v>yellow</v>
      </c>
      <c r="K1649" t="s">
        <v>193</v>
      </c>
    </row>
    <row r="1650" spans="1:11" x14ac:dyDescent="0.3">
      <c r="A1650">
        <v>8</v>
      </c>
      <c r="B1650">
        <v>8.0299999999999994</v>
      </c>
      <c r="C1650" t="s">
        <v>214</v>
      </c>
      <c r="D1650">
        <v>8</v>
      </c>
      <c r="E1650" t="s">
        <v>7</v>
      </c>
      <c r="F1650" s="10">
        <v>0</v>
      </c>
      <c r="G1650" s="3">
        <v>100</v>
      </c>
      <c r="H1650" s="3">
        <f t="shared" si="50"/>
        <v>100</v>
      </c>
      <c r="I1650" s="3">
        <f t="shared" si="51"/>
        <v>3</v>
      </c>
      <c r="J1650" s="8" t="str" cm="1">
        <f t="array" ref="J1650">_xlfn.IFS(H1650=100,"green",H1650&gt;50,"yellow",H1650&gt;0,"orange",H1650=0,"red")</f>
        <v>green</v>
      </c>
      <c r="K1650" t="s">
        <v>193</v>
      </c>
    </row>
    <row r="1651" spans="1:11" x14ac:dyDescent="0.3">
      <c r="A1651">
        <v>8</v>
      </c>
      <c r="B1651">
        <v>8.0299999999999994</v>
      </c>
      <c r="C1651" t="s">
        <v>214</v>
      </c>
      <c r="D1651">
        <v>11</v>
      </c>
      <c r="E1651" t="s">
        <v>6</v>
      </c>
      <c r="F1651" s="10">
        <v>0</v>
      </c>
      <c r="G1651" s="3">
        <v>100</v>
      </c>
      <c r="H1651" s="3">
        <f t="shared" si="50"/>
        <v>100</v>
      </c>
      <c r="I1651" s="3">
        <f t="shared" si="51"/>
        <v>3</v>
      </c>
      <c r="J1651" s="8" t="str" cm="1">
        <f t="array" ref="J1651">_xlfn.IFS(H1651=100,"green",H1651&gt;50,"yellow",H1651&gt;0,"orange",H1651=0,"red")</f>
        <v>green</v>
      </c>
      <c r="K1651" t="s">
        <v>193</v>
      </c>
    </row>
    <row r="1652" spans="1:11" x14ac:dyDescent="0.3">
      <c r="A1652">
        <v>8</v>
      </c>
      <c r="B1652">
        <v>8.0299999999999994</v>
      </c>
      <c r="C1652" t="s">
        <v>214</v>
      </c>
      <c r="D1652">
        <v>33</v>
      </c>
      <c r="E1652" t="s">
        <v>5</v>
      </c>
      <c r="F1652" s="10">
        <v>0</v>
      </c>
      <c r="G1652" s="3">
        <v>100</v>
      </c>
      <c r="H1652" s="3">
        <f t="shared" si="50"/>
        <v>100</v>
      </c>
      <c r="I1652" s="3">
        <f t="shared" si="51"/>
        <v>3</v>
      </c>
      <c r="J1652" s="8" t="str" cm="1">
        <f t="array" ref="J1652">_xlfn.IFS(H1652=100,"green",H1652&gt;50,"yellow",H1652&gt;0,"orange",H1652=0,"red")</f>
        <v>green</v>
      </c>
      <c r="K1652" t="s">
        <v>193</v>
      </c>
    </row>
    <row r="1653" spans="1:11" x14ac:dyDescent="0.3">
      <c r="A1653">
        <v>8</v>
      </c>
      <c r="B1653">
        <v>8.0299999999999994</v>
      </c>
      <c r="C1653" t="s">
        <v>214</v>
      </c>
      <c r="D1653">
        <v>36</v>
      </c>
      <c r="E1653" t="s">
        <v>4</v>
      </c>
      <c r="F1653" s="10">
        <v>8.5705289107651968E-3</v>
      </c>
      <c r="G1653" s="3">
        <v>95.680190699861612</v>
      </c>
      <c r="H1653" s="3">
        <f t="shared" si="50"/>
        <v>95.680190699861612</v>
      </c>
      <c r="I1653" s="3">
        <f t="shared" si="51"/>
        <v>2.8704057209958482</v>
      </c>
      <c r="J1653" s="8" t="str" cm="1">
        <f t="array" ref="J1653">_xlfn.IFS(H1653=100,"green",H1653&gt;50,"yellow",H1653&gt;0,"orange",H1653=0,"red")</f>
        <v>yellow</v>
      </c>
      <c r="K1653" t="s">
        <v>193</v>
      </c>
    </row>
    <row r="1654" spans="1:11" x14ac:dyDescent="0.3">
      <c r="A1654">
        <v>8</v>
      </c>
      <c r="B1654">
        <v>8.0299999999999994</v>
      </c>
      <c r="C1654" t="s">
        <v>214</v>
      </c>
      <c r="D1654">
        <v>16</v>
      </c>
      <c r="E1654" t="s">
        <v>3</v>
      </c>
      <c r="F1654" s="10">
        <v>2.7218905598575035E-2</v>
      </c>
      <c r="G1654" s="3">
        <v>86.280837184199498</v>
      </c>
      <c r="H1654" s="3">
        <f t="shared" si="50"/>
        <v>86.280837184199498</v>
      </c>
      <c r="I1654" s="3">
        <f t="shared" si="51"/>
        <v>2.5884251155259852</v>
      </c>
      <c r="J1654" s="8" t="str" cm="1">
        <f t="array" ref="J1654">_xlfn.IFS(H1654=100,"green",H1654&gt;50,"yellow",H1654&gt;0,"orange",H1654=0,"red")</f>
        <v>yellow</v>
      </c>
      <c r="K1654" t="s">
        <v>193</v>
      </c>
    </row>
    <row r="1655" spans="1:11" x14ac:dyDescent="0.3">
      <c r="A1655">
        <v>8</v>
      </c>
      <c r="B1655">
        <v>8.0299999999999994</v>
      </c>
      <c r="C1655" t="s">
        <v>214</v>
      </c>
      <c r="D1655">
        <v>9</v>
      </c>
      <c r="E1655" t="s">
        <v>2</v>
      </c>
      <c r="F1655" s="10">
        <v>1.501408764336533E-3</v>
      </c>
      <c r="G1655" s="3">
        <v>99.243243957167735</v>
      </c>
      <c r="H1655" s="3">
        <f t="shared" si="50"/>
        <v>99.243243957167735</v>
      </c>
      <c r="I1655" s="3">
        <f t="shared" si="51"/>
        <v>2.9772973187150322</v>
      </c>
      <c r="J1655" s="8" t="str" cm="1">
        <f t="array" ref="J1655">_xlfn.IFS(H1655=100,"green",H1655&gt;50,"yellow",H1655&gt;0,"orange",H1655=0,"red")</f>
        <v>yellow</v>
      </c>
      <c r="K1655" t="s">
        <v>193</v>
      </c>
    </row>
    <row r="1656" spans="1:11" x14ac:dyDescent="0.3">
      <c r="A1656">
        <v>8</v>
      </c>
      <c r="B1656">
        <v>8.0299999999999994</v>
      </c>
      <c r="C1656" t="s">
        <v>214</v>
      </c>
      <c r="D1656">
        <v>5</v>
      </c>
      <c r="E1656" t="s">
        <v>1</v>
      </c>
      <c r="F1656" s="10">
        <v>0</v>
      </c>
      <c r="G1656" s="3">
        <v>100</v>
      </c>
      <c r="H1656" s="3">
        <f t="shared" si="50"/>
        <v>100</v>
      </c>
      <c r="I1656" s="3">
        <f t="shared" si="51"/>
        <v>3</v>
      </c>
      <c r="J1656" s="8" t="str" cm="1">
        <f t="array" ref="J1656">_xlfn.IFS(H1656=100,"green",H1656&gt;50,"yellow",H1656&gt;0,"orange",H1656=0,"red")</f>
        <v>green</v>
      </c>
      <c r="K1656" t="s">
        <v>193</v>
      </c>
    </row>
    <row r="1657" spans="1:11" x14ac:dyDescent="0.3">
      <c r="A1657">
        <v>8</v>
      </c>
      <c r="B1657">
        <v>8.0299999999999994</v>
      </c>
      <c r="C1657" t="s">
        <v>214</v>
      </c>
      <c r="D1657">
        <v>19</v>
      </c>
      <c r="E1657" t="s">
        <v>0</v>
      </c>
      <c r="F1657" s="10">
        <v>7.6690380610524456E-3</v>
      </c>
      <c r="G1657" s="3">
        <v>96.134569723271397</v>
      </c>
      <c r="H1657" s="3">
        <f t="shared" si="50"/>
        <v>96.134569723271397</v>
      </c>
      <c r="I1657" s="3">
        <f t="shared" si="51"/>
        <v>2.8840370916981422</v>
      </c>
      <c r="J1657" s="8" t="str" cm="1">
        <f t="array" ref="J1657">_xlfn.IFS(H1657=100,"green",H1657&gt;50,"yellow",H1657&gt;0,"orange",H1657=0,"red")</f>
        <v>yellow</v>
      </c>
      <c r="K1657" t="s">
        <v>193</v>
      </c>
    </row>
    <row r="1658" spans="1:11" x14ac:dyDescent="0.3">
      <c r="A1658">
        <v>8</v>
      </c>
      <c r="B1658">
        <v>8.0399999999999991</v>
      </c>
      <c r="C1658" t="s">
        <v>232</v>
      </c>
      <c r="D1658">
        <v>35</v>
      </c>
      <c r="E1658" t="s">
        <v>34</v>
      </c>
      <c r="F1658" s="3">
        <v>0.52551230881205313</v>
      </c>
      <c r="G1658" s="3">
        <v>98.868189193371762</v>
      </c>
      <c r="H1658" s="3">
        <f t="shared" si="50"/>
        <v>98.868189193371762</v>
      </c>
      <c r="I1658" s="3">
        <f t="shared" si="51"/>
        <v>2.9660456758011526</v>
      </c>
      <c r="J1658" s="8" t="str" cm="1">
        <f t="array" ref="J1658">_xlfn.IFS(H1658=100,"green",H1658&gt;50,"yellow",H1658&gt;0,"orange",H1658=0,"red")</f>
        <v>yellow</v>
      </c>
      <c r="K1658" t="s">
        <v>193</v>
      </c>
    </row>
    <row r="1659" spans="1:11" x14ac:dyDescent="0.3">
      <c r="A1659">
        <v>8</v>
      </c>
      <c r="B1659">
        <v>8.0399999999999991</v>
      </c>
      <c r="C1659" t="s">
        <v>232</v>
      </c>
      <c r="D1659">
        <v>37</v>
      </c>
      <c r="E1659" t="s">
        <v>33</v>
      </c>
      <c r="F1659" s="3">
        <v>2.6262123464535634</v>
      </c>
      <c r="G1659" s="3">
        <v>94.232819311300602</v>
      </c>
      <c r="H1659" s="3">
        <f t="shared" si="50"/>
        <v>94.232819311300602</v>
      </c>
      <c r="I1659" s="3">
        <f t="shared" si="51"/>
        <v>2.826984579339018</v>
      </c>
      <c r="J1659" s="8" t="str" cm="1">
        <f t="array" ref="J1659">_xlfn.IFS(H1659=100,"green",H1659&gt;50,"yellow",H1659&gt;0,"orange",H1659=0,"red")</f>
        <v>yellow</v>
      </c>
      <c r="K1659" t="s">
        <v>193</v>
      </c>
    </row>
    <row r="1660" spans="1:11" x14ac:dyDescent="0.3">
      <c r="A1660">
        <v>8</v>
      </c>
      <c r="B1660">
        <v>8.0399999999999991</v>
      </c>
      <c r="C1660" t="s">
        <v>232</v>
      </c>
      <c r="D1660">
        <v>12</v>
      </c>
      <c r="E1660" t="s">
        <v>32</v>
      </c>
      <c r="F1660" s="3">
        <v>0.65041731497614774</v>
      </c>
      <c r="G1660" s="3">
        <v>98.592575877182682</v>
      </c>
      <c r="H1660" s="3">
        <f t="shared" si="50"/>
        <v>98.592575877182682</v>
      </c>
      <c r="I1660" s="3">
        <f t="shared" si="51"/>
        <v>2.9577772763154808</v>
      </c>
      <c r="J1660" s="8" t="str" cm="1">
        <f t="array" ref="J1660">_xlfn.IFS(H1660=100,"green",H1660&gt;50,"yellow",H1660&gt;0,"orange",H1660=0,"red")</f>
        <v>yellow</v>
      </c>
      <c r="K1660" t="s">
        <v>193</v>
      </c>
    </row>
    <row r="1661" spans="1:11" x14ac:dyDescent="0.3">
      <c r="A1661">
        <v>8</v>
      </c>
      <c r="B1661">
        <v>8.0399999999999991</v>
      </c>
      <c r="C1661" t="s">
        <v>232</v>
      </c>
      <c r="D1661">
        <v>18</v>
      </c>
      <c r="E1661" t="s">
        <v>31</v>
      </c>
      <c r="F1661" s="3">
        <v>5.1272887896701543E-2</v>
      </c>
      <c r="G1661" s="3">
        <v>99.914638038619543</v>
      </c>
      <c r="H1661" s="3">
        <f t="shared" si="50"/>
        <v>99.914638038619543</v>
      </c>
      <c r="I1661" s="3">
        <f t="shared" si="51"/>
        <v>2.9974391411585861</v>
      </c>
      <c r="J1661" s="8" t="str" cm="1">
        <f t="array" ref="J1661">_xlfn.IFS(H1661=100,"green",H1661&gt;50,"yellow",H1661&gt;0,"orange",H1661=0,"red")</f>
        <v>yellow</v>
      </c>
      <c r="K1661" t="s">
        <v>193</v>
      </c>
    </row>
    <row r="1662" spans="1:11" x14ac:dyDescent="0.3">
      <c r="A1662">
        <v>8</v>
      </c>
      <c r="B1662">
        <v>8.0399999999999991</v>
      </c>
      <c r="C1662" t="s">
        <v>232</v>
      </c>
      <c r="D1662">
        <v>10</v>
      </c>
      <c r="E1662" t="s">
        <v>30</v>
      </c>
      <c r="F1662" s="3">
        <v>1.4409297754996827E-2</v>
      </c>
      <c r="G1662" s="3">
        <v>99.995980625579136</v>
      </c>
      <c r="H1662" s="3">
        <f t="shared" si="50"/>
        <v>99.995980625579136</v>
      </c>
      <c r="I1662" s="3">
        <f t="shared" si="51"/>
        <v>2.9998794187673741</v>
      </c>
      <c r="J1662" s="8" t="str" cm="1">
        <f t="array" ref="J1662">_xlfn.IFS(H1662=100,"green",H1662&gt;50,"yellow",H1662&gt;0,"orange",H1662=0,"red")</f>
        <v>yellow</v>
      </c>
      <c r="K1662" t="s">
        <v>193</v>
      </c>
    </row>
    <row r="1663" spans="1:11" x14ac:dyDescent="0.3">
      <c r="A1663">
        <v>8</v>
      </c>
      <c r="B1663">
        <v>8.0399999999999991</v>
      </c>
      <c r="C1663" t="s">
        <v>232</v>
      </c>
      <c r="D1663">
        <v>4</v>
      </c>
      <c r="E1663" t="s">
        <v>29</v>
      </c>
      <c r="F1663" s="3">
        <v>4.4530768866360315</v>
      </c>
      <c r="G1663" s="3">
        <v>90.201690298853393</v>
      </c>
      <c r="H1663" s="3">
        <f t="shared" si="50"/>
        <v>90.201690298853393</v>
      </c>
      <c r="I1663" s="3">
        <f t="shared" si="51"/>
        <v>2.7060507089656016</v>
      </c>
      <c r="J1663" s="8" t="str" cm="1">
        <f t="array" ref="J1663">_xlfn.IFS(H1663=100,"green",H1663&gt;50,"yellow",H1663&gt;0,"orange",H1663=0,"red")</f>
        <v>yellow</v>
      </c>
      <c r="K1663" t="s">
        <v>193</v>
      </c>
    </row>
    <row r="1664" spans="1:11" x14ac:dyDescent="0.3">
      <c r="A1664">
        <v>8</v>
      </c>
      <c r="B1664">
        <v>8.0399999999999991</v>
      </c>
      <c r="C1664" t="s">
        <v>232</v>
      </c>
      <c r="D1664">
        <v>22</v>
      </c>
      <c r="E1664" t="s">
        <v>28</v>
      </c>
      <c r="F1664" s="3">
        <v>3.0220944069409836</v>
      </c>
      <c r="G1664" s="3">
        <v>93.359272518729526</v>
      </c>
      <c r="H1664" s="3">
        <f t="shared" si="50"/>
        <v>93.359272518729526</v>
      </c>
      <c r="I1664" s="3">
        <f t="shared" si="51"/>
        <v>2.8007781755618861</v>
      </c>
      <c r="J1664" s="8" t="str" cm="1">
        <f t="array" ref="J1664">_xlfn.IFS(H1664=100,"green",H1664&gt;50,"yellow",H1664&gt;0,"orange",H1664=0,"red")</f>
        <v>yellow</v>
      </c>
      <c r="K1664" t="s">
        <v>193</v>
      </c>
    </row>
    <row r="1665" spans="1:11" x14ac:dyDescent="0.3">
      <c r="A1665">
        <v>8</v>
      </c>
      <c r="B1665">
        <v>8.0399999999999991</v>
      </c>
      <c r="C1665" t="s">
        <v>232</v>
      </c>
      <c r="D1665">
        <v>25</v>
      </c>
      <c r="E1665" t="s">
        <v>244</v>
      </c>
      <c r="F1665" s="3">
        <v>0.17071721717278632</v>
      </c>
      <c r="G1665" s="3">
        <v>99.651074161535888</v>
      </c>
      <c r="H1665" s="3">
        <f t="shared" si="50"/>
        <v>99.651074161535888</v>
      </c>
      <c r="I1665" s="3">
        <f t="shared" si="51"/>
        <v>2.9895322248460765</v>
      </c>
      <c r="J1665" s="8" t="str" cm="1">
        <f t="array" ref="J1665">_xlfn.IFS(H1665=100,"green",H1665&gt;50,"yellow",H1665&gt;0,"orange",H1665=0,"red")</f>
        <v>yellow</v>
      </c>
      <c r="K1665" t="s">
        <v>193</v>
      </c>
    </row>
    <row r="1666" spans="1:11" x14ac:dyDescent="0.3">
      <c r="A1666">
        <v>8</v>
      </c>
      <c r="B1666">
        <v>8.0399999999999991</v>
      </c>
      <c r="C1666" t="s">
        <v>232</v>
      </c>
      <c r="D1666">
        <v>7</v>
      </c>
      <c r="E1666" t="s">
        <v>27</v>
      </c>
      <c r="F1666" s="3">
        <v>220.27716204149158</v>
      </c>
      <c r="G1666" s="3">
        <v>-386.03215852592945</v>
      </c>
      <c r="H1666" s="3">
        <f t="shared" ref="H1666:H1729" si="52">IF(G1666&gt;100,100,IF(G1666&lt;0,0,G1666))</f>
        <v>0</v>
      </c>
      <c r="I1666" s="3">
        <f t="shared" ref="I1666:I1729" si="53">H1666/100*3</f>
        <v>0</v>
      </c>
      <c r="J1666" s="8" t="str" cm="1">
        <f t="array" ref="J1666">_xlfn.IFS(H1666=100,"green",H1666&gt;50,"yellow",H1666&gt;0,"orange",H1666=0,"red")</f>
        <v>red</v>
      </c>
      <c r="K1666" t="s">
        <v>193</v>
      </c>
    </row>
    <row r="1667" spans="1:11" x14ac:dyDescent="0.3">
      <c r="A1667">
        <v>8</v>
      </c>
      <c r="B1667">
        <v>8.0399999999999991</v>
      </c>
      <c r="C1667" t="s">
        <v>232</v>
      </c>
      <c r="D1667">
        <v>30</v>
      </c>
      <c r="E1667" t="s">
        <v>26</v>
      </c>
      <c r="F1667" s="3">
        <v>7.0618321683595635</v>
      </c>
      <c r="G1667" s="3">
        <v>84.445254136662484</v>
      </c>
      <c r="H1667" s="3">
        <f t="shared" si="52"/>
        <v>84.445254136662484</v>
      </c>
      <c r="I1667" s="3">
        <f t="shared" si="53"/>
        <v>2.5333576240998745</v>
      </c>
      <c r="J1667" s="8" t="str" cm="1">
        <f t="array" ref="J1667">_xlfn.IFS(H1667=100,"green",H1667&gt;50,"yellow",H1667&gt;0,"orange",H1667=0,"red")</f>
        <v>yellow</v>
      </c>
      <c r="K1667" t="s">
        <v>193</v>
      </c>
    </row>
    <row r="1668" spans="1:11" x14ac:dyDescent="0.3">
      <c r="A1668">
        <v>8</v>
      </c>
      <c r="B1668">
        <v>8.0399999999999991</v>
      </c>
      <c r="C1668" t="s">
        <v>232</v>
      </c>
      <c r="D1668">
        <v>24</v>
      </c>
      <c r="E1668" t="s">
        <v>25</v>
      </c>
      <c r="F1668" s="3">
        <v>20.339282999655261</v>
      </c>
      <c r="G1668" s="3">
        <v>55.147451217989932</v>
      </c>
      <c r="H1668" s="3">
        <f t="shared" si="52"/>
        <v>55.147451217989932</v>
      </c>
      <c r="I1668" s="3">
        <f t="shared" si="53"/>
        <v>1.654423536539698</v>
      </c>
      <c r="J1668" s="8" t="str" cm="1">
        <f t="array" ref="J1668">_xlfn.IFS(H1668=100,"green",H1668&gt;50,"yellow",H1668&gt;0,"orange",H1668=0,"red")</f>
        <v>yellow</v>
      </c>
      <c r="K1668" t="s">
        <v>193</v>
      </c>
    </row>
    <row r="1669" spans="1:11" x14ac:dyDescent="0.3">
      <c r="A1669">
        <v>8</v>
      </c>
      <c r="B1669">
        <v>8.0399999999999991</v>
      </c>
      <c r="C1669" t="s">
        <v>232</v>
      </c>
      <c r="D1669">
        <v>6</v>
      </c>
      <c r="E1669" t="s">
        <v>24</v>
      </c>
      <c r="F1669" s="3">
        <v>1.4397591744413005</v>
      </c>
      <c r="G1669" s="3">
        <v>96.850827214136643</v>
      </c>
      <c r="H1669" s="3">
        <f t="shared" si="52"/>
        <v>96.850827214136643</v>
      </c>
      <c r="I1669" s="3">
        <f t="shared" si="53"/>
        <v>2.9055248164240997</v>
      </c>
      <c r="J1669" s="8" t="str" cm="1">
        <f t="array" ref="J1669">_xlfn.IFS(H1669=100,"green",H1669&gt;50,"yellow",H1669&gt;0,"orange",H1669=0,"red")</f>
        <v>yellow</v>
      </c>
      <c r="K1669" t="s">
        <v>193</v>
      </c>
    </row>
    <row r="1670" spans="1:11" x14ac:dyDescent="0.3">
      <c r="A1670">
        <v>8</v>
      </c>
      <c r="B1670">
        <v>8.0399999999999991</v>
      </c>
      <c r="C1670" t="s">
        <v>232</v>
      </c>
      <c r="D1670">
        <v>2</v>
      </c>
      <c r="E1670" t="s">
        <v>23</v>
      </c>
      <c r="F1670" s="3">
        <v>0.39332214744569316</v>
      </c>
      <c r="G1670" s="3">
        <v>99.159877812272214</v>
      </c>
      <c r="H1670" s="3">
        <f t="shared" si="52"/>
        <v>99.159877812272214</v>
      </c>
      <c r="I1670" s="3">
        <f t="shared" si="53"/>
        <v>2.9747963343681665</v>
      </c>
      <c r="J1670" s="8" t="str" cm="1">
        <f t="array" ref="J1670">_xlfn.IFS(H1670=100,"green",H1670&gt;50,"yellow",H1670&gt;0,"orange",H1670=0,"red")</f>
        <v>yellow</v>
      </c>
      <c r="K1670" t="s">
        <v>193</v>
      </c>
    </row>
    <row r="1671" spans="1:11" x14ac:dyDescent="0.3">
      <c r="A1671">
        <v>8</v>
      </c>
      <c r="B1671">
        <v>8.0399999999999991</v>
      </c>
      <c r="C1671" t="s">
        <v>232</v>
      </c>
      <c r="D1671">
        <v>1</v>
      </c>
      <c r="E1671" t="s">
        <v>22</v>
      </c>
      <c r="F1671" s="3">
        <v>16.254950667773592</v>
      </c>
      <c r="G1671" s="3">
        <v>64.159871240045788</v>
      </c>
      <c r="H1671" s="3">
        <f t="shared" si="52"/>
        <v>64.159871240045788</v>
      </c>
      <c r="I1671" s="3">
        <f t="shared" si="53"/>
        <v>1.9247961372013735</v>
      </c>
      <c r="J1671" s="8" t="str" cm="1">
        <f t="array" ref="J1671">_xlfn.IFS(H1671=100,"green",H1671&gt;50,"yellow",H1671&gt;0,"orange",H1671=0,"red")</f>
        <v>yellow</v>
      </c>
      <c r="K1671" t="s">
        <v>193</v>
      </c>
    </row>
    <row r="1672" spans="1:11" x14ac:dyDescent="0.3">
      <c r="A1672">
        <v>8</v>
      </c>
      <c r="B1672">
        <v>8.0399999999999991</v>
      </c>
      <c r="C1672" t="s">
        <v>232</v>
      </c>
      <c r="D1672">
        <v>20</v>
      </c>
      <c r="E1672" t="s">
        <v>21</v>
      </c>
      <c r="F1672" s="3">
        <v>6.9722040052341241E-2</v>
      </c>
      <c r="G1672" s="3">
        <v>99.873928445284164</v>
      </c>
      <c r="H1672" s="3">
        <f t="shared" si="52"/>
        <v>99.873928445284164</v>
      </c>
      <c r="I1672" s="3">
        <f t="shared" si="53"/>
        <v>2.9962178533585249</v>
      </c>
      <c r="J1672" s="8" t="str" cm="1">
        <f t="array" ref="J1672">_xlfn.IFS(H1672=100,"green",H1672&gt;50,"yellow",H1672&gt;0,"orange",H1672=0,"red")</f>
        <v>yellow</v>
      </c>
      <c r="K1672" t="s">
        <v>193</v>
      </c>
    </row>
    <row r="1673" spans="1:11" x14ac:dyDescent="0.3">
      <c r="A1673">
        <v>8</v>
      </c>
      <c r="B1673">
        <v>8.0399999999999991</v>
      </c>
      <c r="C1673" t="s">
        <v>232</v>
      </c>
      <c r="D1673">
        <v>29</v>
      </c>
      <c r="E1673" t="s">
        <v>20</v>
      </c>
      <c r="F1673" s="3">
        <v>0.12275903986521254</v>
      </c>
      <c r="G1673" s="3">
        <v>99.756897880632948</v>
      </c>
      <c r="H1673" s="3">
        <f t="shared" si="52"/>
        <v>99.756897880632948</v>
      </c>
      <c r="I1673" s="3">
        <f t="shared" si="53"/>
        <v>2.9927069364189882</v>
      </c>
      <c r="J1673" s="8" t="str" cm="1">
        <f t="array" ref="J1673">_xlfn.IFS(H1673=100,"green",H1673&gt;50,"yellow",H1673&gt;0,"orange",H1673=0,"red")</f>
        <v>yellow</v>
      </c>
      <c r="K1673" t="s">
        <v>193</v>
      </c>
    </row>
    <row r="1674" spans="1:11" x14ac:dyDescent="0.3">
      <c r="A1674">
        <v>8</v>
      </c>
      <c r="B1674">
        <v>8.0399999999999991</v>
      </c>
      <c r="C1674" t="s">
        <v>232</v>
      </c>
      <c r="D1674">
        <v>32</v>
      </c>
      <c r="E1674" t="s">
        <v>19</v>
      </c>
      <c r="F1674" s="3">
        <v>5.9869375201104975E-2</v>
      </c>
      <c r="G1674" s="3">
        <v>99.895669172228139</v>
      </c>
      <c r="H1674" s="3">
        <f t="shared" si="52"/>
        <v>99.895669172228139</v>
      </c>
      <c r="I1674" s="3">
        <f t="shared" si="53"/>
        <v>2.9968700751668442</v>
      </c>
      <c r="J1674" s="8" t="str" cm="1">
        <f t="array" ref="J1674">_xlfn.IFS(H1674=100,"green",H1674&gt;50,"yellow",H1674&gt;0,"orange",H1674=0,"red")</f>
        <v>yellow</v>
      </c>
      <c r="K1674" t="s">
        <v>193</v>
      </c>
    </row>
    <row r="1675" spans="1:11" x14ac:dyDescent="0.3">
      <c r="A1675">
        <v>8</v>
      </c>
      <c r="B1675">
        <v>8.0399999999999991</v>
      </c>
      <c r="C1675" t="s">
        <v>232</v>
      </c>
      <c r="D1675">
        <v>35</v>
      </c>
      <c r="E1675" t="s">
        <v>18</v>
      </c>
      <c r="F1675" s="3">
        <v>1.0948905109489051</v>
      </c>
      <c r="G1675" s="3">
        <v>97.61180869049133</v>
      </c>
      <c r="H1675" s="3">
        <f t="shared" si="52"/>
        <v>97.61180869049133</v>
      </c>
      <c r="I1675" s="3">
        <f t="shared" si="53"/>
        <v>2.9283542607147401</v>
      </c>
      <c r="J1675" s="8" t="str" cm="1">
        <f t="array" ref="J1675">_xlfn.IFS(H1675=100,"green",H1675&gt;50,"yellow",H1675&gt;0,"orange",H1675=0,"red")</f>
        <v>yellow</v>
      </c>
      <c r="K1675" t="s">
        <v>193</v>
      </c>
    </row>
    <row r="1676" spans="1:11" x14ac:dyDescent="0.3">
      <c r="A1676">
        <v>8</v>
      </c>
      <c r="B1676">
        <v>8.0399999999999991</v>
      </c>
      <c r="C1676" t="s">
        <v>232</v>
      </c>
      <c r="D1676">
        <v>31</v>
      </c>
      <c r="E1676" t="s">
        <v>17</v>
      </c>
      <c r="F1676" s="3">
        <v>3.1020737362927115</v>
      </c>
      <c r="G1676" s="3">
        <v>93.182791456311179</v>
      </c>
      <c r="H1676" s="3">
        <f t="shared" si="52"/>
        <v>93.182791456311179</v>
      </c>
      <c r="I1676" s="3">
        <f t="shared" si="53"/>
        <v>2.7954837436893354</v>
      </c>
      <c r="J1676" s="8" t="str" cm="1">
        <f t="array" ref="J1676">_xlfn.IFS(H1676=100,"green",H1676&gt;50,"yellow",H1676&gt;0,"orange",H1676=0,"red")</f>
        <v>yellow</v>
      </c>
      <c r="K1676" t="s">
        <v>193</v>
      </c>
    </row>
    <row r="1677" spans="1:11" x14ac:dyDescent="0.3">
      <c r="A1677">
        <v>8</v>
      </c>
      <c r="B1677">
        <v>8.0399999999999991</v>
      </c>
      <c r="C1677" t="s">
        <v>232</v>
      </c>
      <c r="D1677">
        <v>23</v>
      </c>
      <c r="E1677" t="s">
        <v>16</v>
      </c>
      <c r="F1677" s="3">
        <v>1.8946171791741533</v>
      </c>
      <c r="G1677" s="3">
        <v>95.847145080572801</v>
      </c>
      <c r="H1677" s="3">
        <f t="shared" si="52"/>
        <v>95.847145080572801</v>
      </c>
      <c r="I1677" s="3">
        <f t="shared" si="53"/>
        <v>2.875414352417184</v>
      </c>
      <c r="J1677" s="8" t="str" cm="1">
        <f t="array" ref="J1677">_xlfn.IFS(H1677=100,"green",H1677&gt;50,"yellow",H1677&gt;0,"orange",H1677=0,"red")</f>
        <v>yellow</v>
      </c>
      <c r="K1677" t="s">
        <v>193</v>
      </c>
    </row>
    <row r="1678" spans="1:11" x14ac:dyDescent="0.3">
      <c r="A1678">
        <v>8</v>
      </c>
      <c r="B1678">
        <v>8.0399999999999991</v>
      </c>
      <c r="C1678" t="s">
        <v>232</v>
      </c>
      <c r="D1678">
        <v>27</v>
      </c>
      <c r="E1678" t="s">
        <v>15</v>
      </c>
      <c r="F1678" s="3">
        <v>4.1691014975813028</v>
      </c>
      <c r="G1678" s="3">
        <v>90.828305685194607</v>
      </c>
      <c r="H1678" s="3">
        <f t="shared" si="52"/>
        <v>90.828305685194607</v>
      </c>
      <c r="I1678" s="3">
        <f t="shared" si="53"/>
        <v>2.7248491705558382</v>
      </c>
      <c r="J1678" s="8" t="str" cm="1">
        <f t="array" ref="J1678">_xlfn.IFS(H1678=100,"green",H1678&gt;50,"yellow",H1678&gt;0,"orange",H1678=0,"red")</f>
        <v>yellow</v>
      </c>
      <c r="K1678" t="s">
        <v>193</v>
      </c>
    </row>
    <row r="1679" spans="1:11" x14ac:dyDescent="0.3">
      <c r="A1679">
        <v>8</v>
      </c>
      <c r="B1679">
        <v>8.0399999999999991</v>
      </c>
      <c r="C1679" t="s">
        <v>232</v>
      </c>
      <c r="D1679">
        <v>14</v>
      </c>
      <c r="E1679" t="s">
        <v>14</v>
      </c>
      <c r="F1679" s="3">
        <v>0.23342761215224148</v>
      </c>
      <c r="G1679" s="3">
        <v>99.512698443455321</v>
      </c>
      <c r="H1679" s="3">
        <f t="shared" si="52"/>
        <v>99.512698443455321</v>
      </c>
      <c r="I1679" s="3">
        <f t="shared" si="53"/>
        <v>2.9853809533036593</v>
      </c>
      <c r="J1679" s="8" t="str" cm="1">
        <f t="array" ref="J1679">_xlfn.IFS(H1679=100,"green",H1679&gt;50,"yellow",H1679&gt;0,"orange",H1679=0,"red")</f>
        <v>yellow</v>
      </c>
      <c r="K1679" t="s">
        <v>193</v>
      </c>
    </row>
    <row r="1680" spans="1:11" x14ac:dyDescent="0.3">
      <c r="A1680">
        <v>8</v>
      </c>
      <c r="B1680">
        <v>8.0399999999999991</v>
      </c>
      <c r="C1680" t="s">
        <v>232</v>
      </c>
      <c r="D1680">
        <v>17</v>
      </c>
      <c r="E1680" t="s">
        <v>13</v>
      </c>
      <c r="F1680" s="3">
        <v>0.40446406993992701</v>
      </c>
      <c r="G1680" s="3">
        <v>99.135292230783804</v>
      </c>
      <c r="H1680" s="3">
        <f t="shared" si="52"/>
        <v>99.135292230783804</v>
      </c>
      <c r="I1680" s="3">
        <f t="shared" si="53"/>
        <v>2.9740587669235139</v>
      </c>
      <c r="J1680" s="8" t="str" cm="1">
        <f t="array" ref="J1680">_xlfn.IFS(H1680=100,"green",H1680&gt;50,"yellow",H1680&gt;0,"orange",H1680=0,"red")</f>
        <v>yellow</v>
      </c>
      <c r="K1680" t="s">
        <v>193</v>
      </c>
    </row>
    <row r="1681" spans="1:11" x14ac:dyDescent="0.3">
      <c r="A1681">
        <v>8</v>
      </c>
      <c r="B1681">
        <v>8.0399999999999991</v>
      </c>
      <c r="C1681" t="s">
        <v>232</v>
      </c>
      <c r="D1681">
        <v>15</v>
      </c>
      <c r="E1681" t="s">
        <v>12</v>
      </c>
      <c r="F1681" s="3">
        <v>3.554482932102085</v>
      </c>
      <c r="G1681" s="3">
        <v>92.184512823926696</v>
      </c>
      <c r="H1681" s="3">
        <f t="shared" si="52"/>
        <v>92.184512823926696</v>
      </c>
      <c r="I1681" s="3">
        <f t="shared" si="53"/>
        <v>2.765535384717801</v>
      </c>
      <c r="J1681" s="8" t="str" cm="1">
        <f t="array" ref="J1681">_xlfn.IFS(H1681=100,"green",H1681&gt;50,"yellow",H1681&gt;0,"orange",H1681=0,"red")</f>
        <v>yellow</v>
      </c>
      <c r="K1681" t="s">
        <v>193</v>
      </c>
    </row>
    <row r="1682" spans="1:11" x14ac:dyDescent="0.3">
      <c r="A1682">
        <v>8</v>
      </c>
      <c r="B1682">
        <v>8.0399999999999991</v>
      </c>
      <c r="C1682" t="s">
        <v>232</v>
      </c>
      <c r="D1682">
        <v>13</v>
      </c>
      <c r="E1682" t="s">
        <v>11</v>
      </c>
      <c r="F1682" s="3">
        <v>0</v>
      </c>
      <c r="G1682" s="3">
        <v>100.02777594315826</v>
      </c>
      <c r="H1682" s="3">
        <f t="shared" si="52"/>
        <v>100</v>
      </c>
      <c r="I1682" s="3">
        <f t="shared" si="53"/>
        <v>3</v>
      </c>
      <c r="J1682" s="8" t="str" cm="1">
        <f t="array" ref="J1682">_xlfn.IFS(H1682=100,"green",H1682&gt;50,"yellow",H1682&gt;0,"orange",H1682=0,"red")</f>
        <v>green</v>
      </c>
      <c r="K1682" t="s">
        <v>193</v>
      </c>
    </row>
    <row r="1683" spans="1:11" x14ac:dyDescent="0.3">
      <c r="A1683">
        <v>8</v>
      </c>
      <c r="B1683">
        <v>8.0399999999999991</v>
      </c>
      <c r="C1683" t="s">
        <v>232</v>
      </c>
      <c r="D1683">
        <v>21</v>
      </c>
      <c r="E1683" t="s">
        <v>10</v>
      </c>
      <c r="F1683" s="3">
        <v>4.7648295731243986E-3</v>
      </c>
      <c r="G1683" s="3">
        <v>100.01726194920353</v>
      </c>
      <c r="H1683" s="3">
        <f t="shared" si="52"/>
        <v>100</v>
      </c>
      <c r="I1683" s="3">
        <f t="shared" si="53"/>
        <v>3</v>
      </c>
      <c r="J1683" s="8" t="str" cm="1">
        <f t="array" ref="J1683">_xlfn.IFS(H1683=100,"green",H1683&gt;50,"yellow",H1683&gt;0,"orange",H1683=0,"red")</f>
        <v>green</v>
      </c>
      <c r="K1683" t="s">
        <v>193</v>
      </c>
    </row>
    <row r="1684" spans="1:11" x14ac:dyDescent="0.3">
      <c r="A1684">
        <v>8</v>
      </c>
      <c r="B1684">
        <v>8.0399999999999991</v>
      </c>
      <c r="C1684" t="s">
        <v>232</v>
      </c>
      <c r="D1684">
        <v>34</v>
      </c>
      <c r="E1684" t="s">
        <v>9</v>
      </c>
      <c r="F1684" s="3">
        <v>0</v>
      </c>
      <c r="G1684" s="3">
        <v>100.02777594315826</v>
      </c>
      <c r="H1684" s="3">
        <f t="shared" si="52"/>
        <v>100</v>
      </c>
      <c r="I1684" s="3">
        <f t="shared" si="53"/>
        <v>3</v>
      </c>
      <c r="J1684" s="8" t="str" cm="1">
        <f t="array" ref="J1684">_xlfn.IFS(H1684=100,"green",H1684&gt;50,"yellow",H1684&gt;0,"orange",H1684=0,"red")</f>
        <v>green</v>
      </c>
      <c r="K1684" t="s">
        <v>193</v>
      </c>
    </row>
    <row r="1685" spans="1:11" x14ac:dyDescent="0.3">
      <c r="A1685">
        <v>8</v>
      </c>
      <c r="B1685">
        <v>8.0399999999999991</v>
      </c>
      <c r="C1685" t="s">
        <v>232</v>
      </c>
      <c r="D1685">
        <v>3</v>
      </c>
      <c r="E1685" t="s">
        <v>8</v>
      </c>
      <c r="F1685" s="3">
        <v>2.9917092168217105</v>
      </c>
      <c r="G1685" s="3">
        <v>93.426319975584917</v>
      </c>
      <c r="H1685" s="3">
        <f t="shared" si="52"/>
        <v>93.426319975584917</v>
      </c>
      <c r="I1685" s="3">
        <f t="shared" si="53"/>
        <v>2.8027895992675473</v>
      </c>
      <c r="J1685" s="8" t="str" cm="1">
        <f t="array" ref="J1685">_xlfn.IFS(H1685=100,"green",H1685&gt;50,"yellow",H1685&gt;0,"orange",H1685=0,"red")</f>
        <v>yellow</v>
      </c>
      <c r="K1685" t="s">
        <v>193</v>
      </c>
    </row>
    <row r="1686" spans="1:11" x14ac:dyDescent="0.3">
      <c r="A1686">
        <v>8</v>
      </c>
      <c r="B1686">
        <v>8.0399999999999991</v>
      </c>
      <c r="C1686" t="s">
        <v>232</v>
      </c>
      <c r="D1686">
        <v>8</v>
      </c>
      <c r="E1686" t="s">
        <v>7</v>
      </c>
      <c r="F1686" s="3">
        <v>4.3764674021670252E-2</v>
      </c>
      <c r="G1686" s="3">
        <v>99.931205538900798</v>
      </c>
      <c r="H1686" s="3">
        <f t="shared" si="52"/>
        <v>99.931205538900798</v>
      </c>
      <c r="I1686" s="3">
        <f t="shared" si="53"/>
        <v>2.9979361661670243</v>
      </c>
      <c r="J1686" s="8" t="str" cm="1">
        <f t="array" ref="J1686">_xlfn.IFS(H1686=100,"green",H1686&gt;50,"yellow",H1686&gt;0,"orange",H1686=0,"red")</f>
        <v>yellow</v>
      </c>
      <c r="K1686" t="s">
        <v>193</v>
      </c>
    </row>
    <row r="1687" spans="1:11" x14ac:dyDescent="0.3">
      <c r="A1687">
        <v>8</v>
      </c>
      <c r="B1687">
        <v>8.0399999999999991</v>
      </c>
      <c r="C1687" t="s">
        <v>232</v>
      </c>
      <c r="D1687">
        <v>11</v>
      </c>
      <c r="E1687" t="s">
        <v>6</v>
      </c>
      <c r="F1687" s="3">
        <v>0.32755901385083291</v>
      </c>
      <c r="G1687" s="3">
        <v>99.304989652779668</v>
      </c>
      <c r="H1687" s="3">
        <f t="shared" si="52"/>
        <v>99.304989652779668</v>
      </c>
      <c r="I1687" s="3">
        <f t="shared" si="53"/>
        <v>2.97914968958339</v>
      </c>
      <c r="J1687" s="8" t="str" cm="1">
        <f t="array" ref="J1687">_xlfn.IFS(H1687=100,"green",H1687&gt;50,"yellow",H1687&gt;0,"orange",H1687=0,"red")</f>
        <v>yellow</v>
      </c>
      <c r="K1687" t="s">
        <v>193</v>
      </c>
    </row>
    <row r="1688" spans="1:11" x14ac:dyDescent="0.3">
      <c r="A1688">
        <v>8</v>
      </c>
      <c r="B1688">
        <v>8.0399999999999991</v>
      </c>
      <c r="C1688" t="s">
        <v>232</v>
      </c>
      <c r="D1688">
        <v>33</v>
      </c>
      <c r="E1688" t="s">
        <v>5</v>
      </c>
      <c r="F1688" s="3">
        <v>3.0077468192384358</v>
      </c>
      <c r="G1688" s="3">
        <v>93.390931667929834</v>
      </c>
      <c r="H1688" s="3">
        <f t="shared" si="52"/>
        <v>93.390931667929834</v>
      </c>
      <c r="I1688" s="3">
        <f t="shared" si="53"/>
        <v>2.8017279500378951</v>
      </c>
      <c r="J1688" s="8" t="str" cm="1">
        <f t="array" ref="J1688">_xlfn.IFS(H1688=100,"green",H1688&gt;50,"yellow",H1688&gt;0,"orange",H1688=0,"red")</f>
        <v>yellow</v>
      </c>
      <c r="K1688" t="s">
        <v>193</v>
      </c>
    </row>
    <row r="1689" spans="1:11" x14ac:dyDescent="0.3">
      <c r="A1689">
        <v>8</v>
      </c>
      <c r="B1689">
        <v>8.0399999999999991</v>
      </c>
      <c r="C1689" t="s">
        <v>232</v>
      </c>
      <c r="D1689">
        <v>36</v>
      </c>
      <c r="E1689" t="s">
        <v>4</v>
      </c>
      <c r="F1689" s="3">
        <v>4.4423908187466266</v>
      </c>
      <c r="G1689" s="3">
        <v>90.225269999126994</v>
      </c>
      <c r="H1689" s="3">
        <f t="shared" si="52"/>
        <v>90.225269999126994</v>
      </c>
      <c r="I1689" s="3">
        <f t="shared" si="53"/>
        <v>2.7067580999738095</v>
      </c>
      <c r="J1689" s="8" t="str" cm="1">
        <f t="array" ref="J1689">_xlfn.IFS(H1689=100,"green",H1689&gt;50,"yellow",H1689&gt;0,"orange",H1689=0,"red")</f>
        <v>yellow</v>
      </c>
      <c r="K1689" t="s">
        <v>193</v>
      </c>
    </row>
    <row r="1690" spans="1:11" x14ac:dyDescent="0.3">
      <c r="A1690">
        <v>8</v>
      </c>
      <c r="B1690">
        <v>8.0399999999999991</v>
      </c>
      <c r="C1690" t="s">
        <v>232</v>
      </c>
      <c r="D1690">
        <v>16</v>
      </c>
      <c r="E1690" t="s">
        <v>3</v>
      </c>
      <c r="F1690" s="3">
        <v>0.10887562239430014</v>
      </c>
      <c r="G1690" s="3">
        <v>99.787532799494159</v>
      </c>
      <c r="H1690" s="3">
        <f t="shared" si="52"/>
        <v>99.787532799494159</v>
      </c>
      <c r="I1690" s="3">
        <f t="shared" si="53"/>
        <v>2.9936259839848249</v>
      </c>
      <c r="J1690" s="8" t="str" cm="1">
        <f t="array" ref="J1690">_xlfn.IFS(H1690=100,"green",H1690&gt;50,"yellow",H1690&gt;0,"orange",H1690=0,"red")</f>
        <v>yellow</v>
      </c>
      <c r="K1690" t="s">
        <v>193</v>
      </c>
    </row>
    <row r="1691" spans="1:11" x14ac:dyDescent="0.3">
      <c r="A1691">
        <v>8</v>
      </c>
      <c r="B1691">
        <v>8.0399999999999991</v>
      </c>
      <c r="C1691" t="s">
        <v>232</v>
      </c>
      <c r="D1691">
        <v>9</v>
      </c>
      <c r="E1691" t="s">
        <v>2</v>
      </c>
      <c r="F1691" s="3">
        <v>0.64110154237169958</v>
      </c>
      <c r="G1691" s="3">
        <v>98.613131906594347</v>
      </c>
      <c r="H1691" s="3">
        <f t="shared" si="52"/>
        <v>98.613131906594347</v>
      </c>
      <c r="I1691" s="3">
        <f t="shared" si="53"/>
        <v>2.9583939571978304</v>
      </c>
      <c r="J1691" s="8" t="str" cm="1">
        <f t="array" ref="J1691">_xlfn.IFS(H1691=100,"green",H1691&gt;50,"yellow",H1691&gt;0,"orange",H1691=0,"red")</f>
        <v>yellow</v>
      </c>
      <c r="K1691" t="s">
        <v>193</v>
      </c>
    </row>
    <row r="1692" spans="1:11" x14ac:dyDescent="0.3">
      <c r="A1692">
        <v>8</v>
      </c>
      <c r="B1692">
        <v>8.0399999999999991</v>
      </c>
      <c r="C1692" t="s">
        <v>232</v>
      </c>
      <c r="D1692">
        <v>5</v>
      </c>
      <c r="E1692" t="s">
        <v>1</v>
      </c>
      <c r="F1692" s="3">
        <v>1.298792460103277</v>
      </c>
      <c r="G1692" s="3">
        <v>97.161882029345108</v>
      </c>
      <c r="H1692" s="3">
        <f t="shared" si="52"/>
        <v>97.161882029345108</v>
      </c>
      <c r="I1692" s="3">
        <f t="shared" si="53"/>
        <v>2.9148564608803529</v>
      </c>
      <c r="J1692" s="8" t="str" cm="1">
        <f t="array" ref="J1692">_xlfn.IFS(H1692=100,"green",H1692&gt;50,"yellow",H1692&gt;0,"orange",H1692=0,"red")</f>
        <v>yellow</v>
      </c>
      <c r="K1692" t="s">
        <v>193</v>
      </c>
    </row>
    <row r="1693" spans="1:11" x14ac:dyDescent="0.3">
      <c r="A1693">
        <v>8</v>
      </c>
      <c r="B1693">
        <v>8.0399999999999991</v>
      </c>
      <c r="C1693" t="s">
        <v>232</v>
      </c>
      <c r="D1693">
        <v>19</v>
      </c>
      <c r="E1693" t="s">
        <v>0</v>
      </c>
      <c r="F1693" s="3">
        <v>1.2905895479885401</v>
      </c>
      <c r="G1693" s="3">
        <v>97.179982439246871</v>
      </c>
      <c r="H1693" s="3">
        <f t="shared" si="52"/>
        <v>97.179982439246871</v>
      </c>
      <c r="I1693" s="3">
        <f t="shared" si="53"/>
        <v>2.915399473177406</v>
      </c>
      <c r="J1693" s="8" t="str" cm="1">
        <f t="array" ref="J1693">_xlfn.IFS(H1693=100,"green",H1693&gt;50,"yellow",H1693&gt;0,"orange",H1693=0,"red")</f>
        <v>yellow</v>
      </c>
      <c r="K1693" t="s">
        <v>193</v>
      </c>
    </row>
    <row r="1694" spans="1:11" x14ac:dyDescent="0.3">
      <c r="A1694">
        <v>8</v>
      </c>
      <c r="B1694">
        <v>8.0500000000000007</v>
      </c>
      <c r="C1694" t="s">
        <v>265</v>
      </c>
      <c r="D1694">
        <v>35</v>
      </c>
      <c r="E1694" t="s">
        <v>34</v>
      </c>
      <c r="F1694" s="3">
        <v>0</v>
      </c>
      <c r="G1694" s="3">
        <v>100</v>
      </c>
      <c r="H1694" s="3">
        <f t="shared" si="52"/>
        <v>100</v>
      </c>
      <c r="I1694" s="3">
        <f t="shared" si="53"/>
        <v>3</v>
      </c>
      <c r="J1694" s="8" t="str" cm="1">
        <f t="array" ref="J1694">_xlfn.IFS(H1694=100,"green",H1694&gt;50,"yellow",H1694&gt;0,"orange",H1694=0,"red")</f>
        <v>green</v>
      </c>
      <c r="K1694" t="s">
        <v>250</v>
      </c>
    </row>
    <row r="1695" spans="1:11" x14ac:dyDescent="0.3">
      <c r="A1695">
        <v>8</v>
      </c>
      <c r="B1695">
        <v>8.0500000000000007</v>
      </c>
      <c r="C1695" t="s">
        <v>265</v>
      </c>
      <c r="D1695">
        <v>37</v>
      </c>
      <c r="E1695" t="s">
        <v>33</v>
      </c>
      <c r="F1695" s="3">
        <v>0</v>
      </c>
      <c r="G1695" s="3">
        <v>100</v>
      </c>
      <c r="H1695" s="3">
        <f t="shared" si="52"/>
        <v>100</v>
      </c>
      <c r="I1695" s="3">
        <f t="shared" si="53"/>
        <v>3</v>
      </c>
      <c r="J1695" s="8" t="str" cm="1">
        <f t="array" ref="J1695">_xlfn.IFS(H1695=100,"green",H1695&gt;50,"yellow",H1695&gt;0,"orange",H1695=0,"red")</f>
        <v>green</v>
      </c>
      <c r="K1695" t="s">
        <v>250</v>
      </c>
    </row>
    <row r="1696" spans="1:11" x14ac:dyDescent="0.3">
      <c r="A1696">
        <v>8</v>
      </c>
      <c r="B1696">
        <v>8.0500000000000007</v>
      </c>
      <c r="C1696" t="s">
        <v>265</v>
      </c>
      <c r="D1696">
        <v>12</v>
      </c>
      <c r="E1696" t="s">
        <v>32</v>
      </c>
      <c r="F1696" s="3">
        <v>0</v>
      </c>
      <c r="G1696" s="3">
        <v>100</v>
      </c>
      <c r="H1696" s="3">
        <f t="shared" si="52"/>
        <v>100</v>
      </c>
      <c r="I1696" s="3">
        <f t="shared" si="53"/>
        <v>3</v>
      </c>
      <c r="J1696" s="8" t="str" cm="1">
        <f t="array" ref="J1696">_xlfn.IFS(H1696=100,"green",H1696&gt;50,"yellow",H1696&gt;0,"orange",H1696=0,"red")</f>
        <v>green</v>
      </c>
      <c r="K1696" t="s">
        <v>250</v>
      </c>
    </row>
    <row r="1697" spans="1:11" x14ac:dyDescent="0.3">
      <c r="A1697">
        <v>8</v>
      </c>
      <c r="B1697">
        <v>8.0500000000000007</v>
      </c>
      <c r="C1697" t="s">
        <v>265</v>
      </c>
      <c r="D1697">
        <v>18</v>
      </c>
      <c r="E1697" t="s">
        <v>31</v>
      </c>
      <c r="F1697" s="3">
        <v>0</v>
      </c>
      <c r="G1697" s="3">
        <v>100</v>
      </c>
      <c r="H1697" s="3">
        <f t="shared" si="52"/>
        <v>100</v>
      </c>
      <c r="I1697" s="3">
        <f t="shared" si="53"/>
        <v>3</v>
      </c>
      <c r="J1697" s="8" t="str" cm="1">
        <f t="array" ref="J1697">_xlfn.IFS(H1697=100,"green",H1697&gt;50,"yellow",H1697&gt;0,"orange",H1697=0,"red")</f>
        <v>green</v>
      </c>
      <c r="K1697" t="s">
        <v>250</v>
      </c>
    </row>
    <row r="1698" spans="1:11" x14ac:dyDescent="0.3">
      <c r="A1698">
        <v>8</v>
      </c>
      <c r="B1698">
        <v>8.0500000000000007</v>
      </c>
      <c r="C1698" t="s">
        <v>265</v>
      </c>
      <c r="D1698">
        <v>10</v>
      </c>
      <c r="E1698" t="s">
        <v>30</v>
      </c>
      <c r="F1698" s="3">
        <v>3.1700455060993019E-2</v>
      </c>
      <c r="G1698" s="3">
        <v>99.252373702743611</v>
      </c>
      <c r="H1698" s="3">
        <f t="shared" si="52"/>
        <v>99.252373702743611</v>
      </c>
      <c r="I1698" s="3">
        <f t="shared" si="53"/>
        <v>2.9775712110823083</v>
      </c>
      <c r="J1698" s="8" t="str" cm="1">
        <f t="array" ref="J1698">_xlfn.IFS(H1698=100,"green",H1698&gt;50,"yellow",H1698&gt;0,"orange",H1698=0,"red")</f>
        <v>yellow</v>
      </c>
      <c r="K1698" t="s">
        <v>250</v>
      </c>
    </row>
    <row r="1699" spans="1:11" x14ac:dyDescent="0.3">
      <c r="A1699">
        <v>8</v>
      </c>
      <c r="B1699">
        <v>8.0500000000000007</v>
      </c>
      <c r="C1699" t="s">
        <v>265</v>
      </c>
      <c r="D1699">
        <v>4</v>
      </c>
      <c r="E1699" t="s">
        <v>29</v>
      </c>
      <c r="F1699" s="3">
        <v>0.18949263347387371</v>
      </c>
      <c r="G1699" s="3">
        <v>95.530989203503381</v>
      </c>
      <c r="H1699" s="3">
        <f t="shared" si="52"/>
        <v>95.530989203503381</v>
      </c>
      <c r="I1699" s="3">
        <f t="shared" si="53"/>
        <v>2.8659296761051012</v>
      </c>
      <c r="J1699" s="8" t="str" cm="1">
        <f t="array" ref="J1699">_xlfn.IFS(H1699=100,"green",H1699&gt;50,"yellow",H1699&gt;0,"orange",H1699=0,"red")</f>
        <v>yellow</v>
      </c>
      <c r="K1699" t="s">
        <v>250</v>
      </c>
    </row>
    <row r="1700" spans="1:11" x14ac:dyDescent="0.3">
      <c r="A1700">
        <v>8</v>
      </c>
      <c r="B1700">
        <v>8.0500000000000007</v>
      </c>
      <c r="C1700" t="s">
        <v>265</v>
      </c>
      <c r="D1700">
        <v>22</v>
      </c>
      <c r="E1700" t="s">
        <v>28</v>
      </c>
      <c r="F1700" s="3">
        <v>1.5658520243217532E-2</v>
      </c>
      <c r="G1700" s="3">
        <v>99.630708092756819</v>
      </c>
      <c r="H1700" s="3">
        <f t="shared" si="52"/>
        <v>99.630708092756819</v>
      </c>
      <c r="I1700" s="3">
        <f t="shared" si="53"/>
        <v>2.9889212427827045</v>
      </c>
      <c r="J1700" s="8" t="str" cm="1">
        <f t="array" ref="J1700">_xlfn.IFS(H1700=100,"green",H1700&gt;50,"yellow",H1700&gt;0,"orange",H1700=0,"red")</f>
        <v>yellow</v>
      </c>
      <c r="K1700" t="s">
        <v>250</v>
      </c>
    </row>
    <row r="1701" spans="1:11" x14ac:dyDescent="0.3">
      <c r="A1701">
        <v>8</v>
      </c>
      <c r="B1701">
        <v>8.0500000000000007</v>
      </c>
      <c r="C1701" t="s">
        <v>265</v>
      </c>
      <c r="D1701">
        <v>25</v>
      </c>
      <c r="E1701" t="s">
        <v>244</v>
      </c>
      <c r="F1701" s="3">
        <v>0</v>
      </c>
      <c r="G1701" s="3">
        <v>100</v>
      </c>
      <c r="H1701" s="3">
        <f t="shared" si="52"/>
        <v>100</v>
      </c>
      <c r="I1701" s="3">
        <f t="shared" si="53"/>
        <v>3</v>
      </c>
      <c r="J1701" s="8" t="str" cm="1">
        <f t="array" ref="J1701">_xlfn.IFS(H1701=100,"green",H1701&gt;50,"yellow",H1701&gt;0,"orange",H1701=0,"red")</f>
        <v>green</v>
      </c>
      <c r="K1701" t="s">
        <v>250</v>
      </c>
    </row>
    <row r="1702" spans="1:11" x14ac:dyDescent="0.3">
      <c r="A1702">
        <v>8</v>
      </c>
      <c r="B1702">
        <v>8.0500000000000007</v>
      </c>
      <c r="C1702" t="s">
        <v>265</v>
      </c>
      <c r="D1702">
        <v>7</v>
      </c>
      <c r="E1702" t="s">
        <v>27</v>
      </c>
      <c r="F1702" s="3">
        <v>4.7534119878072003</v>
      </c>
      <c r="G1702" s="3">
        <v>-12.1048829406644</v>
      </c>
      <c r="H1702" s="3">
        <f t="shared" si="52"/>
        <v>0</v>
      </c>
      <c r="I1702" s="3">
        <f t="shared" si="53"/>
        <v>0</v>
      </c>
      <c r="J1702" s="8" t="str" cm="1">
        <f t="array" ref="J1702">_xlfn.IFS(H1702=100,"green",H1702&gt;50,"yellow",H1702&gt;0,"orange",H1702=0,"red")</f>
        <v>red</v>
      </c>
      <c r="K1702" t="s">
        <v>250</v>
      </c>
    </row>
    <row r="1703" spans="1:11" x14ac:dyDescent="0.3">
      <c r="A1703">
        <v>8</v>
      </c>
      <c r="B1703">
        <v>8.0500000000000007</v>
      </c>
      <c r="C1703" t="s">
        <v>265</v>
      </c>
      <c r="D1703">
        <v>30</v>
      </c>
      <c r="E1703" t="s">
        <v>26</v>
      </c>
      <c r="F1703" s="3">
        <v>0.47993034153899944</v>
      </c>
      <c r="G1703" s="3">
        <v>88.681280962830598</v>
      </c>
      <c r="H1703" s="3">
        <f t="shared" si="52"/>
        <v>88.681280962830598</v>
      </c>
      <c r="I1703" s="3">
        <f t="shared" si="53"/>
        <v>2.6604384288849179</v>
      </c>
      <c r="J1703" s="8" t="str" cm="1">
        <f t="array" ref="J1703">_xlfn.IFS(H1703=100,"green",H1703&gt;50,"yellow",H1703&gt;0,"orange",H1703=0,"red")</f>
        <v>yellow</v>
      </c>
      <c r="K1703" t="s">
        <v>250</v>
      </c>
    </row>
    <row r="1704" spans="1:11" x14ac:dyDescent="0.3">
      <c r="A1704">
        <v>8</v>
      </c>
      <c r="B1704">
        <v>8.0500000000000007</v>
      </c>
      <c r="C1704" t="s">
        <v>265</v>
      </c>
      <c r="D1704">
        <v>24</v>
      </c>
      <c r="E1704" t="s">
        <v>25</v>
      </c>
      <c r="F1704" s="3">
        <v>0</v>
      </c>
      <c r="G1704" s="3">
        <v>100</v>
      </c>
      <c r="H1704" s="3">
        <f t="shared" si="52"/>
        <v>100</v>
      </c>
      <c r="I1704" s="3">
        <f t="shared" si="53"/>
        <v>3</v>
      </c>
      <c r="J1704" s="8" t="str" cm="1">
        <f t="array" ref="J1704">_xlfn.IFS(H1704=100,"green",H1704&gt;50,"yellow",H1704&gt;0,"orange",H1704=0,"red")</f>
        <v>green</v>
      </c>
      <c r="K1704" t="s">
        <v>250</v>
      </c>
    </row>
    <row r="1705" spans="1:11" x14ac:dyDescent="0.3">
      <c r="A1705">
        <v>8</v>
      </c>
      <c r="B1705">
        <v>8.0500000000000007</v>
      </c>
      <c r="C1705" t="s">
        <v>265</v>
      </c>
      <c r="D1705">
        <v>6</v>
      </c>
      <c r="E1705" t="s">
        <v>24</v>
      </c>
      <c r="F1705" s="3">
        <v>0</v>
      </c>
      <c r="G1705" s="3">
        <v>100</v>
      </c>
      <c r="H1705" s="3">
        <f t="shared" si="52"/>
        <v>100</v>
      </c>
      <c r="I1705" s="3">
        <f t="shared" si="53"/>
        <v>3</v>
      </c>
      <c r="J1705" s="8" t="str" cm="1">
        <f t="array" ref="J1705">_xlfn.IFS(H1705=100,"green",H1705&gt;50,"yellow",H1705&gt;0,"orange",H1705=0,"red")</f>
        <v>green</v>
      </c>
      <c r="K1705" t="s">
        <v>250</v>
      </c>
    </row>
    <row r="1706" spans="1:11" x14ac:dyDescent="0.3">
      <c r="A1706">
        <v>8</v>
      </c>
      <c r="B1706">
        <v>8.0500000000000007</v>
      </c>
      <c r="C1706" t="s">
        <v>265</v>
      </c>
      <c r="D1706">
        <v>2</v>
      </c>
      <c r="E1706" t="s">
        <v>23</v>
      </c>
      <c r="F1706" s="3">
        <v>7.2837434712165389E-2</v>
      </c>
      <c r="G1706" s="3">
        <v>98.282195586443905</v>
      </c>
      <c r="H1706" s="3">
        <f t="shared" si="52"/>
        <v>98.282195586443905</v>
      </c>
      <c r="I1706" s="3">
        <f t="shared" si="53"/>
        <v>2.9484658675933173</v>
      </c>
      <c r="J1706" s="8" t="str" cm="1">
        <f t="array" ref="J1706">_xlfn.IFS(H1706=100,"green",H1706&gt;50,"yellow",H1706&gt;0,"orange",H1706=0,"red")</f>
        <v>yellow</v>
      </c>
      <c r="K1706" t="s">
        <v>250</v>
      </c>
    </row>
    <row r="1707" spans="1:11" x14ac:dyDescent="0.3">
      <c r="A1707">
        <v>8</v>
      </c>
      <c r="B1707">
        <v>8.0500000000000007</v>
      </c>
      <c r="C1707" t="s">
        <v>265</v>
      </c>
      <c r="D1707">
        <v>1</v>
      </c>
      <c r="E1707" t="s">
        <v>22</v>
      </c>
      <c r="F1707" s="3">
        <v>0</v>
      </c>
      <c r="G1707" s="3">
        <v>100</v>
      </c>
      <c r="H1707" s="3">
        <f t="shared" si="52"/>
        <v>100</v>
      </c>
      <c r="I1707" s="3">
        <f t="shared" si="53"/>
        <v>3</v>
      </c>
      <c r="J1707" s="8" t="str" cm="1">
        <f t="array" ref="J1707">_xlfn.IFS(H1707=100,"green",H1707&gt;50,"yellow",H1707&gt;0,"orange",H1707=0,"red")</f>
        <v>green</v>
      </c>
      <c r="K1707" t="s">
        <v>250</v>
      </c>
    </row>
    <row r="1708" spans="1:11" x14ac:dyDescent="0.3">
      <c r="A1708">
        <v>8</v>
      </c>
      <c r="B1708">
        <v>8.0500000000000007</v>
      </c>
      <c r="C1708" t="s">
        <v>265</v>
      </c>
      <c r="D1708">
        <v>20</v>
      </c>
      <c r="E1708" t="s">
        <v>21</v>
      </c>
      <c r="F1708" s="3">
        <v>0</v>
      </c>
      <c r="G1708" s="3">
        <v>100</v>
      </c>
      <c r="H1708" s="3">
        <f t="shared" si="52"/>
        <v>100</v>
      </c>
      <c r="I1708" s="3">
        <f t="shared" si="53"/>
        <v>3</v>
      </c>
      <c r="J1708" s="8" t="str" cm="1">
        <f t="array" ref="J1708">_xlfn.IFS(H1708=100,"green",H1708&gt;50,"yellow",H1708&gt;0,"orange",H1708=0,"red")</f>
        <v>green</v>
      </c>
      <c r="K1708" t="s">
        <v>250</v>
      </c>
    </row>
    <row r="1709" spans="1:11" x14ac:dyDescent="0.3">
      <c r="A1709">
        <v>8</v>
      </c>
      <c r="B1709">
        <v>8.0500000000000007</v>
      </c>
      <c r="C1709" t="s">
        <v>265</v>
      </c>
      <c r="D1709">
        <v>29</v>
      </c>
      <c r="E1709" t="s">
        <v>20</v>
      </c>
      <c r="F1709" s="3">
        <v>0.11948546546880687</v>
      </c>
      <c r="G1709" s="3">
        <v>97.182044360166941</v>
      </c>
      <c r="H1709" s="3">
        <f t="shared" si="52"/>
        <v>97.182044360166941</v>
      </c>
      <c r="I1709" s="3">
        <f t="shared" si="53"/>
        <v>2.9154613308050084</v>
      </c>
      <c r="J1709" s="8" t="str" cm="1">
        <f t="array" ref="J1709">_xlfn.IFS(H1709=100,"green",H1709&gt;50,"yellow",H1709&gt;0,"orange",H1709=0,"red")</f>
        <v>yellow</v>
      </c>
      <c r="K1709" t="s">
        <v>250</v>
      </c>
    </row>
    <row r="1710" spans="1:11" x14ac:dyDescent="0.3">
      <c r="A1710">
        <v>8</v>
      </c>
      <c r="B1710">
        <v>8.0500000000000007</v>
      </c>
      <c r="C1710" t="s">
        <v>265</v>
      </c>
      <c r="D1710">
        <v>32</v>
      </c>
      <c r="E1710" t="s">
        <v>19</v>
      </c>
      <c r="F1710" s="3">
        <v>0</v>
      </c>
      <c r="G1710" s="3">
        <v>100</v>
      </c>
      <c r="H1710" s="3">
        <f t="shared" si="52"/>
        <v>100</v>
      </c>
      <c r="I1710" s="3">
        <f t="shared" si="53"/>
        <v>3</v>
      </c>
      <c r="J1710" s="8" t="str" cm="1">
        <f t="array" ref="J1710">_xlfn.IFS(H1710=100,"green",H1710&gt;50,"yellow",H1710&gt;0,"orange",H1710=0,"red")</f>
        <v>green</v>
      </c>
      <c r="K1710" t="s">
        <v>250</v>
      </c>
    </row>
    <row r="1711" spans="1:11" x14ac:dyDescent="0.3">
      <c r="A1711">
        <v>8</v>
      </c>
      <c r="B1711">
        <v>8.0500000000000007</v>
      </c>
      <c r="C1711" t="s">
        <v>265</v>
      </c>
      <c r="D1711">
        <v>35</v>
      </c>
      <c r="E1711" t="s">
        <v>18</v>
      </c>
      <c r="F1711" s="3">
        <v>0</v>
      </c>
      <c r="G1711" s="3">
        <v>100</v>
      </c>
      <c r="H1711" s="3">
        <f t="shared" si="52"/>
        <v>100</v>
      </c>
      <c r="I1711" s="3">
        <f t="shared" si="53"/>
        <v>3</v>
      </c>
      <c r="J1711" s="8" t="str" cm="1">
        <f t="array" ref="J1711">_xlfn.IFS(H1711=100,"green",H1711&gt;50,"yellow",H1711&gt;0,"orange",H1711=0,"red")</f>
        <v>green</v>
      </c>
      <c r="K1711" t="s">
        <v>250</v>
      </c>
    </row>
    <row r="1712" spans="1:11" x14ac:dyDescent="0.3">
      <c r="A1712">
        <v>8</v>
      </c>
      <c r="B1712">
        <v>8.0500000000000007</v>
      </c>
      <c r="C1712" t="s">
        <v>265</v>
      </c>
      <c r="D1712">
        <v>31</v>
      </c>
      <c r="E1712" t="s">
        <v>17</v>
      </c>
      <c r="F1712" s="3">
        <v>0</v>
      </c>
      <c r="G1712" s="3">
        <v>100</v>
      </c>
      <c r="H1712" s="3">
        <f t="shared" si="52"/>
        <v>100</v>
      </c>
      <c r="I1712" s="3">
        <f t="shared" si="53"/>
        <v>3</v>
      </c>
      <c r="J1712" s="8" t="str" cm="1">
        <f t="array" ref="J1712">_xlfn.IFS(H1712=100,"green",H1712&gt;50,"yellow",H1712&gt;0,"orange",H1712=0,"red")</f>
        <v>green</v>
      </c>
      <c r="K1712" t="s">
        <v>250</v>
      </c>
    </row>
    <row r="1713" spans="1:11" x14ac:dyDescent="0.3">
      <c r="A1713">
        <v>8</v>
      </c>
      <c r="B1713">
        <v>8.0500000000000007</v>
      </c>
      <c r="C1713" t="s">
        <v>265</v>
      </c>
      <c r="D1713">
        <v>23</v>
      </c>
      <c r="E1713" t="s">
        <v>16</v>
      </c>
      <c r="F1713" s="3">
        <v>0.32494887666068323</v>
      </c>
      <c r="G1713" s="3">
        <v>92.336377348904904</v>
      </c>
      <c r="H1713" s="3">
        <f t="shared" si="52"/>
        <v>92.336377348904904</v>
      </c>
      <c r="I1713" s="3">
        <f t="shared" si="53"/>
        <v>2.7700913204671473</v>
      </c>
      <c r="J1713" s="8" t="str" cm="1">
        <f t="array" ref="J1713">_xlfn.IFS(H1713=100,"green",H1713&gt;50,"yellow",H1713&gt;0,"orange",H1713=0,"red")</f>
        <v>yellow</v>
      </c>
      <c r="K1713" t="s">
        <v>250</v>
      </c>
    </row>
    <row r="1714" spans="1:11" x14ac:dyDescent="0.3">
      <c r="A1714">
        <v>8</v>
      </c>
      <c r="B1714">
        <v>8.0500000000000007</v>
      </c>
      <c r="C1714" t="s">
        <v>265</v>
      </c>
      <c r="D1714">
        <v>27</v>
      </c>
      <c r="E1714" t="s">
        <v>15</v>
      </c>
      <c r="F1714" s="3">
        <v>0.29900066236655659</v>
      </c>
      <c r="G1714" s="3">
        <v>92.948342298171625</v>
      </c>
      <c r="H1714" s="3">
        <f t="shared" si="52"/>
        <v>92.948342298171625</v>
      </c>
      <c r="I1714" s="3">
        <f t="shared" si="53"/>
        <v>2.7884502689451489</v>
      </c>
      <c r="J1714" s="8" t="str" cm="1">
        <f t="array" ref="J1714">_xlfn.IFS(H1714=100,"green",H1714&gt;50,"yellow",H1714&gt;0,"orange",H1714=0,"red")</f>
        <v>yellow</v>
      </c>
      <c r="K1714" t="s">
        <v>250</v>
      </c>
    </row>
    <row r="1715" spans="1:11" x14ac:dyDescent="0.3">
      <c r="A1715">
        <v>8</v>
      </c>
      <c r="B1715">
        <v>8.0500000000000007</v>
      </c>
      <c r="C1715" t="s">
        <v>265</v>
      </c>
      <c r="D1715">
        <v>14</v>
      </c>
      <c r="E1715" t="s">
        <v>14</v>
      </c>
      <c r="F1715" s="3">
        <v>0</v>
      </c>
      <c r="G1715" s="3">
        <v>100</v>
      </c>
      <c r="H1715" s="3">
        <f t="shared" si="52"/>
        <v>100</v>
      </c>
      <c r="I1715" s="3">
        <f t="shared" si="53"/>
        <v>3</v>
      </c>
      <c r="J1715" s="8" t="str" cm="1">
        <f t="array" ref="J1715">_xlfn.IFS(H1715=100,"green",H1715&gt;50,"yellow",H1715&gt;0,"orange",H1715=0,"red")</f>
        <v>green</v>
      </c>
      <c r="K1715" t="s">
        <v>250</v>
      </c>
    </row>
    <row r="1716" spans="1:11" x14ac:dyDescent="0.3">
      <c r="A1716">
        <v>8</v>
      </c>
      <c r="B1716">
        <v>8.0500000000000007</v>
      </c>
      <c r="C1716" t="s">
        <v>265</v>
      </c>
      <c r="D1716">
        <v>17</v>
      </c>
      <c r="E1716" t="s">
        <v>13</v>
      </c>
      <c r="F1716" s="3">
        <v>0</v>
      </c>
      <c r="G1716" s="3">
        <v>100</v>
      </c>
      <c r="H1716" s="3">
        <f t="shared" si="52"/>
        <v>100</v>
      </c>
      <c r="I1716" s="3">
        <f t="shared" si="53"/>
        <v>3</v>
      </c>
      <c r="J1716" s="8" t="str" cm="1">
        <f t="array" ref="J1716">_xlfn.IFS(H1716=100,"green",H1716&gt;50,"yellow",H1716&gt;0,"orange",H1716=0,"red")</f>
        <v>green</v>
      </c>
      <c r="K1716" t="s">
        <v>250</v>
      </c>
    </row>
    <row r="1717" spans="1:11" x14ac:dyDescent="0.3">
      <c r="A1717">
        <v>8</v>
      </c>
      <c r="B1717">
        <v>8.0500000000000007</v>
      </c>
      <c r="C1717" t="s">
        <v>265</v>
      </c>
      <c r="D1717">
        <v>15</v>
      </c>
      <c r="E1717" t="s">
        <v>12</v>
      </c>
      <c r="F1717" s="3">
        <v>0</v>
      </c>
      <c r="G1717" s="3">
        <v>100</v>
      </c>
      <c r="H1717" s="3">
        <f t="shared" si="52"/>
        <v>100</v>
      </c>
      <c r="I1717" s="3">
        <f t="shared" si="53"/>
        <v>3</v>
      </c>
      <c r="J1717" s="8" t="str" cm="1">
        <f t="array" ref="J1717">_xlfn.IFS(H1717=100,"green",H1717&gt;50,"yellow",H1717&gt;0,"orange",H1717=0,"red")</f>
        <v>green</v>
      </c>
      <c r="K1717" t="s">
        <v>250</v>
      </c>
    </row>
    <row r="1718" spans="1:11" x14ac:dyDescent="0.3">
      <c r="A1718">
        <v>8</v>
      </c>
      <c r="B1718">
        <v>8.0500000000000007</v>
      </c>
      <c r="C1718" t="s">
        <v>265</v>
      </c>
      <c r="D1718">
        <v>13</v>
      </c>
      <c r="E1718" t="s">
        <v>11</v>
      </c>
      <c r="F1718" s="3">
        <v>0</v>
      </c>
      <c r="G1718" s="3">
        <v>100</v>
      </c>
      <c r="H1718" s="3">
        <f t="shared" si="52"/>
        <v>100</v>
      </c>
      <c r="I1718" s="3">
        <f t="shared" si="53"/>
        <v>3</v>
      </c>
      <c r="J1718" s="8" t="str" cm="1">
        <f t="array" ref="J1718">_xlfn.IFS(H1718=100,"green",H1718&gt;50,"yellow",H1718&gt;0,"orange",H1718=0,"red")</f>
        <v>green</v>
      </c>
      <c r="K1718" t="s">
        <v>250</v>
      </c>
    </row>
    <row r="1719" spans="1:11" x14ac:dyDescent="0.3">
      <c r="A1719">
        <v>8</v>
      </c>
      <c r="B1719">
        <v>8.0500000000000007</v>
      </c>
      <c r="C1719" t="s">
        <v>265</v>
      </c>
      <c r="D1719">
        <v>21</v>
      </c>
      <c r="E1719" t="s">
        <v>10</v>
      </c>
      <c r="F1719" s="3">
        <v>0</v>
      </c>
      <c r="G1719" s="3">
        <v>100</v>
      </c>
      <c r="H1719" s="3">
        <f t="shared" si="52"/>
        <v>100</v>
      </c>
      <c r="I1719" s="3">
        <f t="shared" si="53"/>
        <v>3</v>
      </c>
      <c r="J1719" s="8" t="str" cm="1">
        <f t="array" ref="J1719">_xlfn.IFS(H1719=100,"green",H1719&gt;50,"yellow",H1719&gt;0,"orange",H1719=0,"red")</f>
        <v>green</v>
      </c>
      <c r="K1719" t="s">
        <v>250</v>
      </c>
    </row>
    <row r="1720" spans="1:11" x14ac:dyDescent="0.3">
      <c r="A1720">
        <v>8</v>
      </c>
      <c r="B1720">
        <v>8.0500000000000007</v>
      </c>
      <c r="C1720" t="s">
        <v>265</v>
      </c>
      <c r="D1720">
        <v>34</v>
      </c>
      <c r="E1720" t="s">
        <v>9</v>
      </c>
      <c r="F1720" s="3">
        <v>4.1668235903114939</v>
      </c>
      <c r="G1720" s="3">
        <v>1.7292689915234976</v>
      </c>
      <c r="H1720" s="3">
        <f t="shared" si="52"/>
        <v>1.7292689915234976</v>
      </c>
      <c r="I1720" s="3">
        <f t="shared" si="53"/>
        <v>5.1878069745704927E-2</v>
      </c>
      <c r="J1720" s="8" t="str" cm="1">
        <f t="array" ref="J1720">_xlfn.IFS(H1720=100,"green",H1720&gt;50,"yellow",H1720&gt;0,"orange",H1720=0,"red")</f>
        <v>orange</v>
      </c>
      <c r="K1720" t="s">
        <v>250</v>
      </c>
    </row>
    <row r="1721" spans="1:11" x14ac:dyDescent="0.3">
      <c r="A1721">
        <v>8</v>
      </c>
      <c r="B1721">
        <v>8.0500000000000007</v>
      </c>
      <c r="C1721" t="s">
        <v>265</v>
      </c>
      <c r="D1721">
        <v>3</v>
      </c>
      <c r="E1721" t="s">
        <v>8</v>
      </c>
      <c r="F1721" s="3">
        <v>0.39288711401634507</v>
      </c>
      <c r="G1721" s="3">
        <v>90.734116033141049</v>
      </c>
      <c r="H1721" s="3">
        <f t="shared" si="52"/>
        <v>90.734116033141049</v>
      </c>
      <c r="I1721" s="3">
        <f t="shared" si="53"/>
        <v>2.7220234809942316</v>
      </c>
      <c r="J1721" s="8" t="str" cm="1">
        <f t="array" ref="J1721">_xlfn.IFS(H1721=100,"green",H1721&gt;50,"yellow",H1721&gt;0,"orange",H1721=0,"red")</f>
        <v>yellow</v>
      </c>
      <c r="K1721" t="s">
        <v>250</v>
      </c>
    </row>
    <row r="1722" spans="1:11" x14ac:dyDescent="0.3">
      <c r="A1722">
        <v>8</v>
      </c>
      <c r="B1722">
        <v>8.0500000000000007</v>
      </c>
      <c r="C1722" t="s">
        <v>265</v>
      </c>
      <c r="D1722">
        <v>8</v>
      </c>
      <c r="E1722" t="s">
        <v>7</v>
      </c>
      <c r="F1722" s="3">
        <v>1.2370814523458791</v>
      </c>
      <c r="G1722" s="3">
        <v>70.824563122440864</v>
      </c>
      <c r="H1722" s="3">
        <f t="shared" si="52"/>
        <v>70.824563122440864</v>
      </c>
      <c r="I1722" s="3">
        <f t="shared" si="53"/>
        <v>2.124736893673226</v>
      </c>
      <c r="J1722" s="8" t="str" cm="1">
        <f t="array" ref="J1722">_xlfn.IFS(H1722=100,"green",H1722&gt;50,"yellow",H1722&gt;0,"orange",H1722=0,"red")</f>
        <v>yellow</v>
      </c>
      <c r="K1722" t="s">
        <v>250</v>
      </c>
    </row>
    <row r="1723" spans="1:11" x14ac:dyDescent="0.3">
      <c r="A1723">
        <v>8</v>
      </c>
      <c r="B1723">
        <v>8.0500000000000007</v>
      </c>
      <c r="C1723" t="s">
        <v>265</v>
      </c>
      <c r="D1723">
        <v>11</v>
      </c>
      <c r="E1723" t="s">
        <v>6</v>
      </c>
      <c r="F1723" s="3">
        <v>0</v>
      </c>
      <c r="G1723" s="3">
        <v>100</v>
      </c>
      <c r="H1723" s="3">
        <f t="shared" si="52"/>
        <v>100</v>
      </c>
      <c r="I1723" s="3">
        <f t="shared" si="53"/>
        <v>3</v>
      </c>
      <c r="J1723" s="8" t="str" cm="1">
        <f t="array" ref="J1723">_xlfn.IFS(H1723=100,"green",H1723&gt;50,"yellow",H1723&gt;0,"orange",H1723=0,"red")</f>
        <v>green</v>
      </c>
      <c r="K1723" t="s">
        <v>250</v>
      </c>
    </row>
    <row r="1724" spans="1:11" x14ac:dyDescent="0.3">
      <c r="A1724">
        <v>8</v>
      </c>
      <c r="B1724">
        <v>8.0500000000000007</v>
      </c>
      <c r="C1724" t="s">
        <v>265</v>
      </c>
      <c r="D1724">
        <v>33</v>
      </c>
      <c r="E1724" t="s">
        <v>5</v>
      </c>
      <c r="F1724" s="3">
        <v>1.2599271238192342</v>
      </c>
      <c r="G1724" s="3">
        <v>70.285768813681017</v>
      </c>
      <c r="H1724" s="3">
        <f t="shared" si="52"/>
        <v>70.285768813681017</v>
      </c>
      <c r="I1724" s="3">
        <f t="shared" si="53"/>
        <v>2.1085730644104306</v>
      </c>
      <c r="J1724" s="8" t="str" cm="1">
        <f t="array" ref="J1724">_xlfn.IFS(H1724=100,"green",H1724&gt;50,"yellow",H1724&gt;0,"orange",H1724=0,"red")</f>
        <v>yellow</v>
      </c>
      <c r="K1724" t="s">
        <v>250</v>
      </c>
    </row>
    <row r="1725" spans="1:11" x14ac:dyDescent="0.3">
      <c r="A1725">
        <v>8</v>
      </c>
      <c r="B1725">
        <v>8.0500000000000007</v>
      </c>
      <c r="C1725" t="s">
        <v>265</v>
      </c>
      <c r="D1725">
        <v>36</v>
      </c>
      <c r="E1725" t="s">
        <v>4</v>
      </c>
      <c r="F1725" s="3">
        <v>5.7136859405101303E-3</v>
      </c>
      <c r="G1725" s="3">
        <v>99.86524793239812</v>
      </c>
      <c r="H1725" s="3">
        <f t="shared" si="52"/>
        <v>99.86524793239812</v>
      </c>
      <c r="I1725" s="3">
        <f t="shared" si="53"/>
        <v>2.9959574379719434</v>
      </c>
      <c r="J1725" s="8" t="str" cm="1">
        <f t="array" ref="J1725">_xlfn.IFS(H1725=100,"green",H1725&gt;50,"yellow",H1725&gt;0,"orange",H1725=0,"red")</f>
        <v>yellow</v>
      </c>
      <c r="K1725" t="s">
        <v>250</v>
      </c>
    </row>
    <row r="1726" spans="1:11" x14ac:dyDescent="0.3">
      <c r="A1726">
        <v>8</v>
      </c>
      <c r="B1726">
        <v>8.0500000000000007</v>
      </c>
      <c r="C1726" t="s">
        <v>265</v>
      </c>
      <c r="D1726">
        <v>16</v>
      </c>
      <c r="E1726" t="s">
        <v>3</v>
      </c>
      <c r="F1726" s="3">
        <v>2.7218905598575035E-2</v>
      </c>
      <c r="G1726" s="3">
        <v>99.358066956172067</v>
      </c>
      <c r="H1726" s="3">
        <f t="shared" si="52"/>
        <v>99.358066956172067</v>
      </c>
      <c r="I1726" s="3">
        <f t="shared" si="53"/>
        <v>2.9807420086851621</v>
      </c>
      <c r="J1726" s="8" t="str" cm="1">
        <f t="array" ref="J1726">_xlfn.IFS(H1726=100,"green",H1726&gt;50,"yellow",H1726&gt;0,"orange",H1726=0,"red")</f>
        <v>yellow</v>
      </c>
      <c r="K1726" t="s">
        <v>250</v>
      </c>
    </row>
    <row r="1727" spans="1:11" x14ac:dyDescent="0.3">
      <c r="A1727">
        <v>8</v>
      </c>
      <c r="B1727">
        <v>8.0500000000000007</v>
      </c>
      <c r="C1727" t="s">
        <v>265</v>
      </c>
      <c r="D1727">
        <v>9</v>
      </c>
      <c r="E1727" t="s">
        <v>2</v>
      </c>
      <c r="F1727" s="3">
        <v>0</v>
      </c>
      <c r="G1727" s="3">
        <v>100</v>
      </c>
      <c r="H1727" s="3">
        <f t="shared" si="52"/>
        <v>100</v>
      </c>
      <c r="I1727" s="3">
        <f t="shared" si="53"/>
        <v>3</v>
      </c>
      <c r="J1727" s="8" t="str" cm="1">
        <f t="array" ref="J1727">_xlfn.IFS(H1727=100,"green",H1727&gt;50,"yellow",H1727&gt;0,"orange",H1727=0,"red")</f>
        <v>green</v>
      </c>
      <c r="K1727" t="s">
        <v>250</v>
      </c>
    </row>
    <row r="1728" spans="1:11" x14ac:dyDescent="0.3">
      <c r="A1728">
        <v>8</v>
      </c>
      <c r="B1728">
        <v>8.0500000000000007</v>
      </c>
      <c r="C1728" t="s">
        <v>265</v>
      </c>
      <c r="D1728">
        <v>5</v>
      </c>
      <c r="E1728" t="s">
        <v>1</v>
      </c>
      <c r="F1728" s="3">
        <v>0</v>
      </c>
      <c r="G1728" s="3">
        <v>100</v>
      </c>
      <c r="H1728" s="3">
        <f t="shared" si="52"/>
        <v>100</v>
      </c>
      <c r="I1728" s="3">
        <f t="shared" si="53"/>
        <v>3</v>
      </c>
      <c r="J1728" s="8" t="str" cm="1">
        <f t="array" ref="J1728">_xlfn.IFS(H1728=100,"green",H1728&gt;50,"yellow",H1728&gt;0,"orange",H1728=0,"red")</f>
        <v>green</v>
      </c>
      <c r="K1728" t="s">
        <v>250</v>
      </c>
    </row>
    <row r="1729" spans="1:11" x14ac:dyDescent="0.3">
      <c r="A1729">
        <v>8</v>
      </c>
      <c r="B1729">
        <v>8.0500000000000007</v>
      </c>
      <c r="C1729" t="s">
        <v>265</v>
      </c>
      <c r="D1729">
        <v>19</v>
      </c>
      <c r="E1729" t="s">
        <v>0</v>
      </c>
      <c r="F1729" s="3">
        <v>0</v>
      </c>
      <c r="G1729" s="3">
        <v>100</v>
      </c>
      <c r="H1729" s="3">
        <f t="shared" si="52"/>
        <v>100</v>
      </c>
      <c r="I1729" s="3">
        <f t="shared" si="53"/>
        <v>3</v>
      </c>
      <c r="J1729" s="8" t="str" cm="1">
        <f t="array" ref="J1729">_xlfn.IFS(H1729=100,"green",H1729&gt;50,"yellow",H1729&gt;0,"orange",H1729=0,"red")</f>
        <v>green</v>
      </c>
      <c r="K1729" t="s">
        <v>250</v>
      </c>
    </row>
    <row r="1730" spans="1:11" x14ac:dyDescent="0.3">
      <c r="A1730">
        <v>8</v>
      </c>
      <c r="B1730">
        <v>8.06</v>
      </c>
      <c r="C1730" t="s">
        <v>216</v>
      </c>
      <c r="D1730">
        <v>35</v>
      </c>
      <c r="E1730" t="s">
        <v>34</v>
      </c>
      <c r="F1730" s="3">
        <v>1.5765369264361593</v>
      </c>
      <c r="G1730" s="3">
        <v>83.096585245537398</v>
      </c>
      <c r="H1730" s="3">
        <f t="shared" ref="H1730:H1793" si="54">IF(G1730&gt;100,100,IF(G1730&lt;0,0,G1730))</f>
        <v>83.096585245537398</v>
      </c>
      <c r="I1730" s="3">
        <f t="shared" ref="I1730:I1793" si="55">H1730/100*3</f>
        <v>2.4928975573661223</v>
      </c>
      <c r="J1730" s="8" t="str" cm="1">
        <f t="array" ref="J1730">_xlfn.IFS(H1730=100,"green",H1730&gt;50,"yellow",H1730&gt;0,"orange",H1730=0,"red")</f>
        <v>yellow</v>
      </c>
      <c r="K1730" t="s">
        <v>193</v>
      </c>
    </row>
    <row r="1731" spans="1:11" x14ac:dyDescent="0.3">
      <c r="A1731">
        <v>8</v>
      </c>
      <c r="B1731">
        <v>8.06</v>
      </c>
      <c r="C1731" t="s">
        <v>216</v>
      </c>
      <c r="D1731">
        <v>37</v>
      </c>
      <c r="E1731" t="s">
        <v>33</v>
      </c>
      <c r="F1731" s="3">
        <v>0.61318629287395032</v>
      </c>
      <c r="G1731" s="3">
        <v>93.725758664043241</v>
      </c>
      <c r="H1731" s="3">
        <f t="shared" si="54"/>
        <v>93.725758664043241</v>
      </c>
      <c r="I1731" s="3">
        <f t="shared" si="55"/>
        <v>2.8117727599212974</v>
      </c>
      <c r="J1731" s="8" t="str" cm="1">
        <f t="array" ref="J1731">_xlfn.IFS(H1731=100,"green",H1731&gt;50,"yellow",H1731&gt;0,"orange",H1731=0,"red")</f>
        <v>yellow</v>
      </c>
      <c r="K1731" t="s">
        <v>193</v>
      </c>
    </row>
    <row r="1732" spans="1:11" x14ac:dyDescent="0.3">
      <c r="A1732">
        <v>8</v>
      </c>
      <c r="B1732">
        <v>8.06</v>
      </c>
      <c r="C1732" t="s">
        <v>216</v>
      </c>
      <c r="D1732">
        <v>12</v>
      </c>
      <c r="E1732" t="s">
        <v>32</v>
      </c>
      <c r="F1732" s="3">
        <v>0.79495449608195834</v>
      </c>
      <c r="G1732" s="3">
        <v>91.720210853560189</v>
      </c>
      <c r="H1732" s="3">
        <f t="shared" si="54"/>
        <v>91.720210853560189</v>
      </c>
      <c r="I1732" s="3">
        <f t="shared" si="55"/>
        <v>2.7516063256068057</v>
      </c>
      <c r="J1732" s="8" t="str" cm="1">
        <f t="array" ref="J1732">_xlfn.IFS(H1732=100,"green",H1732&gt;50,"yellow",H1732&gt;0,"orange",H1732=0,"red")</f>
        <v>yellow</v>
      </c>
      <c r="K1732" t="s">
        <v>193</v>
      </c>
    </row>
    <row r="1733" spans="1:11" x14ac:dyDescent="0.3">
      <c r="A1733">
        <v>8</v>
      </c>
      <c r="B1733">
        <v>8.06</v>
      </c>
      <c r="C1733" t="s">
        <v>216</v>
      </c>
      <c r="D1733">
        <v>18</v>
      </c>
      <c r="E1733" t="s">
        <v>31</v>
      </c>
      <c r="F1733" s="3">
        <v>0.73704776351508461</v>
      </c>
      <c r="G1733" s="3">
        <v>92.359127444372405</v>
      </c>
      <c r="H1733" s="3">
        <f t="shared" si="54"/>
        <v>92.359127444372405</v>
      </c>
      <c r="I1733" s="3">
        <f t="shared" si="55"/>
        <v>2.7707738233311723</v>
      </c>
      <c r="J1733" s="8" t="str" cm="1">
        <f t="array" ref="J1733">_xlfn.IFS(H1733=100,"green",H1733&gt;50,"yellow",H1733&gt;0,"orange",H1733=0,"red")</f>
        <v>yellow</v>
      </c>
      <c r="K1733" t="s">
        <v>193</v>
      </c>
    </row>
    <row r="1734" spans="1:11" x14ac:dyDescent="0.3">
      <c r="A1734">
        <v>8</v>
      </c>
      <c r="B1734">
        <v>8.06</v>
      </c>
      <c r="C1734" t="s">
        <v>216</v>
      </c>
      <c r="D1734">
        <v>10</v>
      </c>
      <c r="E1734" t="s">
        <v>30</v>
      </c>
      <c r="F1734" s="3">
        <v>4.5494956111776643</v>
      </c>
      <c r="G1734" s="3">
        <v>50.294309183993789</v>
      </c>
      <c r="H1734" s="3">
        <f t="shared" si="54"/>
        <v>50.294309183993789</v>
      </c>
      <c r="I1734" s="3">
        <f t="shared" si="55"/>
        <v>1.5088292755198136</v>
      </c>
      <c r="J1734" s="8" t="str" cm="1">
        <f t="array" ref="J1734">_xlfn.IFS(H1734=100,"green",H1734&gt;50,"yellow",H1734&gt;0,"orange",H1734=0,"red")</f>
        <v>yellow</v>
      </c>
      <c r="K1734" t="s">
        <v>193</v>
      </c>
    </row>
    <row r="1735" spans="1:11" x14ac:dyDescent="0.3">
      <c r="A1735">
        <v>8</v>
      </c>
      <c r="B1735">
        <v>8.06</v>
      </c>
      <c r="C1735" t="s">
        <v>216</v>
      </c>
      <c r="D1735">
        <v>4</v>
      </c>
      <c r="E1735" t="s">
        <v>29</v>
      </c>
      <c r="F1735" s="3">
        <v>2.6528968686342318</v>
      </c>
      <c r="G1735" s="3">
        <v>71.220518434794542</v>
      </c>
      <c r="H1735" s="3">
        <f t="shared" si="54"/>
        <v>71.220518434794542</v>
      </c>
      <c r="I1735" s="3">
        <f t="shared" si="55"/>
        <v>2.1366155530438364</v>
      </c>
      <c r="J1735" s="8" t="str" cm="1">
        <f t="array" ref="J1735">_xlfn.IFS(H1735=100,"green",H1735&gt;50,"yellow",H1735&gt;0,"orange",H1735=0,"red")</f>
        <v>yellow</v>
      </c>
      <c r="K1735" t="s">
        <v>193</v>
      </c>
    </row>
    <row r="1736" spans="1:11" x14ac:dyDescent="0.3">
      <c r="A1736">
        <v>8</v>
      </c>
      <c r="B1736">
        <v>8.06</v>
      </c>
      <c r="C1736" t="s">
        <v>216</v>
      </c>
      <c r="D1736">
        <v>22</v>
      </c>
      <c r="E1736" t="s">
        <v>28</v>
      </c>
      <c r="F1736" s="3">
        <v>3.7619594884330119</v>
      </c>
      <c r="G1736" s="3">
        <v>58.983625130190298</v>
      </c>
      <c r="H1736" s="3">
        <f t="shared" si="54"/>
        <v>58.983625130190298</v>
      </c>
      <c r="I1736" s="3">
        <f t="shared" si="55"/>
        <v>1.7695087539057091</v>
      </c>
      <c r="J1736" s="8" t="str" cm="1">
        <f t="array" ref="J1736">_xlfn.IFS(H1736=100,"green",H1736&gt;50,"yellow",H1736&gt;0,"orange",H1736=0,"red")</f>
        <v>yellow</v>
      </c>
      <c r="K1736" t="s">
        <v>193</v>
      </c>
    </row>
    <row r="1737" spans="1:11" x14ac:dyDescent="0.3">
      <c r="A1737">
        <v>8</v>
      </c>
      <c r="B1737">
        <v>8.06</v>
      </c>
      <c r="C1737" t="s">
        <v>216</v>
      </c>
      <c r="D1737">
        <v>25</v>
      </c>
      <c r="E1737" t="s">
        <v>244</v>
      </c>
      <c r="F1737" s="3">
        <v>1.8778893889006494</v>
      </c>
      <c r="G1737" s="3">
        <v>79.77159902345484</v>
      </c>
      <c r="H1737" s="3">
        <f t="shared" si="54"/>
        <v>79.77159902345484</v>
      </c>
      <c r="I1737" s="3">
        <f t="shared" si="55"/>
        <v>2.3931479707036454</v>
      </c>
      <c r="J1737" s="8" t="str" cm="1">
        <f t="array" ref="J1737">_xlfn.IFS(H1737=100,"green",H1737&gt;50,"yellow",H1737&gt;0,"orange",H1737=0,"red")</f>
        <v>yellow</v>
      </c>
      <c r="K1737" t="s">
        <v>193</v>
      </c>
    </row>
    <row r="1738" spans="1:11" x14ac:dyDescent="0.3">
      <c r="A1738">
        <v>8</v>
      </c>
      <c r="B1738">
        <v>8.06</v>
      </c>
      <c r="C1738" t="s">
        <v>216</v>
      </c>
      <c r="D1738">
        <v>7</v>
      </c>
      <c r="E1738" t="s">
        <v>27</v>
      </c>
      <c r="F1738" s="3">
        <v>0.39313933733743767</v>
      </c>
      <c r="G1738" s="3">
        <v>96.15365684475357</v>
      </c>
      <c r="H1738" s="3">
        <f t="shared" si="54"/>
        <v>96.15365684475357</v>
      </c>
      <c r="I1738" s="3">
        <f t="shared" si="55"/>
        <v>2.8846097053426067</v>
      </c>
      <c r="J1738" s="8" t="str" cm="1">
        <f t="array" ref="J1738">_xlfn.IFS(H1738=100,"green",H1738&gt;50,"yellow",H1738&gt;0,"orange",H1738=0,"red")</f>
        <v>yellow</v>
      </c>
      <c r="K1738" t="s">
        <v>193</v>
      </c>
    </row>
    <row r="1739" spans="1:11" x14ac:dyDescent="0.3">
      <c r="A1739">
        <v>8</v>
      </c>
      <c r="B1739">
        <v>8.06</v>
      </c>
      <c r="C1739" t="s">
        <v>216</v>
      </c>
      <c r="D1739">
        <v>30</v>
      </c>
      <c r="E1739" t="s">
        <v>26</v>
      </c>
      <c r="F1739" s="3">
        <v>3.6337583002238536</v>
      </c>
      <c r="G1739" s="3">
        <v>60.398138822774762</v>
      </c>
      <c r="H1739" s="3">
        <f t="shared" si="54"/>
        <v>60.398138822774762</v>
      </c>
      <c r="I1739" s="3">
        <f t="shared" si="55"/>
        <v>1.8119441646832428</v>
      </c>
      <c r="J1739" s="8" t="str" cm="1">
        <f t="array" ref="J1739">_xlfn.IFS(H1739=100,"green",H1739&gt;50,"yellow",H1739&gt;0,"orange",H1739=0,"red")</f>
        <v>yellow</v>
      </c>
      <c r="K1739" t="s">
        <v>193</v>
      </c>
    </row>
    <row r="1740" spans="1:11" x14ac:dyDescent="0.3">
      <c r="A1740">
        <v>8</v>
      </c>
      <c r="B1740">
        <v>8.06</v>
      </c>
      <c r="C1740" t="s">
        <v>216</v>
      </c>
      <c r="D1740">
        <v>24</v>
      </c>
      <c r="E1740" t="s">
        <v>25</v>
      </c>
      <c r="F1740" s="3">
        <v>0.28458119872616161</v>
      </c>
      <c r="G1740" s="3">
        <v>97.351438048283484</v>
      </c>
      <c r="H1740" s="3">
        <f t="shared" si="54"/>
        <v>97.351438048283484</v>
      </c>
      <c r="I1740" s="3">
        <f t="shared" si="55"/>
        <v>2.9205431414485044</v>
      </c>
      <c r="J1740" s="8" t="str" cm="1">
        <f t="array" ref="J1740">_xlfn.IFS(H1740=100,"green",H1740&gt;50,"yellow",H1740&gt;0,"orange",H1740=0,"red")</f>
        <v>yellow</v>
      </c>
      <c r="K1740" t="s">
        <v>193</v>
      </c>
    </row>
    <row r="1741" spans="1:11" x14ac:dyDescent="0.3">
      <c r="A1741">
        <v>8</v>
      </c>
      <c r="B1741">
        <v>8.06</v>
      </c>
      <c r="C1741" t="s">
        <v>216</v>
      </c>
      <c r="D1741">
        <v>6</v>
      </c>
      <c r="E1741" t="s">
        <v>24</v>
      </c>
      <c r="F1741" s="3">
        <v>9.3604069067101534</v>
      </c>
      <c r="G1741" s="3">
        <v>-2.7871013426971634</v>
      </c>
      <c r="H1741" s="3">
        <f t="shared" si="54"/>
        <v>0</v>
      </c>
      <c r="I1741" s="3">
        <f t="shared" si="55"/>
        <v>0</v>
      </c>
      <c r="J1741" s="8" t="str" cm="1">
        <f t="array" ref="J1741">_xlfn.IFS(H1741=100,"green",H1741&gt;50,"yellow",H1741&gt;0,"orange",H1741=0,"red")</f>
        <v>red</v>
      </c>
      <c r="K1741" t="s">
        <v>193</v>
      </c>
    </row>
    <row r="1742" spans="1:11" x14ac:dyDescent="0.3">
      <c r="A1742">
        <v>8</v>
      </c>
      <c r="B1742">
        <v>8.06</v>
      </c>
      <c r="C1742" t="s">
        <v>216</v>
      </c>
      <c r="D1742">
        <v>2</v>
      </c>
      <c r="E1742" t="s">
        <v>23</v>
      </c>
      <c r="F1742" s="3">
        <v>5.0257829951394122</v>
      </c>
      <c r="G1742" s="3">
        <v>45.039170478727158</v>
      </c>
      <c r="H1742" s="3">
        <f t="shared" si="54"/>
        <v>45.039170478727158</v>
      </c>
      <c r="I1742" s="3">
        <f t="shared" si="55"/>
        <v>1.3511751143618147</v>
      </c>
      <c r="J1742" s="8" t="str" cm="1">
        <f t="array" ref="J1742">_xlfn.IFS(H1742=100,"green",H1742&gt;50,"yellow",H1742&gt;0,"orange",H1742=0,"red")</f>
        <v>orange</v>
      </c>
      <c r="K1742" t="s">
        <v>193</v>
      </c>
    </row>
    <row r="1743" spans="1:11" x14ac:dyDescent="0.3">
      <c r="A1743">
        <v>8</v>
      </c>
      <c r="B1743">
        <v>8.06</v>
      </c>
      <c r="C1743" t="s">
        <v>216</v>
      </c>
      <c r="D1743">
        <v>1</v>
      </c>
      <c r="E1743" t="s">
        <v>22</v>
      </c>
      <c r="F1743" s="3">
        <v>4.2390041861796721</v>
      </c>
      <c r="G1743" s="3">
        <v>53.720130568528688</v>
      </c>
      <c r="H1743" s="3">
        <f t="shared" si="54"/>
        <v>53.720130568528688</v>
      </c>
      <c r="I1743" s="3">
        <f t="shared" si="55"/>
        <v>1.6116039170558607</v>
      </c>
      <c r="J1743" s="8" t="str" cm="1">
        <f t="array" ref="J1743">_xlfn.IFS(H1743=100,"green",H1743&gt;50,"yellow",H1743&gt;0,"orange",H1743=0,"red")</f>
        <v>yellow</v>
      </c>
      <c r="K1743" t="s">
        <v>193</v>
      </c>
    </row>
    <row r="1744" spans="1:11" x14ac:dyDescent="0.3">
      <c r="A1744">
        <v>8</v>
      </c>
      <c r="B1744">
        <v>8.06</v>
      </c>
      <c r="C1744" t="s">
        <v>216</v>
      </c>
      <c r="D1744">
        <v>20</v>
      </c>
      <c r="E1744" t="s">
        <v>21</v>
      </c>
      <c r="F1744" s="3">
        <v>5.4352877310368628</v>
      </c>
      <c r="G1744" s="3">
        <v>40.52088118518266</v>
      </c>
      <c r="H1744" s="3">
        <f t="shared" si="54"/>
        <v>40.52088118518266</v>
      </c>
      <c r="I1744" s="3">
        <f t="shared" si="55"/>
        <v>1.2156264355554798</v>
      </c>
      <c r="J1744" s="8" t="str" cm="1">
        <f t="array" ref="J1744">_xlfn.IFS(H1744=100,"green",H1744&gt;50,"yellow",H1744&gt;0,"orange",H1744=0,"red")</f>
        <v>orange</v>
      </c>
      <c r="K1744" t="s">
        <v>193</v>
      </c>
    </row>
    <row r="1745" spans="1:11" x14ac:dyDescent="0.3">
      <c r="A1745">
        <v>8</v>
      </c>
      <c r="B1745">
        <v>8.06</v>
      </c>
      <c r="C1745" t="s">
        <v>216</v>
      </c>
      <c r="D1745">
        <v>29</v>
      </c>
      <c r="E1745" t="s">
        <v>20</v>
      </c>
      <c r="F1745" s="3">
        <v>6.7959404469381655</v>
      </c>
      <c r="G1745" s="3">
        <v>25.508057011084091</v>
      </c>
      <c r="H1745" s="3">
        <f t="shared" si="54"/>
        <v>25.508057011084091</v>
      </c>
      <c r="I1745" s="3">
        <f t="shared" si="55"/>
        <v>0.76524171033252264</v>
      </c>
      <c r="J1745" s="8" t="str" cm="1">
        <f t="array" ref="J1745">_xlfn.IFS(H1745=100,"green",H1745&gt;50,"yellow",H1745&gt;0,"orange",H1745=0,"red")</f>
        <v>orange</v>
      </c>
      <c r="K1745" t="s">
        <v>193</v>
      </c>
    </row>
    <row r="1746" spans="1:11" x14ac:dyDescent="0.3">
      <c r="A1746">
        <v>8</v>
      </c>
      <c r="B1746">
        <v>8.06</v>
      </c>
      <c r="C1746" t="s">
        <v>216</v>
      </c>
      <c r="D1746">
        <v>32</v>
      </c>
      <c r="E1746" t="s">
        <v>19</v>
      </c>
      <c r="F1746" s="3">
        <v>4.6698112656861879</v>
      </c>
      <c r="G1746" s="3">
        <v>48.966800889320993</v>
      </c>
      <c r="H1746" s="3">
        <f t="shared" si="54"/>
        <v>48.966800889320993</v>
      </c>
      <c r="I1746" s="3">
        <f t="shared" si="55"/>
        <v>1.4690040266796298</v>
      </c>
      <c r="J1746" s="8" t="str" cm="1">
        <f t="array" ref="J1746">_xlfn.IFS(H1746=100,"green",H1746&gt;50,"yellow",H1746&gt;0,"orange",H1746=0,"red")</f>
        <v>orange</v>
      </c>
      <c r="K1746" t="s">
        <v>193</v>
      </c>
    </row>
    <row r="1747" spans="1:11" x14ac:dyDescent="0.3">
      <c r="A1747">
        <v>8</v>
      </c>
      <c r="B1747">
        <v>8.06</v>
      </c>
      <c r="C1747" t="s">
        <v>216</v>
      </c>
      <c r="D1747">
        <v>35</v>
      </c>
      <c r="E1747" t="s">
        <v>18</v>
      </c>
      <c r="F1747" s="3">
        <v>2.5547445255474455</v>
      </c>
      <c r="G1747" s="3">
        <v>72.303486815937745</v>
      </c>
      <c r="H1747" s="3">
        <f t="shared" si="54"/>
        <v>72.303486815937745</v>
      </c>
      <c r="I1747" s="3">
        <f t="shared" si="55"/>
        <v>2.1691046044781324</v>
      </c>
      <c r="J1747" s="8" t="str" cm="1">
        <f t="array" ref="J1747">_xlfn.IFS(H1747=100,"green",H1747&gt;50,"yellow",H1747&gt;0,"orange",H1747=0,"red")</f>
        <v>yellow</v>
      </c>
      <c r="K1747" t="s">
        <v>193</v>
      </c>
    </row>
    <row r="1748" spans="1:11" x14ac:dyDescent="0.3">
      <c r="A1748">
        <v>8</v>
      </c>
      <c r="B1748">
        <v>8.06</v>
      </c>
      <c r="C1748" t="s">
        <v>216</v>
      </c>
      <c r="D1748">
        <v>31</v>
      </c>
      <c r="E1748" t="s">
        <v>17</v>
      </c>
      <c r="F1748" s="3">
        <v>0</v>
      </c>
      <c r="G1748" s="3">
        <v>100.49137776236404</v>
      </c>
      <c r="H1748" s="3">
        <f t="shared" si="54"/>
        <v>100</v>
      </c>
      <c r="I1748" s="3">
        <f t="shared" si="55"/>
        <v>3</v>
      </c>
      <c r="J1748" s="8" t="str" cm="1">
        <f t="array" ref="J1748">_xlfn.IFS(H1748=100,"green",H1748&gt;50,"yellow",H1748&gt;0,"orange",H1748=0,"red")</f>
        <v>green</v>
      </c>
      <c r="K1748" t="s">
        <v>193</v>
      </c>
    </row>
    <row r="1749" spans="1:11" x14ac:dyDescent="0.3">
      <c r="A1749">
        <v>8</v>
      </c>
      <c r="B1749">
        <v>8.06</v>
      </c>
      <c r="C1749" t="s">
        <v>216</v>
      </c>
      <c r="D1749">
        <v>23</v>
      </c>
      <c r="E1749" t="s">
        <v>16</v>
      </c>
      <c r="F1749" s="3">
        <v>1.3989324520646365</v>
      </c>
      <c r="G1749" s="3">
        <v>85.056192362851419</v>
      </c>
      <c r="H1749" s="3">
        <f t="shared" si="54"/>
        <v>85.056192362851419</v>
      </c>
      <c r="I1749" s="3">
        <f t="shared" si="55"/>
        <v>2.5516857708855429</v>
      </c>
      <c r="J1749" s="8" t="str" cm="1">
        <f t="array" ref="J1749">_xlfn.IFS(H1749=100,"green",H1749&gt;50,"yellow",H1749&gt;0,"orange",H1749=0,"red")</f>
        <v>yellow</v>
      </c>
      <c r="K1749" t="s">
        <v>193</v>
      </c>
    </row>
    <row r="1750" spans="1:11" x14ac:dyDescent="0.3">
      <c r="A1750">
        <v>8</v>
      </c>
      <c r="B1750">
        <v>8.06</v>
      </c>
      <c r="C1750" t="s">
        <v>216</v>
      </c>
      <c r="D1750">
        <v>27</v>
      </c>
      <c r="E1750" t="s">
        <v>15</v>
      </c>
      <c r="F1750" s="3">
        <v>7.3130578670486974</v>
      </c>
      <c r="G1750" s="3">
        <v>19.802418228494091</v>
      </c>
      <c r="H1750" s="3">
        <f t="shared" si="54"/>
        <v>19.802418228494091</v>
      </c>
      <c r="I1750" s="3">
        <f t="shared" si="55"/>
        <v>0.59407254685482269</v>
      </c>
      <c r="J1750" s="8" t="str" cm="1">
        <f t="array" ref="J1750">_xlfn.IFS(H1750=100,"green",H1750&gt;50,"yellow",H1750&gt;0,"orange",H1750=0,"red")</f>
        <v>orange</v>
      </c>
      <c r="K1750" t="s">
        <v>193</v>
      </c>
    </row>
    <row r="1751" spans="1:11" x14ac:dyDescent="0.3">
      <c r="A1751">
        <v>8</v>
      </c>
      <c r="B1751">
        <v>8.06</v>
      </c>
      <c r="C1751" t="s">
        <v>216</v>
      </c>
      <c r="D1751">
        <v>14</v>
      </c>
      <c r="E1751" t="s">
        <v>14</v>
      </c>
      <c r="F1751" s="3">
        <v>3.2679865701313808</v>
      </c>
      <c r="G1751" s="3">
        <v>64.433897990092248</v>
      </c>
      <c r="H1751" s="3">
        <f t="shared" si="54"/>
        <v>64.433897990092248</v>
      </c>
      <c r="I1751" s="3">
        <f t="shared" si="55"/>
        <v>1.9330169397027674</v>
      </c>
      <c r="J1751" s="8" t="str" cm="1">
        <f t="array" ref="J1751">_xlfn.IFS(H1751=100,"green",H1751&gt;50,"yellow",H1751&gt;0,"orange",H1751=0,"red")</f>
        <v>yellow</v>
      </c>
      <c r="K1751" t="s">
        <v>193</v>
      </c>
    </row>
    <row r="1752" spans="1:11" x14ac:dyDescent="0.3">
      <c r="A1752">
        <v>8</v>
      </c>
      <c r="B1752">
        <v>8.06</v>
      </c>
      <c r="C1752" t="s">
        <v>216</v>
      </c>
      <c r="D1752">
        <v>17</v>
      </c>
      <c r="E1752" t="s">
        <v>13</v>
      </c>
      <c r="F1752" s="3">
        <v>0.1685266958083029</v>
      </c>
      <c r="G1752" s="3">
        <v>98.631930731358821</v>
      </c>
      <c r="H1752" s="3">
        <f t="shared" si="54"/>
        <v>98.631930731358821</v>
      </c>
      <c r="I1752" s="3">
        <f t="shared" si="55"/>
        <v>2.9589579219407645</v>
      </c>
      <c r="J1752" s="8" t="str" cm="1">
        <f t="array" ref="J1752">_xlfn.IFS(H1752=100,"green",H1752&gt;50,"yellow",H1752&gt;0,"orange",H1752=0,"red")</f>
        <v>yellow</v>
      </c>
      <c r="K1752" t="s">
        <v>193</v>
      </c>
    </row>
    <row r="1753" spans="1:11" x14ac:dyDescent="0.3">
      <c r="A1753">
        <v>8</v>
      </c>
      <c r="B1753">
        <v>8.06</v>
      </c>
      <c r="C1753" t="s">
        <v>216</v>
      </c>
      <c r="D1753">
        <v>15</v>
      </c>
      <c r="E1753" t="s">
        <v>12</v>
      </c>
      <c r="F1753" s="3">
        <v>0</v>
      </c>
      <c r="G1753" s="3">
        <v>100.49137776236404</v>
      </c>
      <c r="H1753" s="3">
        <f t="shared" si="54"/>
        <v>100</v>
      </c>
      <c r="I1753" s="3">
        <f t="shared" si="55"/>
        <v>3</v>
      </c>
      <c r="J1753" s="8" t="str" cm="1">
        <f t="array" ref="J1753">_xlfn.IFS(H1753=100,"green",H1753&gt;50,"yellow",H1753&gt;0,"orange",H1753=0,"red")</f>
        <v>green</v>
      </c>
      <c r="K1753" t="s">
        <v>193</v>
      </c>
    </row>
    <row r="1754" spans="1:11" x14ac:dyDescent="0.3">
      <c r="A1754">
        <v>8</v>
      </c>
      <c r="B1754">
        <v>8.06</v>
      </c>
      <c r="C1754" t="s">
        <v>216</v>
      </c>
      <c r="D1754">
        <v>13</v>
      </c>
      <c r="E1754" t="s">
        <v>11</v>
      </c>
      <c r="F1754" s="3">
        <v>5.05432898222999E-2</v>
      </c>
      <c r="G1754" s="3">
        <v>99.933706054943755</v>
      </c>
      <c r="H1754" s="3">
        <f t="shared" si="54"/>
        <v>99.933706054943755</v>
      </c>
      <c r="I1754" s="3">
        <f t="shared" si="55"/>
        <v>2.9980111816483128</v>
      </c>
      <c r="J1754" s="8" t="str" cm="1">
        <f t="array" ref="J1754">_xlfn.IFS(H1754=100,"green",H1754&gt;50,"yellow",H1754&gt;0,"orange",H1754=0,"red")</f>
        <v>yellow</v>
      </c>
      <c r="K1754" t="s">
        <v>193</v>
      </c>
    </row>
    <row r="1755" spans="1:11" x14ac:dyDescent="0.3">
      <c r="A1755">
        <v>8</v>
      </c>
      <c r="B1755">
        <v>8.06</v>
      </c>
      <c r="C1755" t="s">
        <v>216</v>
      </c>
      <c r="D1755">
        <v>21</v>
      </c>
      <c r="E1755" t="s">
        <v>10</v>
      </c>
      <c r="F1755" s="3">
        <v>5.355668440191824</v>
      </c>
      <c r="G1755" s="3">
        <v>41.399364284032174</v>
      </c>
      <c r="H1755" s="3">
        <f t="shared" si="54"/>
        <v>41.399364284032174</v>
      </c>
      <c r="I1755" s="3">
        <f t="shared" si="55"/>
        <v>1.2419809285209653</v>
      </c>
      <c r="J1755" s="8" t="str" cm="1">
        <f t="array" ref="J1755">_xlfn.IFS(H1755=100,"green",H1755&gt;50,"yellow",H1755&gt;0,"orange",H1755=0,"red")</f>
        <v>orange</v>
      </c>
      <c r="K1755" t="s">
        <v>193</v>
      </c>
    </row>
    <row r="1756" spans="1:11" x14ac:dyDescent="0.3">
      <c r="A1756">
        <v>8</v>
      </c>
      <c r="B1756">
        <v>8.06</v>
      </c>
      <c r="C1756" t="s">
        <v>216</v>
      </c>
      <c r="D1756">
        <v>34</v>
      </c>
      <c r="E1756" t="s">
        <v>9</v>
      </c>
      <c r="F1756" s="3">
        <v>1.6827556807027189</v>
      </c>
      <c r="G1756" s="3">
        <v>81.924615746516949</v>
      </c>
      <c r="H1756" s="3">
        <f t="shared" si="54"/>
        <v>81.924615746516949</v>
      </c>
      <c r="I1756" s="3">
        <f t="shared" si="55"/>
        <v>2.4577384723955085</v>
      </c>
      <c r="J1756" s="8" t="str" cm="1">
        <f t="array" ref="J1756">_xlfn.IFS(H1756=100,"green",H1756&gt;50,"yellow",H1756&gt;0,"orange",H1756=0,"red")</f>
        <v>yellow</v>
      </c>
      <c r="K1756" t="s">
        <v>193</v>
      </c>
    </row>
    <row r="1757" spans="1:11" x14ac:dyDescent="0.3">
      <c r="A1757">
        <v>8</v>
      </c>
      <c r="B1757">
        <v>8.06</v>
      </c>
      <c r="C1757" t="s">
        <v>216</v>
      </c>
      <c r="D1757">
        <v>3</v>
      </c>
      <c r="E1757" t="s">
        <v>8</v>
      </c>
      <c r="F1757" s="3">
        <v>3.6044689359297716E-3</v>
      </c>
      <c r="G1757" s="3">
        <v>100.45160768896932</v>
      </c>
      <c r="H1757" s="3">
        <f t="shared" si="54"/>
        <v>100</v>
      </c>
      <c r="I1757" s="3">
        <f t="shared" si="55"/>
        <v>3</v>
      </c>
      <c r="J1757" s="8" t="str" cm="1">
        <f t="array" ref="J1757">_xlfn.IFS(H1757=100,"green",H1757&gt;50,"yellow",H1757&gt;0,"orange",H1757=0,"red")</f>
        <v>green</v>
      </c>
      <c r="K1757" t="s">
        <v>193</v>
      </c>
    </row>
    <row r="1758" spans="1:11" x14ac:dyDescent="0.3">
      <c r="A1758">
        <v>8</v>
      </c>
      <c r="B1758">
        <v>8.06</v>
      </c>
      <c r="C1758" t="s">
        <v>216</v>
      </c>
      <c r="D1758">
        <v>8</v>
      </c>
      <c r="E1758" t="s">
        <v>7</v>
      </c>
      <c r="F1758" s="3">
        <v>0.3326115225646939</v>
      </c>
      <c r="G1758" s="3">
        <v>96.821493266351922</v>
      </c>
      <c r="H1758" s="3">
        <f t="shared" si="54"/>
        <v>96.821493266351922</v>
      </c>
      <c r="I1758" s="3">
        <f t="shared" si="55"/>
        <v>2.9046447979905574</v>
      </c>
      <c r="J1758" s="8" t="str" cm="1">
        <f t="array" ref="J1758">_xlfn.IFS(H1758=100,"green",H1758&gt;50,"yellow",H1758&gt;0,"orange",H1758=0,"red")</f>
        <v>yellow</v>
      </c>
      <c r="K1758" t="s">
        <v>193</v>
      </c>
    </row>
    <row r="1759" spans="1:11" x14ac:dyDescent="0.3">
      <c r="A1759">
        <v>8</v>
      </c>
      <c r="B1759">
        <v>8.06</v>
      </c>
      <c r="C1759" t="s">
        <v>216</v>
      </c>
      <c r="D1759">
        <v>11</v>
      </c>
      <c r="E1759" t="s">
        <v>6</v>
      </c>
      <c r="F1759" s="3">
        <v>1.3102360554033317</v>
      </c>
      <c r="G1759" s="3">
        <v>86.034828125225388</v>
      </c>
      <c r="H1759" s="3">
        <f t="shared" si="54"/>
        <v>86.034828125225388</v>
      </c>
      <c r="I1759" s="3">
        <f t="shared" si="55"/>
        <v>2.5810448437567617</v>
      </c>
      <c r="J1759" s="8" t="str" cm="1">
        <f t="array" ref="J1759">_xlfn.IFS(H1759=100,"green",H1759&gt;50,"yellow",H1759&gt;0,"orange",H1759=0,"red")</f>
        <v>yellow</v>
      </c>
      <c r="K1759" t="s">
        <v>193</v>
      </c>
    </row>
    <row r="1760" spans="1:11" x14ac:dyDescent="0.3">
      <c r="A1760">
        <v>8</v>
      </c>
      <c r="B1760">
        <v>8.06</v>
      </c>
      <c r="C1760" t="s">
        <v>216</v>
      </c>
      <c r="D1760">
        <v>33</v>
      </c>
      <c r="E1760" t="s">
        <v>5</v>
      </c>
      <c r="F1760" s="3">
        <v>3.0895242673191121</v>
      </c>
      <c r="G1760" s="3">
        <v>66.402969996868507</v>
      </c>
      <c r="H1760" s="3">
        <f t="shared" si="54"/>
        <v>66.402969996868507</v>
      </c>
      <c r="I1760" s="3">
        <f t="shared" si="55"/>
        <v>1.9920890999060554</v>
      </c>
      <c r="J1760" s="8" t="str" cm="1">
        <f t="array" ref="J1760">_xlfn.IFS(H1760=100,"green",H1760&gt;50,"yellow",H1760&gt;0,"orange",H1760=0,"red")</f>
        <v>yellow</v>
      </c>
      <c r="K1760" t="s">
        <v>193</v>
      </c>
    </row>
    <row r="1761" spans="1:11" x14ac:dyDescent="0.3">
      <c r="A1761">
        <v>8</v>
      </c>
      <c r="B1761">
        <v>8.06</v>
      </c>
      <c r="C1761" t="s">
        <v>216</v>
      </c>
      <c r="D1761">
        <v>36</v>
      </c>
      <c r="E1761" t="s">
        <v>4</v>
      </c>
      <c r="F1761" s="3">
        <v>1.2770088077040143</v>
      </c>
      <c r="G1761" s="3">
        <v>86.401442487339551</v>
      </c>
      <c r="H1761" s="3">
        <f t="shared" si="54"/>
        <v>86.401442487339551</v>
      </c>
      <c r="I1761" s="3">
        <f t="shared" si="55"/>
        <v>2.5920432746201865</v>
      </c>
      <c r="J1761" s="8" t="str" cm="1">
        <f t="array" ref="J1761">_xlfn.IFS(H1761=100,"green",H1761&gt;50,"yellow",H1761&gt;0,"orange",H1761=0,"red")</f>
        <v>yellow</v>
      </c>
      <c r="K1761" t="s">
        <v>193</v>
      </c>
    </row>
    <row r="1762" spans="1:11" x14ac:dyDescent="0.3">
      <c r="A1762">
        <v>8</v>
      </c>
      <c r="B1762">
        <v>8.06</v>
      </c>
      <c r="C1762" t="s">
        <v>216</v>
      </c>
      <c r="D1762">
        <v>16</v>
      </c>
      <c r="E1762" t="s">
        <v>3</v>
      </c>
      <c r="F1762" s="3">
        <v>2.6130149374632032</v>
      </c>
      <c r="G1762" s="3">
        <v>71.660557552342283</v>
      </c>
      <c r="H1762" s="3">
        <f t="shared" si="54"/>
        <v>71.660557552342283</v>
      </c>
      <c r="I1762" s="3">
        <f t="shared" si="55"/>
        <v>2.1498167265702683</v>
      </c>
      <c r="J1762" s="8" t="str" cm="1">
        <f t="array" ref="J1762">_xlfn.IFS(H1762=100,"green",H1762&gt;50,"yellow",H1762&gt;0,"orange",H1762=0,"red")</f>
        <v>yellow</v>
      </c>
      <c r="K1762" t="s">
        <v>193</v>
      </c>
    </row>
    <row r="1763" spans="1:11" x14ac:dyDescent="0.3">
      <c r="A1763">
        <v>8</v>
      </c>
      <c r="B1763">
        <v>8.06</v>
      </c>
      <c r="C1763" t="s">
        <v>216</v>
      </c>
      <c r="D1763">
        <v>9</v>
      </c>
      <c r="E1763" t="s">
        <v>2</v>
      </c>
      <c r="F1763" s="3">
        <v>2.2411028155663315</v>
      </c>
      <c r="G1763" s="3">
        <v>75.764067014383926</v>
      </c>
      <c r="H1763" s="3">
        <f t="shared" si="54"/>
        <v>75.764067014383926</v>
      </c>
      <c r="I1763" s="3">
        <f t="shared" si="55"/>
        <v>2.2729220104315178</v>
      </c>
      <c r="J1763" s="8" t="str" cm="1">
        <f t="array" ref="J1763">_xlfn.IFS(H1763=100,"green",H1763&gt;50,"yellow",H1763&gt;0,"orange",H1763=0,"red")</f>
        <v>yellow</v>
      </c>
      <c r="K1763" t="s">
        <v>193</v>
      </c>
    </row>
    <row r="1764" spans="1:11" x14ac:dyDescent="0.3">
      <c r="A1764">
        <v>8</v>
      </c>
      <c r="B1764">
        <v>8.06</v>
      </c>
      <c r="C1764" t="s">
        <v>216</v>
      </c>
      <c r="D1764">
        <v>5</v>
      </c>
      <c r="E1764" t="s">
        <v>1</v>
      </c>
      <c r="F1764" s="3">
        <v>9.0717183282022766</v>
      </c>
      <c r="G1764" s="3">
        <v>0.39815733467101777</v>
      </c>
      <c r="H1764" s="3">
        <f t="shared" si="54"/>
        <v>0.39815733467101777</v>
      </c>
      <c r="I1764" s="3">
        <f t="shared" si="55"/>
        <v>1.1944720040130533E-2</v>
      </c>
      <c r="J1764" s="8" t="str" cm="1">
        <f t="array" ref="J1764">_xlfn.IFS(H1764=100,"green",H1764&gt;50,"yellow",H1764&gt;0,"orange",H1764=0,"red")</f>
        <v>orange</v>
      </c>
      <c r="K1764" t="s">
        <v>193</v>
      </c>
    </row>
    <row r="1765" spans="1:11" x14ac:dyDescent="0.3">
      <c r="A1765">
        <v>8</v>
      </c>
      <c r="B1765">
        <v>8.06</v>
      </c>
      <c r="C1765" t="s">
        <v>216</v>
      </c>
      <c r="D1765">
        <v>19</v>
      </c>
      <c r="E1765" t="s">
        <v>0</v>
      </c>
      <c r="F1765" s="3">
        <v>0.54011939487126504</v>
      </c>
      <c r="G1765" s="3">
        <v>94.531945635811766</v>
      </c>
      <c r="H1765" s="3">
        <f t="shared" si="54"/>
        <v>94.531945635811766</v>
      </c>
      <c r="I1765" s="3">
        <f t="shared" si="55"/>
        <v>2.8359583690743531</v>
      </c>
      <c r="J1765" s="8" t="str" cm="1">
        <f t="array" ref="J1765">_xlfn.IFS(H1765=100,"green",H1765&gt;50,"yellow",H1765&gt;0,"orange",H1765=0,"red")</f>
        <v>yellow</v>
      </c>
      <c r="K1765" t="s">
        <v>193</v>
      </c>
    </row>
    <row r="1766" spans="1:11" x14ac:dyDescent="0.3">
      <c r="A1766">
        <v>8</v>
      </c>
      <c r="B1766">
        <v>8.07</v>
      </c>
      <c r="C1766" t="s">
        <v>217</v>
      </c>
      <c r="D1766">
        <v>35</v>
      </c>
      <c r="E1766" t="s">
        <v>34</v>
      </c>
      <c r="F1766" s="3">
        <v>0</v>
      </c>
      <c r="G1766" s="3">
        <v>100.08561544308132</v>
      </c>
      <c r="H1766" s="3">
        <f t="shared" si="54"/>
        <v>100</v>
      </c>
      <c r="I1766" s="3">
        <f t="shared" si="55"/>
        <v>3</v>
      </c>
      <c r="J1766" s="8" t="str" cm="1">
        <f t="array" ref="J1766">_xlfn.IFS(H1766=100,"green",H1766&gt;50,"yellow",H1766&gt;0,"orange",H1766=0,"red")</f>
        <v>green</v>
      </c>
      <c r="K1766" t="s">
        <v>193</v>
      </c>
    </row>
    <row r="1767" spans="1:11" x14ac:dyDescent="0.3">
      <c r="A1767">
        <v>8</v>
      </c>
      <c r="B1767">
        <v>8.07</v>
      </c>
      <c r="C1767" t="s">
        <v>217</v>
      </c>
      <c r="D1767">
        <v>37</v>
      </c>
      <c r="E1767" t="s">
        <v>33</v>
      </c>
      <c r="F1767" s="3">
        <v>0.219859558958094</v>
      </c>
      <c r="G1767" s="3">
        <v>75.591829543629004</v>
      </c>
      <c r="H1767" s="3">
        <f t="shared" si="54"/>
        <v>75.591829543629004</v>
      </c>
      <c r="I1767" s="3">
        <f t="shared" si="55"/>
        <v>2.2677548863088703</v>
      </c>
      <c r="J1767" s="8" t="str" cm="1">
        <f t="array" ref="J1767">_xlfn.IFS(H1767=100,"green",H1767&gt;50,"yellow",H1767&gt;0,"orange",H1767=0,"red")</f>
        <v>yellow</v>
      </c>
      <c r="K1767" t="s">
        <v>193</v>
      </c>
    </row>
    <row r="1768" spans="1:11" x14ac:dyDescent="0.3">
      <c r="A1768">
        <v>8</v>
      </c>
      <c r="B1768">
        <v>8.07</v>
      </c>
      <c r="C1768" t="s">
        <v>217</v>
      </c>
      <c r="D1768">
        <v>12</v>
      </c>
      <c r="E1768" t="s">
        <v>32</v>
      </c>
      <c r="F1768" s="3">
        <v>0.28907436221162125</v>
      </c>
      <c r="G1768" s="3">
        <v>67.880849952845139</v>
      </c>
      <c r="H1768" s="3">
        <f t="shared" si="54"/>
        <v>67.880849952845139</v>
      </c>
      <c r="I1768" s="3">
        <f t="shared" si="55"/>
        <v>2.0364254985853538</v>
      </c>
      <c r="J1768" s="8" t="str" cm="1">
        <f t="array" ref="J1768">_xlfn.IFS(H1768=100,"green",H1768&gt;50,"yellow",H1768&gt;0,"orange",H1768=0,"red")</f>
        <v>yellow</v>
      </c>
      <c r="K1768" t="s">
        <v>193</v>
      </c>
    </row>
    <row r="1769" spans="1:11" x14ac:dyDescent="0.3">
      <c r="A1769">
        <v>8</v>
      </c>
      <c r="B1769">
        <v>8.07</v>
      </c>
      <c r="C1769" t="s">
        <v>217</v>
      </c>
      <c r="D1769">
        <v>18</v>
      </c>
      <c r="E1769" t="s">
        <v>31</v>
      </c>
      <c r="F1769" s="3">
        <v>0.14100044171592924</v>
      </c>
      <c r="G1769" s="3">
        <v>84.377248486080163</v>
      </c>
      <c r="H1769" s="3">
        <f t="shared" si="54"/>
        <v>84.377248486080163</v>
      </c>
      <c r="I1769" s="3">
        <f t="shared" si="55"/>
        <v>2.5313174545824046</v>
      </c>
      <c r="J1769" s="8" t="str" cm="1">
        <f t="array" ref="J1769">_xlfn.IFS(H1769=100,"green",H1769&gt;50,"yellow",H1769&gt;0,"orange",H1769=0,"red")</f>
        <v>yellow</v>
      </c>
      <c r="K1769" t="s">
        <v>193</v>
      </c>
    </row>
    <row r="1770" spans="1:11" x14ac:dyDescent="0.3">
      <c r="A1770">
        <v>8</v>
      </c>
      <c r="B1770">
        <v>8.07</v>
      </c>
      <c r="C1770" t="s">
        <v>217</v>
      </c>
      <c r="D1770">
        <v>10</v>
      </c>
      <c r="E1770" t="s">
        <v>30</v>
      </c>
      <c r="F1770" s="3">
        <v>3.8424794013324874E-3</v>
      </c>
      <c r="G1770" s="3">
        <v>99.657538227674763</v>
      </c>
      <c r="H1770" s="3">
        <f t="shared" si="54"/>
        <v>99.657538227674763</v>
      </c>
      <c r="I1770" s="3">
        <f t="shared" si="55"/>
        <v>2.9897261468302427</v>
      </c>
      <c r="J1770" s="8" t="str" cm="1">
        <f t="array" ref="J1770">_xlfn.IFS(H1770=100,"green",H1770&gt;50,"yellow",H1770&gt;0,"orange",H1770=0,"red")</f>
        <v>yellow</v>
      </c>
      <c r="K1770" t="s">
        <v>193</v>
      </c>
    </row>
    <row r="1771" spans="1:11" x14ac:dyDescent="0.3">
      <c r="A1771">
        <v>8</v>
      </c>
      <c r="B1771">
        <v>8.07</v>
      </c>
      <c r="C1771" t="s">
        <v>217</v>
      </c>
      <c r="D1771">
        <v>4</v>
      </c>
      <c r="E1771" t="s">
        <v>29</v>
      </c>
      <c r="F1771" s="3">
        <v>0</v>
      </c>
      <c r="G1771" s="3">
        <v>100.08561544308132</v>
      </c>
      <c r="H1771" s="3">
        <f t="shared" si="54"/>
        <v>100</v>
      </c>
      <c r="I1771" s="3">
        <f t="shared" si="55"/>
        <v>3</v>
      </c>
      <c r="J1771" s="8" t="str" cm="1">
        <f t="array" ref="J1771">_xlfn.IFS(H1771=100,"green",H1771&gt;50,"yellow",H1771&gt;0,"orange",H1771=0,"red")</f>
        <v>green</v>
      </c>
      <c r="K1771" t="s">
        <v>193</v>
      </c>
    </row>
    <row r="1772" spans="1:11" x14ac:dyDescent="0.3">
      <c r="A1772">
        <v>8</v>
      </c>
      <c r="B1772">
        <v>8.07</v>
      </c>
      <c r="C1772" t="s">
        <v>217</v>
      </c>
      <c r="D1772">
        <v>22</v>
      </c>
      <c r="E1772" t="s">
        <v>28</v>
      </c>
      <c r="F1772" s="3">
        <v>1.9573150304021916E-2</v>
      </c>
      <c r="G1772" s="3">
        <v>97.905039100635847</v>
      </c>
      <c r="H1772" s="3">
        <f t="shared" si="54"/>
        <v>97.905039100635847</v>
      </c>
      <c r="I1772" s="3">
        <f t="shared" si="55"/>
        <v>2.9371511730190756</v>
      </c>
      <c r="J1772" s="8" t="str" cm="1">
        <f t="array" ref="J1772">_xlfn.IFS(H1772=100,"green",H1772&gt;50,"yellow",H1772&gt;0,"orange",H1772=0,"red")</f>
        <v>yellow</v>
      </c>
      <c r="K1772" t="s">
        <v>193</v>
      </c>
    </row>
    <row r="1773" spans="1:11" x14ac:dyDescent="0.3">
      <c r="A1773">
        <v>8</v>
      </c>
      <c r="B1773">
        <v>8.07</v>
      </c>
      <c r="C1773" t="s">
        <v>217</v>
      </c>
      <c r="D1773">
        <v>25</v>
      </c>
      <c r="E1773" t="s">
        <v>244</v>
      </c>
      <c r="F1773" s="3">
        <v>0.17071721717278632</v>
      </c>
      <c r="G1773" s="3">
        <v>81.066606278337474</v>
      </c>
      <c r="H1773" s="3">
        <f t="shared" si="54"/>
        <v>81.066606278337474</v>
      </c>
      <c r="I1773" s="3">
        <f t="shared" si="55"/>
        <v>2.431998188350124</v>
      </c>
      <c r="J1773" s="8" t="str" cm="1">
        <f t="array" ref="J1773">_xlfn.IFS(H1773=100,"green",H1773&gt;50,"yellow",H1773&gt;0,"orange",H1773=0,"red")</f>
        <v>yellow</v>
      </c>
      <c r="K1773" t="s">
        <v>193</v>
      </c>
    </row>
    <row r="1774" spans="1:11" x14ac:dyDescent="0.3">
      <c r="A1774">
        <v>8</v>
      </c>
      <c r="B1774">
        <v>8.07</v>
      </c>
      <c r="C1774" t="s">
        <v>217</v>
      </c>
      <c r="D1774">
        <v>7</v>
      </c>
      <c r="E1774" t="s">
        <v>27</v>
      </c>
      <c r="F1774" s="3">
        <v>0.15487307228444513</v>
      </c>
      <c r="G1774" s="3">
        <v>82.831747145962424</v>
      </c>
      <c r="H1774" s="3">
        <f t="shared" si="54"/>
        <v>82.831747145962424</v>
      </c>
      <c r="I1774" s="3">
        <f t="shared" si="55"/>
        <v>2.4849524143788724</v>
      </c>
      <c r="J1774" s="8" t="str" cm="1">
        <f t="array" ref="J1774">_xlfn.IFS(H1774=100,"green",H1774&gt;50,"yellow",H1774&gt;0,"orange",H1774=0,"red")</f>
        <v>yellow</v>
      </c>
      <c r="K1774" t="s">
        <v>193</v>
      </c>
    </row>
    <row r="1775" spans="1:11" x14ac:dyDescent="0.3">
      <c r="A1775">
        <v>8</v>
      </c>
      <c r="B1775">
        <v>8.07</v>
      </c>
      <c r="C1775" t="s">
        <v>217</v>
      </c>
      <c r="D1775">
        <v>30</v>
      </c>
      <c r="E1775" t="s">
        <v>26</v>
      </c>
      <c r="F1775" s="3">
        <v>0.20568443208814266</v>
      </c>
      <c r="G1775" s="3">
        <v>77.171030940627816</v>
      </c>
      <c r="H1775" s="3">
        <f t="shared" si="54"/>
        <v>77.171030940627816</v>
      </c>
      <c r="I1775" s="3">
        <f t="shared" si="55"/>
        <v>2.3151309282188346</v>
      </c>
      <c r="J1775" s="8" t="str" cm="1">
        <f t="array" ref="J1775">_xlfn.IFS(H1775=100,"green",H1775&gt;50,"yellow",H1775&gt;0,"orange",H1775=0,"red")</f>
        <v>yellow</v>
      </c>
      <c r="K1775" t="s">
        <v>193</v>
      </c>
    </row>
    <row r="1776" spans="1:11" x14ac:dyDescent="0.3">
      <c r="A1776">
        <v>8</v>
      </c>
      <c r="B1776">
        <v>8.07</v>
      </c>
      <c r="C1776" t="s">
        <v>217</v>
      </c>
      <c r="D1776">
        <v>24</v>
      </c>
      <c r="E1776" t="s">
        <v>25</v>
      </c>
      <c r="F1776" s="3">
        <v>6.6181674122363171E-2</v>
      </c>
      <c r="G1776" s="3">
        <v>92.712546179672756</v>
      </c>
      <c r="H1776" s="3">
        <f t="shared" si="54"/>
        <v>92.712546179672756</v>
      </c>
      <c r="I1776" s="3">
        <f t="shared" si="55"/>
        <v>2.7813763853901827</v>
      </c>
      <c r="J1776" s="8" t="str" cm="1">
        <f t="array" ref="J1776">_xlfn.IFS(H1776=100,"green",H1776&gt;50,"yellow",H1776&gt;0,"orange",H1776=0,"red")</f>
        <v>yellow</v>
      </c>
      <c r="K1776" t="s">
        <v>193</v>
      </c>
    </row>
    <row r="1777" spans="1:11" x14ac:dyDescent="0.3">
      <c r="A1777">
        <v>8</v>
      </c>
      <c r="B1777">
        <v>8.07</v>
      </c>
      <c r="C1777" t="s">
        <v>217</v>
      </c>
      <c r="D1777">
        <v>6</v>
      </c>
      <c r="E1777" t="s">
        <v>24</v>
      </c>
      <c r="F1777" s="3">
        <v>0.11439182481862387</v>
      </c>
      <c r="G1777" s="3">
        <v>87.341621599770292</v>
      </c>
      <c r="H1777" s="3">
        <f t="shared" si="54"/>
        <v>87.341621599770292</v>
      </c>
      <c r="I1777" s="3">
        <f t="shared" si="55"/>
        <v>2.6202486479931086</v>
      </c>
      <c r="J1777" s="8" t="str" cm="1">
        <f t="array" ref="J1777">_xlfn.IFS(H1777=100,"green",H1777&gt;50,"yellow",H1777&gt;0,"orange",H1777=0,"red")</f>
        <v>yellow</v>
      </c>
      <c r="K1777" t="s">
        <v>193</v>
      </c>
    </row>
    <row r="1778" spans="1:11" x14ac:dyDescent="0.3">
      <c r="A1778">
        <v>8</v>
      </c>
      <c r="B1778">
        <v>8.07</v>
      </c>
      <c r="C1778" t="s">
        <v>217</v>
      </c>
      <c r="D1778">
        <v>2</v>
      </c>
      <c r="E1778" t="s">
        <v>23</v>
      </c>
      <c r="F1778" s="3">
        <v>0.14567486942433078</v>
      </c>
      <c r="G1778" s="3">
        <v>83.856486814244548</v>
      </c>
      <c r="H1778" s="3">
        <f t="shared" si="54"/>
        <v>83.856486814244548</v>
      </c>
      <c r="I1778" s="3">
        <f t="shared" si="55"/>
        <v>2.5156946044273365</v>
      </c>
      <c r="J1778" s="8" t="str" cm="1">
        <f t="array" ref="J1778">_xlfn.IFS(H1778=100,"green",H1778&gt;50,"yellow",H1778&gt;0,"orange",H1778=0,"red")</f>
        <v>yellow</v>
      </c>
      <c r="K1778" t="s">
        <v>193</v>
      </c>
    </row>
    <row r="1779" spans="1:11" x14ac:dyDescent="0.3">
      <c r="A1779">
        <v>8</v>
      </c>
      <c r="B1779">
        <v>8.07</v>
      </c>
      <c r="C1779" t="s">
        <v>217</v>
      </c>
      <c r="D1779">
        <v>1</v>
      </c>
      <c r="E1779" t="s">
        <v>22</v>
      </c>
      <c r="F1779" s="3">
        <v>0.13043089803629762</v>
      </c>
      <c r="G1779" s="3">
        <v>85.554764447499636</v>
      </c>
      <c r="H1779" s="3">
        <f t="shared" si="54"/>
        <v>85.554764447499636</v>
      </c>
      <c r="I1779" s="3">
        <f t="shared" si="55"/>
        <v>2.5666429334249887</v>
      </c>
      <c r="J1779" s="8" t="str" cm="1">
        <f t="array" ref="J1779">_xlfn.IFS(H1779=100,"green",H1779&gt;50,"yellow",H1779&gt;0,"orange",H1779=0,"red")</f>
        <v>yellow</v>
      </c>
      <c r="K1779" t="s">
        <v>193</v>
      </c>
    </row>
    <row r="1780" spans="1:11" x14ac:dyDescent="0.3">
      <c r="A1780">
        <v>8</v>
      </c>
      <c r="B1780">
        <v>8.07</v>
      </c>
      <c r="C1780" t="s">
        <v>217</v>
      </c>
      <c r="D1780">
        <v>20</v>
      </c>
      <c r="E1780" t="s">
        <v>21</v>
      </c>
      <c r="F1780" s="3">
        <v>4.850228873206347E-2</v>
      </c>
      <c r="G1780" s="3">
        <v>94.682144784509603</v>
      </c>
      <c r="H1780" s="3">
        <f t="shared" si="54"/>
        <v>94.682144784509603</v>
      </c>
      <c r="I1780" s="3">
        <f t="shared" si="55"/>
        <v>2.8404643435352881</v>
      </c>
      <c r="J1780" s="8" t="str" cm="1">
        <f t="array" ref="J1780">_xlfn.IFS(H1780=100,"green",H1780&gt;50,"yellow",H1780&gt;0,"orange",H1780=0,"red")</f>
        <v>yellow</v>
      </c>
      <c r="K1780" t="s">
        <v>193</v>
      </c>
    </row>
    <row r="1781" spans="1:11" x14ac:dyDescent="0.3">
      <c r="A1781">
        <v>8</v>
      </c>
      <c r="B1781">
        <v>8.07</v>
      </c>
      <c r="C1781" t="s">
        <v>217</v>
      </c>
      <c r="D1781">
        <v>29</v>
      </c>
      <c r="E1781" t="s">
        <v>20</v>
      </c>
      <c r="F1781" s="3">
        <v>0.10475438068498136</v>
      </c>
      <c r="G1781" s="3">
        <v>88.415295604876277</v>
      </c>
      <c r="H1781" s="3">
        <f t="shared" si="54"/>
        <v>88.415295604876277</v>
      </c>
      <c r="I1781" s="3">
        <f t="shared" si="55"/>
        <v>2.6524588681462884</v>
      </c>
      <c r="J1781" s="8" t="str" cm="1">
        <f t="array" ref="J1781">_xlfn.IFS(H1781=100,"green",H1781&gt;50,"yellow",H1781&gt;0,"orange",H1781=0,"red")</f>
        <v>yellow</v>
      </c>
      <c r="K1781" t="s">
        <v>193</v>
      </c>
    </row>
    <row r="1782" spans="1:11" x14ac:dyDescent="0.3">
      <c r="A1782">
        <v>8</v>
      </c>
      <c r="B1782">
        <v>8.07</v>
      </c>
      <c r="C1782" t="s">
        <v>217</v>
      </c>
      <c r="D1782">
        <v>32</v>
      </c>
      <c r="E1782" t="s">
        <v>19</v>
      </c>
      <c r="F1782" s="3">
        <v>0.10776487536198896</v>
      </c>
      <c r="G1782" s="3">
        <v>88.079906903018099</v>
      </c>
      <c r="H1782" s="3">
        <f t="shared" si="54"/>
        <v>88.079906903018099</v>
      </c>
      <c r="I1782" s="3">
        <f t="shared" si="55"/>
        <v>2.6423972070905428</v>
      </c>
      <c r="J1782" s="8" t="str" cm="1">
        <f t="array" ref="J1782">_xlfn.IFS(H1782=100,"green",H1782&gt;50,"yellow",H1782&gt;0,"orange",H1782=0,"red")</f>
        <v>yellow</v>
      </c>
      <c r="K1782" t="s">
        <v>193</v>
      </c>
    </row>
    <row r="1783" spans="1:11" x14ac:dyDescent="0.3">
      <c r="A1783">
        <v>8</v>
      </c>
      <c r="B1783">
        <v>8.07</v>
      </c>
      <c r="C1783" t="s">
        <v>217</v>
      </c>
      <c r="D1783">
        <v>35</v>
      </c>
      <c r="E1783" t="s">
        <v>18</v>
      </c>
      <c r="F1783" s="3">
        <v>0</v>
      </c>
      <c r="G1783" s="3">
        <v>100.08561544308132</v>
      </c>
      <c r="H1783" s="3">
        <f t="shared" si="54"/>
        <v>100</v>
      </c>
      <c r="I1783" s="3">
        <f t="shared" si="55"/>
        <v>3</v>
      </c>
      <c r="J1783" s="8" t="str" cm="1">
        <f t="array" ref="J1783">_xlfn.IFS(H1783=100,"green",H1783&gt;50,"yellow",H1783&gt;0,"orange",H1783=0,"red")</f>
        <v>green</v>
      </c>
      <c r="K1783" t="s">
        <v>193</v>
      </c>
    </row>
    <row r="1784" spans="1:11" x14ac:dyDescent="0.3">
      <c r="A1784">
        <v>8</v>
      </c>
      <c r="B1784">
        <v>8.07</v>
      </c>
      <c r="C1784" t="s">
        <v>217</v>
      </c>
      <c r="D1784">
        <v>31</v>
      </c>
      <c r="E1784" t="s">
        <v>17</v>
      </c>
      <c r="F1784" s="3">
        <v>3.1020737362927115</v>
      </c>
      <c r="G1784" s="3">
        <v>-245.50558969323961</v>
      </c>
      <c r="H1784" s="3">
        <f t="shared" si="54"/>
        <v>0</v>
      </c>
      <c r="I1784" s="3">
        <f t="shared" si="55"/>
        <v>0</v>
      </c>
      <c r="J1784" s="8" t="str" cm="1">
        <f t="array" ref="J1784">_xlfn.IFS(H1784=100,"green",H1784&gt;50,"yellow",H1784&gt;0,"orange",H1784=0,"red")</f>
        <v>red</v>
      </c>
      <c r="K1784" t="s">
        <v>193</v>
      </c>
    </row>
    <row r="1785" spans="1:11" x14ac:dyDescent="0.3">
      <c r="A1785">
        <v>8</v>
      </c>
      <c r="B1785">
        <v>8.07</v>
      </c>
      <c r="C1785" t="s">
        <v>217</v>
      </c>
      <c r="D1785">
        <v>23</v>
      </c>
      <c r="E1785" t="s">
        <v>16</v>
      </c>
      <c r="F1785" s="3">
        <v>0.14870541813285504</v>
      </c>
      <c r="G1785" s="3">
        <v>83.518863962746863</v>
      </c>
      <c r="H1785" s="3">
        <f t="shared" si="54"/>
        <v>83.518863962746863</v>
      </c>
      <c r="I1785" s="3">
        <f t="shared" si="55"/>
        <v>2.5055659188824055</v>
      </c>
      <c r="J1785" s="8" t="str" cm="1">
        <f t="array" ref="J1785">_xlfn.IFS(H1785=100,"green",H1785&gt;50,"yellow",H1785&gt;0,"orange",H1785=0,"red")</f>
        <v>yellow</v>
      </c>
      <c r="K1785" t="s">
        <v>193</v>
      </c>
    </row>
    <row r="1786" spans="1:11" x14ac:dyDescent="0.3">
      <c r="A1786">
        <v>8</v>
      </c>
      <c r="B1786">
        <v>8.07</v>
      </c>
      <c r="C1786" t="s">
        <v>217</v>
      </c>
      <c r="D1786">
        <v>27</v>
      </c>
      <c r="E1786" t="s">
        <v>15</v>
      </c>
      <c r="F1786" s="3">
        <v>0.15839916042037819</v>
      </c>
      <c r="G1786" s="3">
        <v>82.438917976862697</v>
      </c>
      <c r="H1786" s="3">
        <f t="shared" si="54"/>
        <v>82.438917976862697</v>
      </c>
      <c r="I1786" s="3">
        <f t="shared" si="55"/>
        <v>2.473167539305881</v>
      </c>
      <c r="J1786" s="8" t="str" cm="1">
        <f t="array" ref="J1786">_xlfn.IFS(H1786=100,"green",H1786&gt;50,"yellow",H1786&gt;0,"orange",H1786=0,"red")</f>
        <v>yellow</v>
      </c>
      <c r="K1786" t="s">
        <v>193</v>
      </c>
    </row>
    <row r="1787" spans="1:11" x14ac:dyDescent="0.3">
      <c r="A1787">
        <v>8</v>
      </c>
      <c r="B1787">
        <v>8.07</v>
      </c>
      <c r="C1787" t="s">
        <v>217</v>
      </c>
      <c r="D1787">
        <v>14</v>
      </c>
      <c r="E1787" t="s">
        <v>14</v>
      </c>
      <c r="F1787" s="3">
        <v>0.5835690303806037</v>
      </c>
      <c r="G1787" s="3">
        <v>35.072227099034244</v>
      </c>
      <c r="H1787" s="3">
        <f t="shared" si="54"/>
        <v>35.072227099034244</v>
      </c>
      <c r="I1787" s="3">
        <f t="shared" si="55"/>
        <v>1.0521668129710273</v>
      </c>
      <c r="J1787" s="8" t="str" cm="1">
        <f t="array" ref="J1787">_xlfn.IFS(H1787=100,"green",H1787&gt;50,"yellow",H1787&gt;0,"orange",H1787=0,"red")</f>
        <v>orange</v>
      </c>
      <c r="K1787" t="s">
        <v>193</v>
      </c>
    </row>
    <row r="1788" spans="1:11" x14ac:dyDescent="0.3">
      <c r="A1788">
        <v>8</v>
      </c>
      <c r="B1788">
        <v>8.07</v>
      </c>
      <c r="C1788" t="s">
        <v>217</v>
      </c>
      <c r="D1788">
        <v>17</v>
      </c>
      <c r="E1788" t="s">
        <v>13</v>
      </c>
      <c r="F1788" s="3">
        <v>0.26964271329328465</v>
      </c>
      <c r="G1788" s="3">
        <v>70.045662119914837</v>
      </c>
      <c r="H1788" s="3">
        <f t="shared" si="54"/>
        <v>70.045662119914837</v>
      </c>
      <c r="I1788" s="3">
        <f t="shared" si="55"/>
        <v>2.1013698635974452</v>
      </c>
      <c r="J1788" s="8" t="str" cm="1">
        <f t="array" ref="J1788">_xlfn.IFS(H1788=100,"green",H1788&gt;50,"yellow",H1788&gt;0,"orange",H1788=0,"red")</f>
        <v>yellow</v>
      </c>
      <c r="K1788" t="s">
        <v>193</v>
      </c>
    </row>
    <row r="1789" spans="1:11" x14ac:dyDescent="0.3">
      <c r="A1789">
        <v>8</v>
      </c>
      <c r="B1789">
        <v>8.07</v>
      </c>
      <c r="C1789" t="s">
        <v>217</v>
      </c>
      <c r="D1789">
        <v>15</v>
      </c>
      <c r="E1789" t="s">
        <v>12</v>
      </c>
      <c r="F1789" s="3">
        <v>0</v>
      </c>
      <c r="G1789" s="3">
        <v>100.08561544308132</v>
      </c>
      <c r="H1789" s="3">
        <f t="shared" si="54"/>
        <v>100</v>
      </c>
      <c r="I1789" s="3">
        <f t="shared" si="55"/>
        <v>3</v>
      </c>
      <c r="J1789" s="8" t="str" cm="1">
        <f t="array" ref="J1789">_xlfn.IFS(H1789=100,"green",H1789&gt;50,"yellow",H1789&gt;0,"orange",H1789=0,"red")</f>
        <v>green</v>
      </c>
      <c r="K1789" t="s">
        <v>193</v>
      </c>
    </row>
    <row r="1790" spans="1:11" x14ac:dyDescent="0.3">
      <c r="A1790">
        <v>8</v>
      </c>
      <c r="B1790">
        <v>8.07</v>
      </c>
      <c r="C1790" t="s">
        <v>217</v>
      </c>
      <c r="D1790">
        <v>13</v>
      </c>
      <c r="E1790" t="s">
        <v>11</v>
      </c>
      <c r="F1790" s="3">
        <v>0.1010865796445998</v>
      </c>
      <c r="G1790" s="3">
        <v>88.823912513918728</v>
      </c>
      <c r="H1790" s="3">
        <f t="shared" si="54"/>
        <v>88.823912513918728</v>
      </c>
      <c r="I1790" s="3">
        <f t="shared" si="55"/>
        <v>2.6647173754175615</v>
      </c>
      <c r="J1790" s="8" t="str" cm="1">
        <f t="array" ref="J1790">_xlfn.IFS(H1790=100,"green",H1790&gt;50,"yellow",H1790&gt;0,"orange",H1790=0,"red")</f>
        <v>yellow</v>
      </c>
      <c r="K1790" t="s">
        <v>193</v>
      </c>
    </row>
    <row r="1791" spans="1:11" x14ac:dyDescent="0.3">
      <c r="A1791">
        <v>8</v>
      </c>
      <c r="B1791">
        <v>8.07</v>
      </c>
      <c r="C1791" t="s">
        <v>217</v>
      </c>
      <c r="D1791">
        <v>21</v>
      </c>
      <c r="E1791" t="s">
        <v>10</v>
      </c>
      <c r="F1791" s="3">
        <v>4.7648295731243986E-3</v>
      </c>
      <c r="G1791" s="3">
        <v>99.554782415103972</v>
      </c>
      <c r="H1791" s="3">
        <f t="shared" si="54"/>
        <v>99.554782415103972</v>
      </c>
      <c r="I1791" s="3">
        <f t="shared" si="55"/>
        <v>2.9866434724531192</v>
      </c>
      <c r="J1791" s="8" t="str" cm="1">
        <f t="array" ref="J1791">_xlfn.IFS(H1791=100,"green",H1791&gt;50,"yellow",H1791&gt;0,"orange",H1791=0,"red")</f>
        <v>yellow</v>
      </c>
      <c r="K1791" t="s">
        <v>193</v>
      </c>
    </row>
    <row r="1792" spans="1:11" x14ac:dyDescent="0.3">
      <c r="A1792">
        <v>8</v>
      </c>
      <c r="B1792">
        <v>8.07</v>
      </c>
      <c r="C1792" t="s">
        <v>217</v>
      </c>
      <c r="D1792">
        <v>34</v>
      </c>
      <c r="E1792" t="s">
        <v>9</v>
      </c>
      <c r="F1792" s="3">
        <v>0.16026244578121132</v>
      </c>
      <c r="G1792" s="3">
        <v>82.231335859832569</v>
      </c>
      <c r="H1792" s="3">
        <f t="shared" si="54"/>
        <v>82.231335859832569</v>
      </c>
      <c r="I1792" s="3">
        <f t="shared" si="55"/>
        <v>2.4669400757949771</v>
      </c>
      <c r="J1792" s="8" t="str" cm="1">
        <f t="array" ref="J1792">_xlfn.IFS(H1792=100,"green",H1792&gt;50,"yellow",H1792&gt;0,"orange",H1792=0,"red")</f>
        <v>yellow</v>
      </c>
      <c r="K1792" t="s">
        <v>193</v>
      </c>
    </row>
    <row r="1793" spans="1:11" x14ac:dyDescent="0.3">
      <c r="A1793">
        <v>8</v>
      </c>
      <c r="B1793">
        <v>8.07</v>
      </c>
      <c r="C1793" t="s">
        <v>217</v>
      </c>
      <c r="D1793">
        <v>3</v>
      </c>
      <c r="E1793" t="s">
        <v>8</v>
      </c>
      <c r="F1793" s="3">
        <v>0.10813406807789316</v>
      </c>
      <c r="G1793" s="3">
        <v>88.038776431448667</v>
      </c>
      <c r="H1793" s="3">
        <f t="shared" si="54"/>
        <v>88.038776431448667</v>
      </c>
      <c r="I1793" s="3">
        <f t="shared" si="55"/>
        <v>2.6411632929434599</v>
      </c>
      <c r="J1793" s="8" t="str" cm="1">
        <f t="array" ref="J1793">_xlfn.IFS(H1793=100,"green",H1793&gt;50,"yellow",H1793&gt;0,"orange",H1793=0,"red")</f>
        <v>yellow</v>
      </c>
      <c r="K1793" t="s">
        <v>193</v>
      </c>
    </row>
    <row r="1794" spans="1:11" x14ac:dyDescent="0.3">
      <c r="A1794">
        <v>8</v>
      </c>
      <c r="B1794">
        <v>8.07</v>
      </c>
      <c r="C1794" t="s">
        <v>217</v>
      </c>
      <c r="D1794">
        <v>8</v>
      </c>
      <c r="E1794" t="s">
        <v>7</v>
      </c>
      <c r="F1794" s="3">
        <v>0.27863509127130059</v>
      </c>
      <c r="G1794" s="3">
        <v>69.043852683180475</v>
      </c>
      <c r="H1794" s="3">
        <f t="shared" ref="H1794:H1837" si="56">IF(G1794&gt;100,100,IF(G1794&lt;0,0,G1794))</f>
        <v>69.043852683180475</v>
      </c>
      <c r="I1794" s="3">
        <f t="shared" ref="I1794:I1837" si="57">H1794/100*3</f>
        <v>2.0713155804954142</v>
      </c>
      <c r="J1794" s="8" t="str" cm="1">
        <f t="array" ref="J1794">_xlfn.IFS(H1794=100,"green",H1794&gt;50,"yellow",H1794&gt;0,"orange",H1794=0,"red")</f>
        <v>yellow</v>
      </c>
      <c r="K1794" t="s">
        <v>193</v>
      </c>
    </row>
    <row r="1795" spans="1:11" x14ac:dyDescent="0.3">
      <c r="A1795">
        <v>8</v>
      </c>
      <c r="B1795">
        <v>8.07</v>
      </c>
      <c r="C1795" t="s">
        <v>217</v>
      </c>
      <c r="D1795">
        <v>11</v>
      </c>
      <c r="E1795" t="s">
        <v>6</v>
      </c>
      <c r="F1795" s="3">
        <v>0.49133852077624934</v>
      </c>
      <c r="G1795" s="3">
        <v>45.347306182937167</v>
      </c>
      <c r="H1795" s="3">
        <f t="shared" si="56"/>
        <v>45.347306182937167</v>
      </c>
      <c r="I1795" s="3">
        <f t="shared" si="57"/>
        <v>1.3604191854881151</v>
      </c>
      <c r="J1795" s="8" t="str" cm="1">
        <f t="array" ref="J1795">_xlfn.IFS(H1795=100,"green",H1795&gt;50,"yellow",H1795&gt;0,"orange",H1795=0,"red")</f>
        <v>orange</v>
      </c>
      <c r="K1795" t="s">
        <v>193</v>
      </c>
    </row>
    <row r="1796" spans="1:11" x14ac:dyDescent="0.3">
      <c r="A1796">
        <v>8</v>
      </c>
      <c r="B1796">
        <v>8.07</v>
      </c>
      <c r="C1796" t="s">
        <v>217</v>
      </c>
      <c r="D1796">
        <v>33</v>
      </c>
      <c r="E1796" t="s">
        <v>5</v>
      </c>
      <c r="F1796" s="3">
        <v>0.20236453253862288</v>
      </c>
      <c r="G1796" s="3">
        <v>77.540889359151819</v>
      </c>
      <c r="H1796" s="3">
        <f t="shared" si="56"/>
        <v>77.540889359151819</v>
      </c>
      <c r="I1796" s="3">
        <f t="shared" si="57"/>
        <v>2.3262266807745546</v>
      </c>
      <c r="J1796" s="8" t="str" cm="1">
        <f t="array" ref="J1796">_xlfn.IFS(H1796=100,"green",H1796&gt;50,"yellow",H1796&gt;0,"orange",H1796=0,"red")</f>
        <v>yellow</v>
      </c>
      <c r="K1796" t="s">
        <v>193</v>
      </c>
    </row>
    <row r="1797" spans="1:11" x14ac:dyDescent="0.3">
      <c r="A1797">
        <v>8</v>
      </c>
      <c r="B1797">
        <v>8.07</v>
      </c>
      <c r="C1797" t="s">
        <v>217</v>
      </c>
      <c r="D1797">
        <v>36</v>
      </c>
      <c r="E1797" t="s">
        <v>4</v>
      </c>
      <c r="F1797" s="3">
        <v>0.33996431346035277</v>
      </c>
      <c r="G1797" s="3">
        <v>62.211378148994292</v>
      </c>
      <c r="H1797" s="3">
        <f t="shared" si="56"/>
        <v>62.211378148994292</v>
      </c>
      <c r="I1797" s="3">
        <f t="shared" si="57"/>
        <v>1.8663413444698287</v>
      </c>
      <c r="J1797" s="8" t="str" cm="1">
        <f t="array" ref="J1797">_xlfn.IFS(H1797=100,"green",H1797&gt;50,"yellow",H1797&gt;0,"orange",H1797=0,"red")</f>
        <v>yellow</v>
      </c>
      <c r="K1797" t="s">
        <v>193</v>
      </c>
    </row>
    <row r="1798" spans="1:11" x14ac:dyDescent="0.3">
      <c r="A1798">
        <v>8</v>
      </c>
      <c r="B1798">
        <v>8.07</v>
      </c>
      <c r="C1798" t="s">
        <v>217</v>
      </c>
      <c r="D1798">
        <v>16</v>
      </c>
      <c r="E1798" t="s">
        <v>3</v>
      </c>
      <c r="F1798" s="3">
        <v>8.1656716795725101E-2</v>
      </c>
      <c r="G1798" s="3">
        <v>90.988525701225129</v>
      </c>
      <c r="H1798" s="3">
        <f t="shared" si="56"/>
        <v>90.988525701225129</v>
      </c>
      <c r="I1798" s="3">
        <f t="shared" si="57"/>
        <v>2.7296557710367537</v>
      </c>
      <c r="J1798" s="8" t="str" cm="1">
        <f t="array" ref="J1798">_xlfn.IFS(H1798=100,"green",H1798&gt;50,"yellow",H1798&gt;0,"orange",H1798=0,"red")</f>
        <v>yellow</v>
      </c>
      <c r="K1798" t="s">
        <v>193</v>
      </c>
    </row>
    <row r="1799" spans="1:11" x14ac:dyDescent="0.3">
      <c r="A1799">
        <v>8</v>
      </c>
      <c r="B1799">
        <v>8.07</v>
      </c>
      <c r="C1799" t="s">
        <v>217</v>
      </c>
      <c r="D1799">
        <v>9</v>
      </c>
      <c r="E1799" t="s">
        <v>2</v>
      </c>
      <c r="F1799" s="3">
        <v>0.10860190062034257</v>
      </c>
      <c r="G1799" s="3">
        <v>87.98665684117087</v>
      </c>
      <c r="H1799" s="3">
        <f t="shared" si="56"/>
        <v>87.98665684117087</v>
      </c>
      <c r="I1799" s="3">
        <f t="shared" si="57"/>
        <v>2.6395997052351263</v>
      </c>
      <c r="J1799" s="8" t="str" cm="1">
        <f t="array" ref="J1799">_xlfn.IFS(H1799=100,"green",H1799&gt;50,"yellow",H1799&gt;0,"orange",H1799=0,"red")</f>
        <v>yellow</v>
      </c>
      <c r="K1799" t="s">
        <v>193</v>
      </c>
    </row>
    <row r="1800" spans="1:11" x14ac:dyDescent="0.3">
      <c r="A1800">
        <v>8</v>
      </c>
      <c r="B1800">
        <v>8.07</v>
      </c>
      <c r="C1800" t="s">
        <v>217</v>
      </c>
      <c r="D1800">
        <v>5</v>
      </c>
      <c r="E1800" t="s">
        <v>1</v>
      </c>
      <c r="F1800" s="3">
        <v>0.14871669390495534</v>
      </c>
      <c r="G1800" s="3">
        <v>83.517607768342657</v>
      </c>
      <c r="H1800" s="3">
        <f t="shared" si="56"/>
        <v>83.517607768342657</v>
      </c>
      <c r="I1800" s="3">
        <f t="shared" si="57"/>
        <v>2.5055282330502799</v>
      </c>
      <c r="J1800" s="8" t="str" cm="1">
        <f t="array" ref="J1800">_xlfn.IFS(H1800=100,"green",H1800&gt;50,"yellow",H1800&gt;0,"orange",H1800=0,"red")</f>
        <v>yellow</v>
      </c>
      <c r="K1800" t="s">
        <v>193</v>
      </c>
    </row>
    <row r="1801" spans="1:11" x14ac:dyDescent="0.3">
      <c r="A1801">
        <v>8</v>
      </c>
      <c r="B1801">
        <v>8.07</v>
      </c>
      <c r="C1801" t="s">
        <v>217</v>
      </c>
      <c r="D1801">
        <v>19</v>
      </c>
      <c r="E1801" t="s">
        <v>0</v>
      </c>
      <c r="F1801" s="3">
        <v>4.7109805232179308E-2</v>
      </c>
      <c r="G1801" s="3">
        <v>94.837276509854235</v>
      </c>
      <c r="H1801" s="3">
        <f t="shared" si="56"/>
        <v>94.837276509854235</v>
      </c>
      <c r="I1801" s="3">
        <f t="shared" si="57"/>
        <v>2.8451182952956269</v>
      </c>
      <c r="J1801" s="8" t="str" cm="1">
        <f t="array" ref="J1801">_xlfn.IFS(H1801=100,"green",H1801&gt;50,"yellow",H1801&gt;0,"orange",H1801=0,"red")</f>
        <v>yellow</v>
      </c>
      <c r="K1801" t="s">
        <v>193</v>
      </c>
    </row>
    <row r="1802" spans="1:11" x14ac:dyDescent="0.3">
      <c r="A1802">
        <v>8</v>
      </c>
      <c r="B1802">
        <v>8.08</v>
      </c>
      <c r="C1802" t="s">
        <v>218</v>
      </c>
      <c r="D1802">
        <v>35</v>
      </c>
      <c r="E1802" t="s">
        <v>34</v>
      </c>
      <c r="F1802" s="3">
        <v>0</v>
      </c>
      <c r="G1802" s="3">
        <v>100</v>
      </c>
      <c r="H1802" s="3">
        <f t="shared" si="56"/>
        <v>100</v>
      </c>
      <c r="I1802" s="3">
        <f t="shared" si="57"/>
        <v>3</v>
      </c>
      <c r="J1802" s="8" t="str" cm="1">
        <f t="array" ref="J1802">_xlfn.IFS(H1802=100,"green",H1802&gt;50,"yellow",H1802&gt;0,"orange",H1802=0,"red")</f>
        <v>green</v>
      </c>
      <c r="K1802" t="s">
        <v>193</v>
      </c>
    </row>
    <row r="1803" spans="1:11" x14ac:dyDescent="0.3">
      <c r="A1803">
        <v>8</v>
      </c>
      <c r="B1803">
        <v>8.08</v>
      </c>
      <c r="C1803" t="s">
        <v>218</v>
      </c>
      <c r="D1803">
        <v>37</v>
      </c>
      <c r="E1803" t="s">
        <v>33</v>
      </c>
      <c r="F1803" s="3">
        <v>4.0341203478549362E-3</v>
      </c>
      <c r="G1803" s="3">
        <v>84.608201282295312</v>
      </c>
      <c r="H1803" s="3">
        <f t="shared" si="56"/>
        <v>84.608201282295312</v>
      </c>
      <c r="I1803" s="3">
        <f t="shared" si="57"/>
        <v>2.5382460384688592</v>
      </c>
      <c r="J1803" s="8" t="str" cm="1">
        <f t="array" ref="J1803">_xlfn.IFS(H1803=100,"green",H1803&gt;50,"yellow",H1803&gt;0,"orange",H1803=0,"red")</f>
        <v>yellow</v>
      </c>
      <c r="K1803" t="s">
        <v>193</v>
      </c>
    </row>
    <row r="1804" spans="1:11" x14ac:dyDescent="0.3">
      <c r="A1804">
        <v>8</v>
      </c>
      <c r="B1804">
        <v>8.08</v>
      </c>
      <c r="C1804" t="s">
        <v>218</v>
      </c>
      <c r="D1804">
        <v>12</v>
      </c>
      <c r="E1804" t="s">
        <v>32</v>
      </c>
      <c r="F1804" s="3">
        <v>0</v>
      </c>
      <c r="G1804" s="3">
        <v>100</v>
      </c>
      <c r="H1804" s="3">
        <f t="shared" si="56"/>
        <v>100</v>
      </c>
      <c r="I1804" s="3">
        <f t="shared" si="57"/>
        <v>3</v>
      </c>
      <c r="J1804" s="8" t="str" cm="1">
        <f t="array" ref="J1804">_xlfn.IFS(H1804=100,"green",H1804&gt;50,"yellow",H1804&gt;0,"orange",H1804=0,"red")</f>
        <v>green</v>
      </c>
      <c r="K1804" t="s">
        <v>193</v>
      </c>
    </row>
    <row r="1805" spans="1:11" x14ac:dyDescent="0.3">
      <c r="A1805">
        <v>8</v>
      </c>
      <c r="B1805">
        <v>8.08</v>
      </c>
      <c r="C1805" t="s">
        <v>218</v>
      </c>
      <c r="D1805">
        <v>18</v>
      </c>
      <c r="E1805" t="s">
        <v>31</v>
      </c>
      <c r="F1805" s="3">
        <v>3.2045554935438464E-3</v>
      </c>
      <c r="G1805" s="3">
        <v>87.773326305803295</v>
      </c>
      <c r="H1805" s="3">
        <f t="shared" si="56"/>
        <v>87.773326305803295</v>
      </c>
      <c r="I1805" s="3">
        <f t="shared" si="57"/>
        <v>2.6331997891740988</v>
      </c>
      <c r="J1805" s="8" t="str" cm="1">
        <f t="array" ref="J1805">_xlfn.IFS(H1805=100,"green",H1805&gt;50,"yellow",H1805&gt;0,"orange",H1805=0,"red")</f>
        <v>yellow</v>
      </c>
      <c r="K1805" t="s">
        <v>193</v>
      </c>
    </row>
    <row r="1806" spans="1:11" x14ac:dyDescent="0.3">
      <c r="A1806">
        <v>8</v>
      </c>
      <c r="B1806">
        <v>8.08</v>
      </c>
      <c r="C1806" t="s">
        <v>218</v>
      </c>
      <c r="D1806">
        <v>10</v>
      </c>
      <c r="E1806" t="s">
        <v>30</v>
      </c>
      <c r="F1806" s="3">
        <v>0</v>
      </c>
      <c r="G1806" s="3">
        <v>100</v>
      </c>
      <c r="H1806" s="3">
        <f t="shared" si="56"/>
        <v>100</v>
      </c>
      <c r="I1806" s="3">
        <f t="shared" si="57"/>
        <v>3</v>
      </c>
      <c r="J1806" s="8" t="str" cm="1">
        <f t="array" ref="J1806">_xlfn.IFS(H1806=100,"green",H1806&gt;50,"yellow",H1806&gt;0,"orange",H1806=0,"red")</f>
        <v>green</v>
      </c>
      <c r="K1806" t="s">
        <v>193</v>
      </c>
    </row>
    <row r="1807" spans="1:11" x14ac:dyDescent="0.3">
      <c r="A1807">
        <v>8</v>
      </c>
      <c r="B1807">
        <v>8.08</v>
      </c>
      <c r="C1807" t="s">
        <v>218</v>
      </c>
      <c r="D1807">
        <v>4</v>
      </c>
      <c r="E1807" t="s">
        <v>29</v>
      </c>
      <c r="F1807" s="3">
        <v>0</v>
      </c>
      <c r="G1807" s="3">
        <v>100</v>
      </c>
      <c r="H1807" s="3">
        <f t="shared" si="56"/>
        <v>100</v>
      </c>
      <c r="I1807" s="3">
        <f t="shared" si="57"/>
        <v>3</v>
      </c>
      <c r="J1807" s="8" t="str" cm="1">
        <f t="array" ref="J1807">_xlfn.IFS(H1807=100,"green",H1807&gt;50,"yellow",H1807&gt;0,"orange",H1807=0,"red")</f>
        <v>green</v>
      </c>
      <c r="K1807" t="s">
        <v>193</v>
      </c>
    </row>
    <row r="1808" spans="1:11" x14ac:dyDescent="0.3">
      <c r="A1808">
        <v>8</v>
      </c>
      <c r="B1808">
        <v>8.08</v>
      </c>
      <c r="C1808" t="s">
        <v>218</v>
      </c>
      <c r="D1808">
        <v>22</v>
      </c>
      <c r="E1808" t="s">
        <v>28</v>
      </c>
      <c r="F1808" s="3">
        <v>0</v>
      </c>
      <c r="G1808" s="3">
        <v>100</v>
      </c>
      <c r="H1808" s="3">
        <f t="shared" si="56"/>
        <v>100</v>
      </c>
      <c r="I1808" s="3">
        <f t="shared" si="57"/>
        <v>3</v>
      </c>
      <c r="J1808" s="8" t="str" cm="1">
        <f t="array" ref="J1808">_xlfn.IFS(H1808=100,"green",H1808&gt;50,"yellow",H1808&gt;0,"orange",H1808=0,"red")</f>
        <v>green</v>
      </c>
      <c r="K1808" t="s">
        <v>193</v>
      </c>
    </row>
    <row r="1809" spans="1:11" x14ac:dyDescent="0.3">
      <c r="A1809">
        <v>8</v>
      </c>
      <c r="B1809">
        <v>8.08</v>
      </c>
      <c r="C1809" t="s">
        <v>218</v>
      </c>
      <c r="D1809">
        <v>25</v>
      </c>
      <c r="E1809" t="s">
        <v>244</v>
      </c>
      <c r="F1809" s="3">
        <v>0</v>
      </c>
      <c r="G1809" s="3">
        <v>100</v>
      </c>
      <c r="H1809" s="3">
        <f t="shared" si="56"/>
        <v>100</v>
      </c>
      <c r="I1809" s="3">
        <f t="shared" si="57"/>
        <v>3</v>
      </c>
      <c r="J1809" s="8" t="str" cm="1">
        <f t="array" ref="J1809">_xlfn.IFS(H1809=100,"green",H1809&gt;50,"yellow",H1809&gt;0,"orange",H1809=0,"red")</f>
        <v>green</v>
      </c>
      <c r="K1809" t="s">
        <v>193</v>
      </c>
    </row>
    <row r="1810" spans="1:11" x14ac:dyDescent="0.3">
      <c r="A1810">
        <v>8</v>
      </c>
      <c r="B1810">
        <v>8.08</v>
      </c>
      <c r="C1810" t="s">
        <v>218</v>
      </c>
      <c r="D1810">
        <v>7</v>
      </c>
      <c r="E1810" t="s">
        <v>27</v>
      </c>
      <c r="F1810" s="3">
        <v>5.9566566263248126E-3</v>
      </c>
      <c r="G1810" s="3">
        <v>77.272948767722241</v>
      </c>
      <c r="H1810" s="3">
        <f t="shared" si="56"/>
        <v>77.272948767722241</v>
      </c>
      <c r="I1810" s="3">
        <f t="shared" si="57"/>
        <v>2.3181884630316674</v>
      </c>
      <c r="J1810" s="8" t="str" cm="1">
        <f t="array" ref="J1810">_xlfn.IFS(H1810=100,"green",H1810&gt;50,"yellow",H1810&gt;0,"orange",H1810=0,"red")</f>
        <v>yellow</v>
      </c>
      <c r="K1810" t="s">
        <v>193</v>
      </c>
    </row>
    <row r="1811" spans="1:11" x14ac:dyDescent="0.3">
      <c r="A1811">
        <v>8</v>
      </c>
      <c r="B1811">
        <v>8.08</v>
      </c>
      <c r="C1811" t="s">
        <v>218</v>
      </c>
      <c r="D1811">
        <v>30</v>
      </c>
      <c r="E1811" t="s">
        <v>26</v>
      </c>
      <c r="F1811" s="3">
        <v>0</v>
      </c>
      <c r="G1811" s="3">
        <v>100</v>
      </c>
      <c r="H1811" s="3">
        <f t="shared" si="56"/>
        <v>100</v>
      </c>
      <c r="I1811" s="3">
        <f t="shared" si="57"/>
        <v>3</v>
      </c>
      <c r="J1811" s="8" t="str" cm="1">
        <f t="array" ref="J1811">_xlfn.IFS(H1811=100,"green",H1811&gt;50,"yellow",H1811&gt;0,"orange",H1811=0,"red")</f>
        <v>green</v>
      </c>
      <c r="K1811" t="s">
        <v>193</v>
      </c>
    </row>
    <row r="1812" spans="1:11" x14ac:dyDescent="0.3">
      <c r="A1812">
        <v>8</v>
      </c>
      <c r="B1812">
        <v>8.08</v>
      </c>
      <c r="C1812" t="s">
        <v>218</v>
      </c>
      <c r="D1812">
        <v>24</v>
      </c>
      <c r="E1812" t="s">
        <v>25</v>
      </c>
      <c r="F1812" s="3">
        <v>8.2727092652953964E-3</v>
      </c>
      <c r="G1812" s="3">
        <v>68.43627237615172</v>
      </c>
      <c r="H1812" s="3">
        <f t="shared" si="56"/>
        <v>68.43627237615172</v>
      </c>
      <c r="I1812" s="3">
        <f t="shared" si="57"/>
        <v>2.0530881712845517</v>
      </c>
      <c r="J1812" s="8" t="str" cm="1">
        <f t="array" ref="J1812">_xlfn.IFS(H1812=100,"green",H1812&gt;50,"yellow",H1812&gt;0,"orange",H1812=0,"red")</f>
        <v>yellow</v>
      </c>
      <c r="K1812" t="s">
        <v>193</v>
      </c>
    </row>
    <row r="1813" spans="1:11" x14ac:dyDescent="0.3">
      <c r="A1813">
        <v>8</v>
      </c>
      <c r="B1813">
        <v>8.08</v>
      </c>
      <c r="C1813" t="s">
        <v>218</v>
      </c>
      <c r="D1813">
        <v>6</v>
      </c>
      <c r="E1813" t="s">
        <v>24</v>
      </c>
      <c r="F1813" s="3">
        <v>3.9445456834008236E-3</v>
      </c>
      <c r="G1813" s="3">
        <v>84.949964811044964</v>
      </c>
      <c r="H1813" s="3">
        <f t="shared" si="56"/>
        <v>84.949964811044964</v>
      </c>
      <c r="I1813" s="3">
        <f t="shared" si="57"/>
        <v>2.548498944331349</v>
      </c>
      <c r="J1813" s="8" t="str" cm="1">
        <f t="array" ref="J1813">_xlfn.IFS(H1813=100,"green",H1813&gt;50,"yellow",H1813&gt;0,"orange",H1813=0,"red")</f>
        <v>yellow</v>
      </c>
      <c r="K1813" t="s">
        <v>193</v>
      </c>
    </row>
    <row r="1814" spans="1:11" x14ac:dyDescent="0.3">
      <c r="A1814">
        <v>8</v>
      </c>
      <c r="B1814">
        <v>8.08</v>
      </c>
      <c r="C1814" t="s">
        <v>218</v>
      </c>
      <c r="D1814">
        <v>2</v>
      </c>
      <c r="E1814" t="s">
        <v>23</v>
      </c>
      <c r="F1814" s="3">
        <v>1.4567486942433081E-2</v>
      </c>
      <c r="G1814" s="3">
        <v>44.419152750377023</v>
      </c>
      <c r="H1814" s="3">
        <f t="shared" si="56"/>
        <v>44.419152750377023</v>
      </c>
      <c r="I1814" s="3">
        <f t="shared" si="57"/>
        <v>1.3325745825113107</v>
      </c>
      <c r="J1814" s="8" t="str" cm="1">
        <f t="array" ref="J1814">_xlfn.IFS(H1814=100,"green",H1814&gt;50,"yellow",H1814&gt;0,"orange",H1814=0,"red")</f>
        <v>orange</v>
      </c>
      <c r="K1814" t="s">
        <v>193</v>
      </c>
    </row>
    <row r="1815" spans="1:11" x14ac:dyDescent="0.3">
      <c r="A1815">
        <v>8</v>
      </c>
      <c r="B1815">
        <v>8.08</v>
      </c>
      <c r="C1815" t="s">
        <v>218</v>
      </c>
      <c r="D1815">
        <v>1</v>
      </c>
      <c r="E1815" t="s">
        <v>22</v>
      </c>
      <c r="F1815" s="3">
        <v>8.1519311272686013E-3</v>
      </c>
      <c r="G1815" s="3">
        <v>68.897089761284022</v>
      </c>
      <c r="H1815" s="3">
        <f t="shared" si="56"/>
        <v>68.897089761284022</v>
      </c>
      <c r="I1815" s="3">
        <f t="shared" si="57"/>
        <v>2.0669126928385206</v>
      </c>
      <c r="J1815" s="8" t="str" cm="1">
        <f t="array" ref="J1815">_xlfn.IFS(H1815=100,"green",H1815&gt;50,"yellow",H1815&gt;0,"orange",H1815=0,"red")</f>
        <v>yellow</v>
      </c>
      <c r="K1815" t="s">
        <v>193</v>
      </c>
    </row>
    <row r="1816" spans="1:11" x14ac:dyDescent="0.3">
      <c r="A1816">
        <v>8</v>
      </c>
      <c r="B1816">
        <v>8.08</v>
      </c>
      <c r="C1816" t="s">
        <v>218</v>
      </c>
      <c r="D1816">
        <v>20</v>
      </c>
      <c r="E1816" t="s">
        <v>21</v>
      </c>
      <c r="F1816" s="3">
        <v>0</v>
      </c>
      <c r="G1816" s="3">
        <v>100</v>
      </c>
      <c r="H1816" s="3">
        <f t="shared" si="56"/>
        <v>100</v>
      </c>
      <c r="I1816" s="3">
        <f t="shared" si="57"/>
        <v>3</v>
      </c>
      <c r="J1816" s="8" t="str" cm="1">
        <f t="array" ref="J1816">_xlfn.IFS(H1816=100,"green",H1816&gt;50,"yellow",H1816&gt;0,"orange",H1816=0,"red")</f>
        <v>green</v>
      </c>
      <c r="K1816" t="s">
        <v>193</v>
      </c>
    </row>
    <row r="1817" spans="1:11" x14ac:dyDescent="0.3">
      <c r="A1817">
        <v>8</v>
      </c>
      <c r="B1817">
        <v>8.08</v>
      </c>
      <c r="C1817" t="s">
        <v>218</v>
      </c>
      <c r="D1817">
        <v>29</v>
      </c>
      <c r="E1817" t="s">
        <v>20</v>
      </c>
      <c r="F1817" s="3">
        <v>4.9103615946085016E-3</v>
      </c>
      <c r="G1817" s="3">
        <v>81.264986966601228</v>
      </c>
      <c r="H1817" s="3">
        <f t="shared" si="56"/>
        <v>81.264986966601228</v>
      </c>
      <c r="I1817" s="3">
        <f t="shared" si="57"/>
        <v>2.4379496089980366</v>
      </c>
      <c r="J1817" s="8" t="str" cm="1">
        <f t="array" ref="J1817">_xlfn.IFS(H1817=100,"green",H1817&gt;50,"yellow",H1817&gt;0,"orange",H1817=0,"red")</f>
        <v>yellow</v>
      </c>
      <c r="K1817" t="s">
        <v>193</v>
      </c>
    </row>
    <row r="1818" spans="1:11" x14ac:dyDescent="0.3">
      <c r="A1818">
        <v>8</v>
      </c>
      <c r="B1818">
        <v>8.08</v>
      </c>
      <c r="C1818" t="s">
        <v>218</v>
      </c>
      <c r="D1818">
        <v>32</v>
      </c>
      <c r="E1818" t="s">
        <v>19</v>
      </c>
      <c r="F1818" s="3">
        <v>0</v>
      </c>
      <c r="G1818" s="3">
        <v>100</v>
      </c>
      <c r="H1818" s="3">
        <f t="shared" si="56"/>
        <v>100</v>
      </c>
      <c r="I1818" s="3">
        <f t="shared" si="57"/>
        <v>3</v>
      </c>
      <c r="J1818" s="8" t="str" cm="1">
        <f t="array" ref="J1818">_xlfn.IFS(H1818=100,"green",H1818&gt;50,"yellow",H1818&gt;0,"orange",H1818=0,"red")</f>
        <v>green</v>
      </c>
      <c r="K1818" t="s">
        <v>193</v>
      </c>
    </row>
    <row r="1819" spans="1:11" x14ac:dyDescent="0.3">
      <c r="A1819">
        <v>8</v>
      </c>
      <c r="B1819">
        <v>8.08</v>
      </c>
      <c r="C1819" t="s">
        <v>218</v>
      </c>
      <c r="D1819">
        <v>35</v>
      </c>
      <c r="E1819" t="s">
        <v>18</v>
      </c>
      <c r="F1819" s="3">
        <v>0</v>
      </c>
      <c r="G1819" s="3">
        <v>100</v>
      </c>
      <c r="H1819" s="3">
        <f t="shared" si="56"/>
        <v>100</v>
      </c>
      <c r="I1819" s="3">
        <f t="shared" si="57"/>
        <v>3</v>
      </c>
      <c r="J1819" s="8" t="str" cm="1">
        <f t="array" ref="J1819">_xlfn.IFS(H1819=100,"green",H1819&gt;50,"yellow",H1819&gt;0,"orange",H1819=0,"red")</f>
        <v>green</v>
      </c>
      <c r="K1819" t="s">
        <v>193</v>
      </c>
    </row>
    <row r="1820" spans="1:11" x14ac:dyDescent="0.3">
      <c r="A1820">
        <v>8</v>
      </c>
      <c r="B1820">
        <v>8.08</v>
      </c>
      <c r="C1820" t="s">
        <v>218</v>
      </c>
      <c r="D1820">
        <v>31</v>
      </c>
      <c r="E1820" t="s">
        <v>17</v>
      </c>
      <c r="F1820" s="3">
        <v>0</v>
      </c>
      <c r="G1820" s="3">
        <v>100</v>
      </c>
      <c r="H1820" s="3">
        <f t="shared" si="56"/>
        <v>100</v>
      </c>
      <c r="I1820" s="3">
        <f t="shared" si="57"/>
        <v>3</v>
      </c>
      <c r="J1820" s="8" t="str" cm="1">
        <f t="array" ref="J1820">_xlfn.IFS(H1820=100,"green",H1820&gt;50,"yellow",H1820&gt;0,"orange",H1820=0,"red")</f>
        <v>green</v>
      </c>
      <c r="K1820" t="s">
        <v>193</v>
      </c>
    </row>
    <row r="1821" spans="1:11" x14ac:dyDescent="0.3">
      <c r="A1821">
        <v>8</v>
      </c>
      <c r="B1821">
        <v>8.08</v>
      </c>
      <c r="C1821" t="s">
        <v>218</v>
      </c>
      <c r="D1821">
        <v>23</v>
      </c>
      <c r="E1821" t="s">
        <v>16</v>
      </c>
      <c r="F1821" s="3">
        <v>9.638314138240605E-3</v>
      </c>
      <c r="G1821" s="3">
        <v>63.225938147162786</v>
      </c>
      <c r="H1821" s="3">
        <f t="shared" si="56"/>
        <v>63.225938147162786</v>
      </c>
      <c r="I1821" s="3">
        <f t="shared" si="57"/>
        <v>1.8967781444148835</v>
      </c>
      <c r="J1821" s="8" t="str" cm="1">
        <f t="array" ref="J1821">_xlfn.IFS(H1821=100,"green",H1821&gt;50,"yellow",H1821&gt;0,"orange",H1821=0,"red")</f>
        <v>yellow</v>
      </c>
      <c r="K1821" t="s">
        <v>193</v>
      </c>
    </row>
    <row r="1822" spans="1:11" x14ac:dyDescent="0.3">
      <c r="A1822">
        <v>8</v>
      </c>
      <c r="B1822">
        <v>8.08</v>
      </c>
      <c r="C1822" t="s">
        <v>218</v>
      </c>
      <c r="D1822">
        <v>27</v>
      </c>
      <c r="E1822" t="s">
        <v>15</v>
      </c>
      <c r="F1822" s="3">
        <v>5.339297542259939E-3</v>
      </c>
      <c r="G1822" s="3">
        <v>79.628423056813716</v>
      </c>
      <c r="H1822" s="3">
        <f t="shared" si="56"/>
        <v>79.628423056813716</v>
      </c>
      <c r="I1822" s="3">
        <f t="shared" si="57"/>
        <v>2.3888526917044115</v>
      </c>
      <c r="J1822" s="8" t="str" cm="1">
        <f t="array" ref="J1822">_xlfn.IFS(H1822=100,"green",H1822&gt;50,"yellow",H1822&gt;0,"orange",H1822=0,"red")</f>
        <v>yellow</v>
      </c>
      <c r="K1822" t="s">
        <v>193</v>
      </c>
    </row>
    <row r="1823" spans="1:11" x14ac:dyDescent="0.3">
      <c r="A1823">
        <v>8</v>
      </c>
      <c r="B1823">
        <v>8.08</v>
      </c>
      <c r="C1823" t="s">
        <v>218</v>
      </c>
      <c r="D1823">
        <v>14</v>
      </c>
      <c r="E1823" t="s">
        <v>14</v>
      </c>
      <c r="F1823" s="3">
        <v>0</v>
      </c>
      <c r="G1823" s="3">
        <v>100</v>
      </c>
      <c r="H1823" s="3">
        <f t="shared" si="56"/>
        <v>100</v>
      </c>
      <c r="I1823" s="3">
        <f t="shared" si="57"/>
        <v>3</v>
      </c>
      <c r="J1823" s="8" t="str" cm="1">
        <f t="array" ref="J1823">_xlfn.IFS(H1823=100,"green",H1823&gt;50,"yellow",H1823&gt;0,"orange",H1823=0,"red")</f>
        <v>green</v>
      </c>
      <c r="K1823" t="s">
        <v>193</v>
      </c>
    </row>
    <row r="1824" spans="1:11" x14ac:dyDescent="0.3">
      <c r="A1824">
        <v>8</v>
      </c>
      <c r="B1824">
        <v>8.08</v>
      </c>
      <c r="C1824" t="s">
        <v>218</v>
      </c>
      <c r="D1824">
        <v>17</v>
      </c>
      <c r="E1824" t="s">
        <v>13</v>
      </c>
      <c r="F1824" s="3">
        <v>0</v>
      </c>
      <c r="G1824" s="3">
        <v>100</v>
      </c>
      <c r="H1824" s="3">
        <f t="shared" si="56"/>
        <v>100</v>
      </c>
      <c r="I1824" s="3">
        <f t="shared" si="57"/>
        <v>3</v>
      </c>
      <c r="J1824" s="8" t="str" cm="1">
        <f t="array" ref="J1824">_xlfn.IFS(H1824=100,"green",H1824&gt;50,"yellow",H1824&gt;0,"orange",H1824=0,"red")</f>
        <v>green</v>
      </c>
      <c r="K1824" t="s">
        <v>193</v>
      </c>
    </row>
    <row r="1825" spans="1:11" x14ac:dyDescent="0.3">
      <c r="A1825">
        <v>8</v>
      </c>
      <c r="B1825">
        <v>8.08</v>
      </c>
      <c r="C1825" t="s">
        <v>218</v>
      </c>
      <c r="D1825">
        <v>15</v>
      </c>
      <c r="E1825" t="s">
        <v>12</v>
      </c>
      <c r="F1825" s="3">
        <v>0</v>
      </c>
      <c r="G1825" s="3">
        <v>100</v>
      </c>
      <c r="H1825" s="3">
        <f t="shared" si="56"/>
        <v>100</v>
      </c>
      <c r="I1825" s="3">
        <f t="shared" si="57"/>
        <v>3</v>
      </c>
      <c r="J1825" s="8" t="str" cm="1">
        <f t="array" ref="J1825">_xlfn.IFS(H1825=100,"green",H1825&gt;50,"yellow",H1825&gt;0,"orange",H1825=0,"red")</f>
        <v>green</v>
      </c>
      <c r="K1825" t="s">
        <v>193</v>
      </c>
    </row>
    <row r="1826" spans="1:11" x14ac:dyDescent="0.3">
      <c r="A1826">
        <v>8</v>
      </c>
      <c r="B1826">
        <v>8.08</v>
      </c>
      <c r="C1826" t="s">
        <v>218</v>
      </c>
      <c r="D1826">
        <v>13</v>
      </c>
      <c r="E1826" t="s">
        <v>11</v>
      </c>
      <c r="F1826" s="3">
        <v>0</v>
      </c>
      <c r="G1826" s="3">
        <v>100</v>
      </c>
      <c r="H1826" s="3">
        <f t="shared" si="56"/>
        <v>100</v>
      </c>
      <c r="I1826" s="3">
        <f t="shared" si="57"/>
        <v>3</v>
      </c>
      <c r="J1826" s="8" t="str" cm="1">
        <f t="array" ref="J1826">_xlfn.IFS(H1826=100,"green",H1826&gt;50,"yellow",H1826&gt;0,"orange",H1826=0,"red")</f>
        <v>green</v>
      </c>
      <c r="K1826" t="s">
        <v>193</v>
      </c>
    </row>
    <row r="1827" spans="1:11" x14ac:dyDescent="0.3">
      <c r="A1827">
        <v>8</v>
      </c>
      <c r="B1827">
        <v>8.08</v>
      </c>
      <c r="C1827" t="s">
        <v>218</v>
      </c>
      <c r="D1827">
        <v>21</v>
      </c>
      <c r="E1827" t="s">
        <v>10</v>
      </c>
      <c r="F1827" s="3">
        <v>0</v>
      </c>
      <c r="G1827" s="3">
        <v>100</v>
      </c>
      <c r="H1827" s="3">
        <f t="shared" si="56"/>
        <v>100</v>
      </c>
      <c r="I1827" s="3">
        <f t="shared" si="57"/>
        <v>3</v>
      </c>
      <c r="J1827" s="8" t="str" cm="1">
        <f t="array" ref="J1827">_xlfn.IFS(H1827=100,"green",H1827&gt;50,"yellow",H1827&gt;0,"orange",H1827=0,"red")</f>
        <v>green</v>
      </c>
      <c r="K1827" t="s">
        <v>193</v>
      </c>
    </row>
    <row r="1828" spans="1:11" x14ac:dyDescent="0.3">
      <c r="A1828">
        <v>8</v>
      </c>
      <c r="B1828">
        <v>8.08</v>
      </c>
      <c r="C1828" t="s">
        <v>218</v>
      </c>
      <c r="D1828">
        <v>34</v>
      </c>
      <c r="E1828" t="s">
        <v>9</v>
      </c>
      <c r="F1828" s="3">
        <v>0</v>
      </c>
      <c r="G1828" s="3">
        <v>100</v>
      </c>
      <c r="H1828" s="3">
        <f t="shared" si="56"/>
        <v>100</v>
      </c>
      <c r="I1828" s="3">
        <f t="shared" si="57"/>
        <v>3</v>
      </c>
      <c r="J1828" s="8" t="str" cm="1">
        <f t="array" ref="J1828">_xlfn.IFS(H1828=100,"green",H1828&gt;50,"yellow",H1828&gt;0,"orange",H1828=0,"red")</f>
        <v>green</v>
      </c>
      <c r="K1828" t="s">
        <v>193</v>
      </c>
    </row>
    <row r="1829" spans="1:11" x14ac:dyDescent="0.3">
      <c r="A1829">
        <v>8</v>
      </c>
      <c r="B1829">
        <v>8.08</v>
      </c>
      <c r="C1829" t="s">
        <v>218</v>
      </c>
      <c r="D1829">
        <v>3</v>
      </c>
      <c r="E1829" t="s">
        <v>8</v>
      </c>
      <c r="F1829" s="3">
        <v>1.4417875743719086E-2</v>
      </c>
      <c r="G1829" s="3">
        <v>44.989979909201068</v>
      </c>
      <c r="H1829" s="3">
        <f t="shared" si="56"/>
        <v>44.989979909201068</v>
      </c>
      <c r="I1829" s="3">
        <f t="shared" si="57"/>
        <v>1.3496993972760321</v>
      </c>
      <c r="J1829" s="8" t="str" cm="1">
        <f t="array" ref="J1829">_xlfn.IFS(H1829=100,"green",H1829&gt;50,"yellow",H1829&gt;0,"orange",H1829=0,"red")</f>
        <v>orange</v>
      </c>
      <c r="K1829" t="s">
        <v>193</v>
      </c>
    </row>
    <row r="1830" spans="1:11" x14ac:dyDescent="0.3">
      <c r="A1830">
        <v>8</v>
      </c>
      <c r="B1830">
        <v>8.08</v>
      </c>
      <c r="C1830" t="s">
        <v>218</v>
      </c>
      <c r="D1830">
        <v>8</v>
      </c>
      <c r="E1830" t="s">
        <v>7</v>
      </c>
      <c r="F1830" s="3">
        <v>1.0211757271723059E-2</v>
      </c>
      <c r="G1830" s="3">
        <v>61.038020949475559</v>
      </c>
      <c r="H1830" s="3">
        <f t="shared" si="56"/>
        <v>61.038020949475559</v>
      </c>
      <c r="I1830" s="3">
        <f t="shared" si="57"/>
        <v>1.8311406284842668</v>
      </c>
      <c r="J1830" s="8" t="str" cm="1">
        <f t="array" ref="J1830">_xlfn.IFS(H1830=100,"green",H1830&gt;50,"yellow",H1830&gt;0,"orange",H1830=0,"red")</f>
        <v>yellow</v>
      </c>
      <c r="K1830" t="s">
        <v>193</v>
      </c>
    </row>
    <row r="1831" spans="1:11" x14ac:dyDescent="0.3">
      <c r="A1831">
        <v>8</v>
      </c>
      <c r="B1831">
        <v>8.08</v>
      </c>
      <c r="C1831" t="s">
        <v>218</v>
      </c>
      <c r="D1831">
        <v>11</v>
      </c>
      <c r="E1831" t="s">
        <v>6</v>
      </c>
      <c r="F1831" s="3">
        <v>0</v>
      </c>
      <c r="G1831" s="3">
        <v>100</v>
      </c>
      <c r="H1831" s="3">
        <f t="shared" si="56"/>
        <v>100</v>
      </c>
      <c r="I1831" s="3">
        <f t="shared" si="57"/>
        <v>3</v>
      </c>
      <c r="J1831" s="8" t="str" cm="1">
        <f t="array" ref="J1831">_xlfn.IFS(H1831=100,"green",H1831&gt;50,"yellow",H1831&gt;0,"orange",H1831=0,"red")</f>
        <v>green</v>
      </c>
      <c r="K1831" t="s">
        <v>193</v>
      </c>
    </row>
    <row r="1832" spans="1:11" x14ac:dyDescent="0.3">
      <c r="A1832">
        <v>8</v>
      </c>
      <c r="B1832">
        <v>8.08</v>
      </c>
      <c r="C1832" t="s">
        <v>218</v>
      </c>
      <c r="D1832">
        <v>33</v>
      </c>
      <c r="E1832" t="s">
        <v>5</v>
      </c>
      <c r="F1832" s="3">
        <v>2.2176935072725792E-2</v>
      </c>
      <c r="G1832" s="3">
        <v>15.386034282169319</v>
      </c>
      <c r="H1832" s="3">
        <f t="shared" si="56"/>
        <v>15.386034282169319</v>
      </c>
      <c r="I1832" s="3">
        <f t="shared" si="57"/>
        <v>0.46158102846507959</v>
      </c>
      <c r="J1832" s="8" t="str" cm="1">
        <f t="array" ref="J1832">_xlfn.IFS(H1832=100,"green",H1832&gt;50,"yellow",H1832&gt;0,"orange",H1832=0,"red")</f>
        <v>orange</v>
      </c>
      <c r="K1832" t="s">
        <v>193</v>
      </c>
    </row>
    <row r="1833" spans="1:11" x14ac:dyDescent="0.3">
      <c r="A1833">
        <v>8</v>
      </c>
      <c r="B1833">
        <v>8.08</v>
      </c>
      <c r="C1833" t="s">
        <v>218</v>
      </c>
      <c r="D1833">
        <v>36</v>
      </c>
      <c r="E1833" t="s">
        <v>4</v>
      </c>
      <c r="F1833" s="3">
        <v>0</v>
      </c>
      <c r="G1833" s="3">
        <v>100</v>
      </c>
      <c r="H1833" s="3">
        <f t="shared" si="56"/>
        <v>100</v>
      </c>
      <c r="I1833" s="3">
        <f t="shared" si="57"/>
        <v>3</v>
      </c>
      <c r="J1833" s="8" t="str" cm="1">
        <f t="array" ref="J1833">_xlfn.IFS(H1833=100,"green",H1833&gt;50,"yellow",H1833&gt;0,"orange",H1833=0,"red")</f>
        <v>green</v>
      </c>
      <c r="K1833" t="s">
        <v>193</v>
      </c>
    </row>
    <row r="1834" spans="1:11" x14ac:dyDescent="0.3">
      <c r="A1834">
        <v>8</v>
      </c>
      <c r="B1834">
        <v>8.08</v>
      </c>
      <c r="C1834" t="s">
        <v>218</v>
      </c>
      <c r="D1834">
        <v>16</v>
      </c>
      <c r="E1834" t="s">
        <v>3</v>
      </c>
      <c r="F1834" s="3">
        <v>5.443781119715007E-2</v>
      </c>
      <c r="G1834" s="3">
        <v>-107.70223997518526</v>
      </c>
      <c r="H1834" s="3">
        <f t="shared" si="56"/>
        <v>0</v>
      </c>
      <c r="I1834" s="3">
        <f t="shared" si="57"/>
        <v>0</v>
      </c>
      <c r="J1834" s="8" t="str" cm="1">
        <f t="array" ref="J1834">_xlfn.IFS(H1834=100,"green",H1834&gt;50,"yellow",H1834&gt;0,"orange",H1834=0,"red")</f>
        <v>red</v>
      </c>
      <c r="K1834" t="s">
        <v>193</v>
      </c>
    </row>
    <row r="1835" spans="1:11" x14ac:dyDescent="0.3">
      <c r="A1835">
        <v>8</v>
      </c>
      <c r="B1835">
        <v>8.08</v>
      </c>
      <c r="C1835" t="s">
        <v>218</v>
      </c>
      <c r="D1835">
        <v>9</v>
      </c>
      <c r="E1835" t="s">
        <v>2</v>
      </c>
      <c r="F1835" s="3">
        <v>1.0509861350355733E-2</v>
      </c>
      <c r="G1835" s="3">
        <v>59.900633469778612</v>
      </c>
      <c r="H1835" s="3">
        <f t="shared" si="56"/>
        <v>59.900633469778612</v>
      </c>
      <c r="I1835" s="3">
        <f t="shared" si="57"/>
        <v>1.7970190040933582</v>
      </c>
      <c r="J1835" s="8" t="str" cm="1">
        <f t="array" ref="J1835">_xlfn.IFS(H1835=100,"green",H1835&gt;50,"yellow",H1835&gt;0,"orange",H1835=0,"red")</f>
        <v>yellow</v>
      </c>
      <c r="K1835" t="s">
        <v>193</v>
      </c>
    </row>
    <row r="1836" spans="1:11" x14ac:dyDescent="0.3">
      <c r="A1836">
        <v>8</v>
      </c>
      <c r="B1836">
        <v>8.08</v>
      </c>
      <c r="C1836" t="s">
        <v>218</v>
      </c>
      <c r="D1836">
        <v>5</v>
      </c>
      <c r="E1836" t="s">
        <v>1</v>
      </c>
      <c r="F1836" s="3">
        <v>0</v>
      </c>
      <c r="G1836" s="3">
        <v>100</v>
      </c>
      <c r="H1836" s="3">
        <f t="shared" si="56"/>
        <v>100</v>
      </c>
      <c r="I1836" s="3">
        <f t="shared" si="57"/>
        <v>3</v>
      </c>
      <c r="J1836" s="8" t="str" cm="1">
        <f t="array" ref="J1836">_xlfn.IFS(H1836=100,"green",H1836&gt;50,"yellow",H1836&gt;0,"orange",H1836=0,"red")</f>
        <v>green</v>
      </c>
      <c r="K1836" t="s">
        <v>193</v>
      </c>
    </row>
    <row r="1837" spans="1:11" x14ac:dyDescent="0.3">
      <c r="A1837">
        <v>8</v>
      </c>
      <c r="B1837">
        <v>8.08</v>
      </c>
      <c r="C1837" t="s">
        <v>218</v>
      </c>
      <c r="D1837">
        <v>19</v>
      </c>
      <c r="E1837" t="s">
        <v>0</v>
      </c>
      <c r="F1837" s="3">
        <v>1.095576865864635E-3</v>
      </c>
      <c r="G1837" s="3">
        <v>95.819931696353905</v>
      </c>
      <c r="H1837" s="3">
        <f t="shared" si="56"/>
        <v>95.819931696353905</v>
      </c>
      <c r="I1837" s="3">
        <f t="shared" si="57"/>
        <v>2.874597950890617</v>
      </c>
      <c r="J1837" s="8" t="str" cm="1">
        <f t="array" ref="J1837">_xlfn.IFS(H1837=100,"green",H1837&gt;50,"yellow",H1837&gt;0,"orange",H1837=0,"red")</f>
        <v>yellow</v>
      </c>
      <c r="K1837" t="s">
        <v>193</v>
      </c>
    </row>
  </sheetData>
  <autoFilter ref="A1:K1837" xr:uid="{A141F63B-2CDE-41A6-8DBF-24502E867C78}">
    <sortState xmlns:xlrd2="http://schemas.microsoft.com/office/spreadsheetml/2017/richdata2" ref="A2:K1837">
      <sortCondition ref="B1:B1837"/>
    </sortState>
  </autoFilter>
  <conditionalFormatting sqref="J2:J1837">
    <cfRule type="cellIs" dxfId="19" priority="1" operator="equal">
      <formula>"grey"</formula>
    </cfRule>
    <cfRule type="cellIs" dxfId="18" priority="2" operator="equal">
      <formula>"green"</formula>
    </cfRule>
    <cfRule type="cellIs" dxfId="17" priority="3" operator="equal">
      <formula>"yellow"</formula>
    </cfRule>
    <cfRule type="cellIs" dxfId="16" priority="4" operator="equal">
      <formula>"orange"</formula>
    </cfRule>
    <cfRule type="cellIs" dxfId="15" priority="5" operator="equal">
      <formula>"red"</formula>
    </cfRule>
  </conditionalFormatting>
  <pageMargins left="0.7" right="0.7" top="0.75" bottom="0.75" header="0.3" footer="0.3"/>
  <extLst>
    <ext xmlns:x15="http://schemas.microsoft.com/office/spreadsheetml/2010/11/main" uri="{F7C9EE02-42E1-4005-9D12-6889AFFD525C}">
      <x15:webExtensions xmlns:xm="http://schemas.microsoft.com/office/excel/2006/main">
        <x15:webExtension appRef="{B4BDBB0C-7B82-4622-B7F6-338224D1951C}">
          <xm:f>Data!1:1048576</xm:f>
        </x15:webExtension>
        <x15:webExtension appRef="{7C41327F-810B-44A1-A014-96AC73DB468D}">
          <xm:f>Data!XFD1048550:XFD1048575</xm:f>
        </x15:webExtension>
      </x15:webExtens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65E52-FE03-44B9-B420-EAC1F992A839}">
  <dimension ref="A1:GU37"/>
  <sheetViews>
    <sheetView workbookViewId="0">
      <selection activeCell="D2" sqref="D2"/>
    </sheetView>
  </sheetViews>
  <sheetFormatPr defaultColWidth="31.5546875" defaultRowHeight="14.4" x14ac:dyDescent="0.3"/>
  <cols>
    <col min="1" max="1" width="23.33203125" style="1" bestFit="1" customWidth="1"/>
    <col min="2" max="2" width="5.33203125" style="1" bestFit="1" customWidth="1"/>
    <col min="3" max="3" width="37" style="1" bestFit="1" customWidth="1"/>
    <col min="4" max="4" width="23.33203125" style="1" bestFit="1" customWidth="1"/>
    <col min="5" max="6" width="6.5546875" style="1" bestFit="1" customWidth="1"/>
    <col min="7" max="7" width="10.44140625" style="1" customWidth="1"/>
    <col min="8" max="8" width="31.77734375" style="1" bestFit="1" customWidth="1"/>
    <col min="9" max="9" width="10.21875" style="1" bestFit="1" customWidth="1"/>
    <col min="10" max="10" width="9" style="1" bestFit="1" customWidth="1"/>
    <col min="11" max="11" width="10" style="1" bestFit="1" customWidth="1"/>
    <col min="12" max="12" width="7.33203125" style="1" bestFit="1" customWidth="1"/>
    <col min="13" max="13" width="24.109375" style="1" bestFit="1" customWidth="1"/>
    <col min="14" max="15" width="30.21875" style="1" bestFit="1" customWidth="1"/>
    <col min="16" max="16" width="21.88671875" style="1" bestFit="1" customWidth="1"/>
    <col min="17" max="17" width="25.109375" style="1" bestFit="1" customWidth="1"/>
    <col min="18" max="18" width="25.6640625" style="1" bestFit="1" customWidth="1"/>
    <col min="19" max="19" width="28.88671875" style="1" bestFit="1" customWidth="1"/>
    <col min="20" max="20" width="18.33203125" style="1" bestFit="1" customWidth="1"/>
    <col min="21" max="21" width="28.77734375" style="1" bestFit="1" customWidth="1"/>
    <col min="22" max="22" width="17" style="1" bestFit="1" customWidth="1"/>
    <col min="23" max="23" width="27.5546875" style="1" bestFit="1" customWidth="1"/>
    <col min="24" max="24" width="25.21875" style="1" bestFit="1" customWidth="1"/>
    <col min="25" max="25" width="25.77734375" style="1" bestFit="1" customWidth="1"/>
    <col min="26" max="26" width="16.6640625" style="1" bestFit="1" customWidth="1"/>
    <col min="27" max="27" width="27.21875" style="1" bestFit="1" customWidth="1"/>
    <col min="28" max="29" width="29.77734375" style="1" bestFit="1" customWidth="1"/>
    <col min="30" max="30" width="23" style="1" bestFit="1" customWidth="1"/>
    <col min="31" max="31" width="26.33203125" style="1" bestFit="1" customWidth="1"/>
    <col min="32" max="32" width="22.6640625" style="1" bestFit="1" customWidth="1"/>
    <col min="33" max="33" width="26" style="1" bestFit="1" customWidth="1"/>
    <col min="34" max="34" width="25.21875" style="1" bestFit="1" customWidth="1"/>
    <col min="35" max="35" width="29" style="1" bestFit="1" customWidth="1"/>
    <col min="36" max="37" width="29.88671875" style="1" bestFit="1" customWidth="1"/>
    <col min="38" max="39" width="28.6640625" style="1" bestFit="1" customWidth="1"/>
    <col min="40" max="40" width="12.44140625" style="1" bestFit="1" customWidth="1"/>
    <col min="41" max="41" width="29.33203125" style="1" bestFit="1" customWidth="1"/>
    <col min="42" max="42" width="13.44140625" style="1" bestFit="1" customWidth="1"/>
    <col min="43" max="43" width="30.33203125" style="1" bestFit="1" customWidth="1"/>
    <col min="44" max="44" width="27.88671875" style="1" bestFit="1" customWidth="1"/>
    <col min="45" max="45" width="31.21875" style="1" bestFit="1" customWidth="1"/>
    <col min="46" max="47" width="30" style="1" bestFit="1" customWidth="1"/>
    <col min="48" max="49" width="29.88671875" style="1" bestFit="1" customWidth="1"/>
    <col min="50" max="51" width="28.6640625" style="1" bestFit="1" customWidth="1"/>
    <col min="52" max="52" width="16.109375" style="1" bestFit="1" customWidth="1"/>
    <col min="53" max="53" width="26.6640625" style="1" bestFit="1" customWidth="1"/>
    <col min="54" max="54" width="15.109375" style="1" bestFit="1" customWidth="1"/>
    <col min="55" max="55" width="25.6640625" style="1" bestFit="1" customWidth="1"/>
    <col min="56" max="57" width="29" style="1" bestFit="1" customWidth="1"/>
    <col min="58" max="59" width="29.109375" style="1" bestFit="1" customWidth="1"/>
    <col min="60" max="60" width="10.5546875" style="1" bestFit="1" customWidth="1"/>
    <col min="61" max="61" width="27.44140625" style="1" bestFit="1" customWidth="1"/>
    <col min="62" max="62" width="20.44140625" style="1" bestFit="1" customWidth="1"/>
    <col min="63" max="63" width="31" style="1" bestFit="1" customWidth="1"/>
    <col min="64" max="65" width="29.88671875" style="1" bestFit="1" customWidth="1"/>
    <col min="66" max="67" width="29" style="1" bestFit="1" customWidth="1"/>
    <col min="68" max="68" width="17.88671875" style="1" bestFit="1" customWidth="1"/>
    <col min="69" max="69" width="28.33203125" style="1" bestFit="1" customWidth="1"/>
    <col min="70" max="71" width="29.6640625" style="1" bestFit="1" customWidth="1"/>
    <col min="72" max="72" width="29.109375" style="1" bestFit="1" customWidth="1"/>
    <col min="73" max="73" width="29.6640625" style="1" bestFit="1" customWidth="1"/>
    <col min="74" max="74" width="16.88671875" style="1" bestFit="1" customWidth="1"/>
    <col min="75" max="75" width="27.44140625" style="1" bestFit="1" customWidth="1"/>
    <col min="76" max="76" width="16.88671875" style="1" bestFit="1" customWidth="1"/>
    <col min="77" max="77" width="27.44140625" style="1" bestFit="1" customWidth="1"/>
    <col min="78" max="79" width="30.33203125" style="1" bestFit="1" customWidth="1"/>
    <col min="80" max="80" width="24.6640625" style="1" bestFit="1" customWidth="1"/>
    <col min="81" max="81" width="26" style="1" bestFit="1" customWidth="1"/>
    <col min="82" max="83" width="25.5546875" style="1" bestFit="1" customWidth="1"/>
    <col min="84" max="85" width="30.33203125" style="1" bestFit="1" customWidth="1"/>
    <col min="86" max="86" width="10" style="1" bestFit="1" customWidth="1"/>
    <col min="87" max="87" width="26.88671875" style="1" bestFit="1" customWidth="1"/>
    <col min="88" max="88" width="7.6640625" style="1" bestFit="1" customWidth="1"/>
    <col min="89" max="89" width="24.44140625" style="1" bestFit="1" customWidth="1"/>
    <col min="90" max="90" width="23.77734375" style="1" bestFit="1" customWidth="1"/>
    <col min="91" max="91" width="27.109375" style="1" bestFit="1" customWidth="1"/>
    <col min="92" max="92" width="26.109375" style="1" bestFit="1" customWidth="1"/>
    <col min="93" max="93" width="27.44140625" style="1" bestFit="1" customWidth="1"/>
    <col min="94" max="95" width="31.44140625" style="1" bestFit="1" customWidth="1"/>
    <col min="96" max="97" width="30.109375" style="1" bestFit="1" customWidth="1"/>
    <col min="98" max="99" width="31" style="1" bestFit="1" customWidth="1"/>
    <col min="100" max="100" width="20.88671875" style="1" bestFit="1" customWidth="1"/>
    <col min="101" max="101" width="31.44140625" style="1" bestFit="1" customWidth="1"/>
    <col min="102" max="103" width="31.109375" style="1" bestFit="1" customWidth="1"/>
    <col min="104" max="104" width="23" style="1" bestFit="1" customWidth="1"/>
    <col min="105" max="105" width="26.33203125" style="1" bestFit="1" customWidth="1"/>
    <col min="106" max="107" width="29" style="1" bestFit="1" customWidth="1"/>
    <col min="108" max="108" width="16.5546875" style="1" bestFit="1" customWidth="1"/>
    <col min="109" max="109" width="27.109375" style="1" bestFit="1" customWidth="1"/>
    <col min="110" max="111" width="28.77734375" style="1" bestFit="1" customWidth="1"/>
    <col min="112" max="113" width="28.6640625" style="1" bestFit="1" customWidth="1"/>
    <col min="114" max="115" width="29" style="1" bestFit="1" customWidth="1"/>
    <col min="116" max="116" width="5.21875" style="1" bestFit="1" customWidth="1"/>
    <col min="117" max="117" width="22" style="1" bestFit="1" customWidth="1"/>
    <col min="118" max="118" width="14.88671875" style="1" bestFit="1" customWidth="1"/>
    <col min="119" max="119" width="25.44140625" style="1" bestFit="1" customWidth="1"/>
    <col min="120" max="120" width="17.5546875" style="1" bestFit="1" customWidth="1"/>
    <col min="121" max="121" width="28" style="1" bestFit="1" customWidth="1"/>
    <col min="122" max="122" width="19.88671875" style="1" bestFit="1" customWidth="1"/>
    <col min="123" max="123" width="30.44140625" style="1" bestFit="1" customWidth="1"/>
    <col min="124" max="124" width="17.21875" style="1" bestFit="1" customWidth="1"/>
    <col min="125" max="125" width="27.6640625" style="1" bestFit="1" customWidth="1"/>
    <col min="126" max="126" width="6.88671875" style="1" bestFit="1" customWidth="1"/>
    <col min="127" max="127" width="23.6640625" style="1" bestFit="1" customWidth="1"/>
    <col min="128" max="128" width="24.44140625" style="1" bestFit="1" customWidth="1"/>
    <col min="129" max="129" width="26" style="1" bestFit="1" customWidth="1"/>
    <col min="130" max="130" width="29.5546875" style="1" bestFit="1" customWidth="1"/>
    <col min="131" max="131" width="30.5546875" style="1" bestFit="1" customWidth="1"/>
    <col min="132" max="132" width="22" style="1" bestFit="1" customWidth="1"/>
    <col min="133" max="133" width="25.21875" style="1" bestFit="1" customWidth="1"/>
    <col min="134" max="134" width="7" style="1" bestFit="1" customWidth="1"/>
    <col min="135" max="135" width="22.21875" style="1" bestFit="1" customWidth="1"/>
    <col min="136" max="136" width="12" style="1" bestFit="1" customWidth="1"/>
    <col min="137" max="137" width="28.88671875" style="1" bestFit="1" customWidth="1"/>
    <col min="138" max="138" width="10.6640625" style="1" bestFit="1" customWidth="1"/>
    <col min="139" max="139" width="27.5546875" style="1" bestFit="1" customWidth="1"/>
    <col min="140" max="140" width="9.109375" style="1" bestFit="1" customWidth="1"/>
    <col min="141" max="141" width="26" style="1" bestFit="1" customWidth="1"/>
    <col min="142" max="142" width="15" style="1" bestFit="1" customWidth="1"/>
    <col min="143" max="143" width="25.5546875" style="1" bestFit="1" customWidth="1"/>
    <col min="144" max="144" width="16.33203125" style="1" bestFit="1" customWidth="1"/>
    <col min="145" max="145" width="26.88671875" style="1" bestFit="1" customWidth="1"/>
    <col min="146" max="146" width="21.88671875" style="1" bestFit="1" customWidth="1"/>
    <col min="147" max="147" width="25.109375" style="1" bestFit="1" customWidth="1"/>
    <col min="148" max="148" width="8.109375" style="1" bestFit="1" customWidth="1"/>
    <col min="149" max="149" width="24.88671875" style="1" bestFit="1" customWidth="1"/>
    <col min="150" max="150" width="25.21875" style="1" bestFit="1" customWidth="1"/>
    <col min="151" max="151" width="28.5546875" style="1" bestFit="1" customWidth="1"/>
    <col min="152" max="152" width="7.33203125" style="1" bestFit="1" customWidth="1"/>
    <col min="153" max="153" width="24.109375" style="1" bestFit="1" customWidth="1"/>
    <col min="154" max="154" width="17" style="1" bestFit="1" customWidth="1"/>
    <col min="155" max="155" width="27.5546875" style="1" bestFit="1" customWidth="1"/>
    <col min="156" max="156" width="26.33203125" style="1" bestFit="1" customWidth="1"/>
    <col min="157" max="157" width="28.5546875" style="1" bestFit="1" customWidth="1"/>
    <col min="158" max="159" width="25.5546875" style="1" bestFit="1" customWidth="1"/>
    <col min="160" max="160" width="13.33203125" style="1" bestFit="1" customWidth="1"/>
    <col min="161" max="161" width="30.21875" style="1" bestFit="1" customWidth="1"/>
    <col min="162" max="162" width="28.88671875" style="1" bestFit="1" customWidth="1"/>
    <col min="163" max="163" width="31.109375" style="1" bestFit="1" customWidth="1"/>
    <col min="164" max="164" width="13.21875" style="1" bestFit="1" customWidth="1"/>
    <col min="165" max="165" width="30.109375" style="1" bestFit="1" customWidth="1"/>
    <col min="166" max="166" width="5.77734375" style="1" bestFit="1" customWidth="1"/>
    <col min="167" max="167" width="22.5546875" style="1" bestFit="1" customWidth="1"/>
    <col min="168" max="168" width="8.44140625" style="1" bestFit="1" customWidth="1"/>
    <col min="169" max="169" width="25.21875" style="1" bestFit="1" customWidth="1"/>
    <col min="170" max="170" width="7.33203125" style="1" bestFit="1" customWidth="1"/>
    <col min="171" max="171" width="24.109375" style="1" bestFit="1" customWidth="1"/>
    <col min="172" max="172" width="25.44140625" style="1" bestFit="1" customWidth="1"/>
    <col min="173" max="173" width="28.6640625" style="1" bestFit="1" customWidth="1"/>
    <col min="174" max="174" width="21.33203125" style="1" bestFit="1" customWidth="1"/>
    <col min="175" max="175" width="24.5546875" style="1" bestFit="1" customWidth="1"/>
    <col min="176" max="177" width="31.21875" style="1" bestFit="1" customWidth="1"/>
    <col min="178" max="178" width="11.33203125" style="1" bestFit="1" customWidth="1"/>
    <col min="179" max="179" width="28.21875" style="1" bestFit="1" customWidth="1"/>
    <col min="180" max="180" width="16.44140625" style="1" bestFit="1" customWidth="1"/>
    <col min="181" max="181" width="27" style="1" bestFit="1" customWidth="1"/>
    <col min="182" max="182" width="27.33203125" style="1" bestFit="1" customWidth="1"/>
    <col min="183" max="183" width="30.6640625" style="1" bestFit="1" customWidth="1"/>
    <col min="184" max="185" width="29.5546875" style="1" bestFit="1" customWidth="1"/>
    <col min="186" max="186" width="16.44140625" style="1" bestFit="1" customWidth="1"/>
    <col min="187" max="187" width="27" style="1" bestFit="1" customWidth="1"/>
    <col min="188" max="188" width="24.109375" style="1" bestFit="1" customWidth="1"/>
    <col min="189" max="189" width="27.44140625" style="1" bestFit="1" customWidth="1"/>
    <col min="190" max="190" width="24.88671875" style="1" bestFit="1" customWidth="1"/>
    <col min="191" max="191" width="28.21875" style="1" bestFit="1" customWidth="1"/>
    <col min="192" max="192" width="5.88671875" style="1" bestFit="1" customWidth="1"/>
    <col min="193" max="193" width="22.6640625" style="1" bestFit="1" customWidth="1"/>
    <col min="194" max="194" width="10.6640625" style="1" bestFit="1" customWidth="1"/>
    <col min="195" max="195" width="27.5546875" style="1" bestFit="1" customWidth="1"/>
    <col min="196" max="196" width="13.88671875" style="1" bestFit="1" customWidth="1"/>
    <col min="197" max="197" width="30.77734375" style="1" bestFit="1" customWidth="1"/>
    <col min="198" max="199" width="29.77734375" style="1" bestFit="1" customWidth="1"/>
    <col min="200" max="200" width="18.88671875" style="1" bestFit="1" customWidth="1"/>
    <col min="201" max="201" width="29.33203125" style="1" bestFit="1" customWidth="1"/>
    <col min="202" max="203" width="28.77734375" style="1" bestFit="1" customWidth="1"/>
    <col min="204" max="16384" width="31.5546875" style="1"/>
  </cols>
  <sheetData>
    <row r="1" spans="1:203" s="2" customFormat="1" ht="43.2" x14ac:dyDescent="0.3">
      <c r="B1" s="5" t="s">
        <v>39</v>
      </c>
      <c r="C1" s="5" t="s">
        <v>38</v>
      </c>
      <c r="D1" s="10" t="str">
        <f>M1</f>
        <v>Murder per 100,000</v>
      </c>
      <c r="E1" s="5"/>
      <c r="F1" s="5"/>
      <c r="G1" s="5"/>
      <c r="H1" s="5"/>
      <c r="I1" s="5" t="s">
        <v>37</v>
      </c>
      <c r="J1" s="5" t="s">
        <v>36</v>
      </c>
      <c r="K1" s="5" t="s">
        <v>35</v>
      </c>
      <c r="L1" s="6" t="s">
        <v>40</v>
      </c>
      <c r="M1" s="6" t="s">
        <v>190</v>
      </c>
      <c r="N1" s="6" t="s">
        <v>41</v>
      </c>
      <c r="O1" s="6" t="s">
        <v>195</v>
      </c>
      <c r="P1" s="6" t="s">
        <v>42</v>
      </c>
      <c r="Q1" s="6" t="s">
        <v>196</v>
      </c>
      <c r="R1" s="5" t="s">
        <v>43</v>
      </c>
      <c r="S1" s="5" t="s">
        <v>238</v>
      </c>
      <c r="T1" s="6" t="s">
        <v>44</v>
      </c>
      <c r="U1" s="6" t="s">
        <v>197</v>
      </c>
      <c r="V1" s="6" t="s">
        <v>45</v>
      </c>
      <c r="W1" s="6" t="s">
        <v>198</v>
      </c>
      <c r="X1" s="6" t="s">
        <v>46</v>
      </c>
      <c r="Y1" s="6" t="s">
        <v>199</v>
      </c>
      <c r="Z1" s="6" t="s">
        <v>47</v>
      </c>
      <c r="AA1" s="6" t="s">
        <v>200</v>
      </c>
      <c r="AB1" s="5" t="s">
        <v>48</v>
      </c>
      <c r="AC1" s="5" t="s">
        <v>201</v>
      </c>
      <c r="AD1" s="5" t="s">
        <v>49</v>
      </c>
      <c r="AE1" s="5" t="s">
        <v>202</v>
      </c>
      <c r="AF1" s="5" t="s">
        <v>50</v>
      </c>
      <c r="AG1" s="5" t="s">
        <v>203</v>
      </c>
      <c r="AH1" s="5" t="s">
        <v>51</v>
      </c>
      <c r="AI1" s="5" t="s">
        <v>204</v>
      </c>
      <c r="AJ1" s="5" t="s">
        <v>52</v>
      </c>
      <c r="AK1" s="5" t="s">
        <v>205</v>
      </c>
      <c r="AL1" s="5" t="s">
        <v>53</v>
      </c>
      <c r="AM1" s="5" t="s">
        <v>206</v>
      </c>
      <c r="AN1" s="5" t="s">
        <v>54</v>
      </c>
      <c r="AO1" s="5" t="s">
        <v>207</v>
      </c>
      <c r="AP1" s="5" t="s">
        <v>55</v>
      </c>
      <c r="AQ1" s="5" t="str">
        <f>_xlfn.CONCAT( AP1," per 100,000")</f>
        <v>Simple Injuries per 100,000</v>
      </c>
      <c r="AR1" s="5" t="s">
        <v>126</v>
      </c>
      <c r="AS1" s="5" t="str">
        <f>_xlfn.CONCAT( AR1," per 100,000")</f>
        <v>Voluntarily Causing Simple Hurt per 100,000</v>
      </c>
      <c r="AT1" s="5" t="s">
        <v>127</v>
      </c>
      <c r="AU1" s="5" t="str">
        <f>_xlfn.CONCAT( AT1," per 100,000")</f>
        <v>Voluntarily causing simple hurt by Dangerous weapons or means per 100,000</v>
      </c>
      <c r="AV1" s="5" t="s">
        <v>128</v>
      </c>
      <c r="AW1" s="5" t="str">
        <f>_xlfn.CONCAT( AV1," per 100,000")</f>
        <v>Voluntarily Causing simple hurt/Force to deter public servant from his duty per 100,000</v>
      </c>
      <c r="AX1" s="5" t="s">
        <v>53</v>
      </c>
      <c r="AY1" s="5" t="str">
        <f>_xlfn.CONCAT( AX1," per 100,000")</f>
        <v>Causing Hurt by act endangering life/safety of others per 100,000</v>
      </c>
      <c r="AZ1" s="5" t="s">
        <v>129</v>
      </c>
      <c r="BA1" s="5" t="str">
        <f>_xlfn.CONCAT( AZ1," per 100,000")</f>
        <v>Other Simple Hurt per 100,000</v>
      </c>
      <c r="BB1" s="5" t="s">
        <v>56</v>
      </c>
      <c r="BC1" s="5" t="str">
        <f>_xlfn.CONCAT( BB1," per 100,000")</f>
        <v>Grievous Injuries per 100,000</v>
      </c>
      <c r="BD1" s="5" t="s">
        <v>130</v>
      </c>
      <c r="BE1" s="5" t="str">
        <f>_xlfn.CONCAT( BD1," per 100,000")</f>
        <v>Voluntarily causing grievous hurt per 100,000</v>
      </c>
      <c r="BF1" s="5" t="s">
        <v>131</v>
      </c>
      <c r="BG1" s="5" t="str">
        <f>_xlfn.CONCAT( BF1," per 100,000")</f>
        <v>Voluntarily causing grievous hurt by dangerous weapons or means per 100,000</v>
      </c>
      <c r="BH1" s="5" t="s">
        <v>132</v>
      </c>
      <c r="BI1" s="5" t="str">
        <f>_xlfn.CONCAT( BH1," per 100,000")</f>
        <v>Acid Attack per 100,000</v>
      </c>
      <c r="BJ1" s="5" t="s">
        <v>133</v>
      </c>
      <c r="BK1" s="5" t="str">
        <f>_xlfn.CONCAT( BJ1," per 100,000")</f>
        <v>Attempt to Acid Attack per 100,000</v>
      </c>
      <c r="BL1" s="5" t="s">
        <v>134</v>
      </c>
      <c r="BM1" s="5" t="str">
        <f>_xlfn.CONCAT( BL1," per 100,000")</f>
        <v>Voluntarily Causing Grievous hurt/Force to deter public servant from his duty per 100,000</v>
      </c>
      <c r="BN1" s="5" t="s">
        <v>135</v>
      </c>
      <c r="BO1" s="5" t="str">
        <f>_xlfn.CONCAT( BN1," per 100,000")</f>
        <v>Causing Grievous Hurt by act endangering life/safety of others per 100,000</v>
      </c>
      <c r="BP1" s="5" t="s">
        <v>136</v>
      </c>
      <c r="BQ1" s="5" t="str">
        <f>_xlfn.CONCAT( BP1," per 100,000")</f>
        <v>Other Grievous Hurt per 100,000</v>
      </c>
      <c r="BR1" s="6" t="s">
        <v>57</v>
      </c>
      <c r="BS1" s="6" t="str">
        <f>_xlfn.CONCAT( BR1," per 100,000")</f>
        <v>Wrongful Restraint/ Confinement per 100,000</v>
      </c>
      <c r="BT1" s="6" t="s">
        <v>58</v>
      </c>
      <c r="BU1" s="6" t="str">
        <f>_xlfn.CONCAT( BT1," per 100,000")</f>
        <v>Assault on Women with Intent to Outrage her Modesty per 100,000</v>
      </c>
      <c r="BV1" s="6" t="s">
        <v>59</v>
      </c>
      <c r="BW1" s="6" t="str">
        <f>_xlfn.CONCAT( BV1," per 100,000")</f>
        <v>Assault on Women per 100,000</v>
      </c>
      <c r="BX1" s="6" t="s">
        <v>60</v>
      </c>
      <c r="BY1" s="6" t="str">
        <f>_xlfn.CONCAT( BX1," per 100,000")</f>
        <v>Sexual Harassment per 100,000</v>
      </c>
      <c r="BZ1" s="6" t="s">
        <v>61</v>
      </c>
      <c r="CA1" s="6" t="str">
        <f>_xlfn.CONCAT( BZ1," per 100,000")</f>
        <v>Sexual Harassment at Work/Office Poremises per 100,000</v>
      </c>
      <c r="CB1" s="6" t="s">
        <v>62</v>
      </c>
      <c r="CC1" s="6" t="str">
        <f>_xlfn.CONCAT( CB1," per 100,000")</f>
        <v>Sexual Harassment in Public Transport per 100,000</v>
      </c>
      <c r="CD1" s="6" t="s">
        <v>63</v>
      </c>
      <c r="CE1" s="6" t="str">
        <f>_xlfn.CONCAT( CD1," per 100,000")</f>
        <v>Sexual Harassment in Shelter Homes per 100,000</v>
      </c>
      <c r="CF1" s="6" t="s">
        <v>64</v>
      </c>
      <c r="CG1" s="6" t="str">
        <f>_xlfn.CONCAT( CF1," per 100,000")</f>
        <v>Assault or use of Criminal Force on women with intent to Disrobe per 100,000</v>
      </c>
      <c r="CH1" s="6" t="s">
        <v>65</v>
      </c>
      <c r="CI1" s="6" t="str">
        <f>_xlfn.CONCAT( CH1," per 100,000")</f>
        <v>Voyeurism per 100,000</v>
      </c>
      <c r="CJ1" s="6" t="s">
        <v>66</v>
      </c>
      <c r="CK1" s="6" t="str">
        <f>_xlfn.CONCAT( CJ1," per 100,000")</f>
        <v>Stalking per 100,000</v>
      </c>
      <c r="CL1" s="6" t="s">
        <v>67</v>
      </c>
      <c r="CM1" s="6" t="str">
        <f>_xlfn.CONCAT( CL1," per 100,000")</f>
        <v>Kidnapping and Abduction per 100,000</v>
      </c>
      <c r="CN1" s="5" t="s">
        <v>68</v>
      </c>
      <c r="CO1" s="5" t="str">
        <f>_xlfn.CONCAT( CN1," per 100,000")</f>
        <v>Kidnapping and Abduction of Missing Children Deemed as Kidnapped  per 100,000</v>
      </c>
      <c r="CP1" s="5" t="s">
        <v>69</v>
      </c>
      <c r="CQ1" s="5" t="str">
        <f>_xlfn.CONCAT( CP1," per 100,000")</f>
        <v>Kidnapping and Abduction of Other Kidnapping &amp; Abduction  per 100,000</v>
      </c>
      <c r="CR1" s="5" t="s">
        <v>70</v>
      </c>
      <c r="CS1" s="5" t="str">
        <f>_xlfn.CONCAT( CR1," per 100,000")</f>
        <v>Kidnapping and Abduction for the Purpose of Begging per 100,000</v>
      </c>
      <c r="CT1" s="5" t="s">
        <v>71</v>
      </c>
      <c r="CU1" s="5" t="str">
        <f>_xlfn.CONCAT( CT1," per 100,000")</f>
        <v>Kidnapping and Abduction in order to Murder per 100,000</v>
      </c>
      <c r="CV1" s="5" t="s">
        <v>72</v>
      </c>
      <c r="CW1" s="5" t="str">
        <f>_xlfn.CONCAT( CV1," per 100,000")</f>
        <v>Kidnapping for Ransom per 100,000</v>
      </c>
      <c r="CX1" s="5" t="s">
        <v>73</v>
      </c>
      <c r="CY1" s="5" t="str">
        <f>_xlfn.CONCAT( CX1," per 100,000")</f>
        <v xml:space="preserve"> Kidnapping and Abduction of Women to compel her for marriage per 100,000</v>
      </c>
      <c r="CZ1" s="5" t="s">
        <v>74</v>
      </c>
      <c r="DA1" s="5" t="str">
        <f>_xlfn.CONCAT( CZ1," per 100,000")</f>
        <v>Procuration of Minor Girls per 100,000</v>
      </c>
      <c r="DB1" s="5" t="s">
        <v>75</v>
      </c>
      <c r="DC1" s="5" t="str">
        <f>_xlfn.CONCAT( DB1," per 100,000")</f>
        <v>Importation of Girls from Foreign Country per 100,000</v>
      </c>
      <c r="DD1" s="5" t="s">
        <v>76</v>
      </c>
      <c r="DE1" s="5" t="str">
        <f>_xlfn.CONCAT( DD1," per 100,000")</f>
        <v>Human Trafficking per 100,000</v>
      </c>
      <c r="DF1" s="5" t="s">
        <v>77</v>
      </c>
      <c r="DG1" s="5" t="str">
        <f>_xlfn.CONCAT( DF1," per 100,000")</f>
        <v>Exploitation of Trafficked Person per 100,000</v>
      </c>
      <c r="DH1" s="5" t="s">
        <v>78</v>
      </c>
      <c r="DI1" s="5" t="str">
        <f>_xlfn.CONCAT( DH1," per 100,000")</f>
        <v>Selling of Minors for Prostitution per 100,000</v>
      </c>
      <c r="DJ1" s="5" t="s">
        <v>79</v>
      </c>
      <c r="DK1" s="5" t="str">
        <f>_xlfn.CONCAT( DJ1," per 100,000")</f>
        <v>Buying of Minors for Prostitution per 100,000</v>
      </c>
      <c r="DL1" s="5" t="s">
        <v>80</v>
      </c>
      <c r="DM1" s="5" t="str">
        <f>_xlfn.CONCAT( DL1," per 100,000")</f>
        <v>Rape per 100,000</v>
      </c>
      <c r="DN1" s="5" t="s">
        <v>81</v>
      </c>
      <c r="DO1" s="5" t="str">
        <f>_xlfn.CONCAT( DN1," per 100,000")</f>
        <v>Attempted Rape per 100,000</v>
      </c>
      <c r="DP1" s="5" t="s">
        <v>82</v>
      </c>
      <c r="DQ1" s="5" t="str">
        <f>_xlfn.CONCAT( DP1," per 100,000")</f>
        <v>Unnatural Offences per 100,000</v>
      </c>
      <c r="DR1" s="5" t="s">
        <v>83</v>
      </c>
      <c r="DS1" s="5" t="str">
        <f>_xlfn.CONCAT( DR1," per 100,000")</f>
        <v>Offences against State per 100,000</v>
      </c>
      <c r="DT1" s="5" t="s">
        <v>84</v>
      </c>
      <c r="DU1" s="5" t="str">
        <f>_xlfn.CONCAT( DT1," per 100,000")</f>
        <v>Unlawful Assembly per 100,000</v>
      </c>
      <c r="DV1" s="5" t="s">
        <v>85</v>
      </c>
      <c r="DW1" s="5" t="str">
        <f>_xlfn.CONCAT( DV1," per 100,000")</f>
        <v>Rioting per 100,000</v>
      </c>
      <c r="DX1" s="5" t="s">
        <v>86</v>
      </c>
      <c r="DY1" s="5" t="str">
        <f>_xlfn.CONCAT( DX1," per 100,000")</f>
        <v>Offences promoting enmity between different groups per 100,000</v>
      </c>
      <c r="DZ1" s="5" t="s">
        <v>87</v>
      </c>
      <c r="EA1" s="5" t="str">
        <f>_xlfn.CONCAT( DZ1," per 100,000")</f>
        <v>Imputation, assertions prejudicial to national integration per 100,000</v>
      </c>
      <c r="EB1" s="5" t="s">
        <v>88</v>
      </c>
      <c r="EC1" s="5" t="str">
        <f>_xlfn.CONCAT( EB1," per 100,000")</f>
        <v>Affray (Physical Conflict) per 100,000</v>
      </c>
      <c r="ED1" s="5" t="s">
        <v>89</v>
      </c>
      <c r="EE1" s="5" t="str">
        <f>_xlfn.CONCAT( ED1," per 100,000")</f>
        <v>Theft per 100,000</v>
      </c>
      <c r="EF1" s="5" t="s">
        <v>90</v>
      </c>
      <c r="EG1" s="5" t="str">
        <f>_xlfn.CONCAT( EF1," per 100,000")</f>
        <v>Vehicle Theft per 100,000</v>
      </c>
      <c r="EH1" s="5" t="s">
        <v>91</v>
      </c>
      <c r="EI1" s="5" t="str">
        <f>_xlfn.CONCAT( EH1," per 100,000")</f>
        <v>Other Theft per 100,000</v>
      </c>
      <c r="EJ1" s="5" t="s">
        <v>92</v>
      </c>
      <c r="EK1" s="5" t="str">
        <f>_xlfn.CONCAT( EJ1," per 100,000")</f>
        <v>Burgulary per 100,000</v>
      </c>
      <c r="EL1" s="5" t="s">
        <v>93</v>
      </c>
      <c r="EM1" s="5" t="str">
        <f>_xlfn.CONCAT( EL1," per 100,000")</f>
        <v>Burgulary at Day per 100,000</v>
      </c>
      <c r="EN1" s="5" t="s">
        <v>94</v>
      </c>
      <c r="EO1" s="5" t="str">
        <f>_xlfn.CONCAT( EN1," per 100,000")</f>
        <v>Burgulary at Night per 100,000</v>
      </c>
      <c r="EP1" s="5" t="s">
        <v>95</v>
      </c>
      <c r="EQ1" s="5" t="str">
        <f>_xlfn.CONCAT( EP1," per 100,000")</f>
        <v>Extortion &amp; Blackmailing per 100,000</v>
      </c>
      <c r="ER1" s="5" t="s">
        <v>96</v>
      </c>
      <c r="ES1" s="5" t="str">
        <f>_xlfn.CONCAT( ER1," per 100,000")</f>
        <v>Robbery per 100,000</v>
      </c>
      <c r="ET1" s="5" t="s">
        <v>97</v>
      </c>
      <c r="EU1" s="5" t="str">
        <f>_xlfn.CONCAT( ET1," per 100,000")</f>
        <v>Attempted Dacoity/Robbery per 100,000</v>
      </c>
      <c r="EV1" s="5" t="s">
        <v>98</v>
      </c>
      <c r="EW1" s="5" t="str">
        <f>_xlfn.CONCAT( EV1," per 100,000")</f>
        <v>Dacoity per 100,000</v>
      </c>
      <c r="EX1" s="5" t="s">
        <v>99</v>
      </c>
      <c r="EY1" s="5" t="str">
        <f>_xlfn.CONCAT( EX1," per 100,000")</f>
        <v>Dacoity w/ Murder per 100,000</v>
      </c>
      <c r="EZ1" s="5" t="s">
        <v>100</v>
      </c>
      <c r="FA1" s="5" t="str">
        <f>_xlfn.CONCAT( EZ1," per 100,000")</f>
        <v>Preparation and Assembly for committing Dacoity  per 100,000</v>
      </c>
      <c r="FB1" s="5" t="s">
        <v>101</v>
      </c>
      <c r="FC1" s="5" t="str">
        <f>_xlfn.CONCAT( FB1," per 100,000")</f>
        <v>Criminal Misappropriation of Property per 100,000</v>
      </c>
      <c r="FD1" s="5" t="s">
        <v>102</v>
      </c>
      <c r="FE1" s="5" t="str">
        <f>_xlfn.CONCAT( FD1," per 100,000")</f>
        <v>Embezzlement per 100,000</v>
      </c>
      <c r="FF1" s="5" t="s">
        <v>103</v>
      </c>
      <c r="FG1" s="5" t="str">
        <f>_xlfn.CONCAT( FF1," per 100,000")</f>
        <v>Dishonestly Receiving/Dealing-in Stolen Property per 100,000</v>
      </c>
      <c r="FH1" s="5" t="s">
        <v>104</v>
      </c>
      <c r="FI1" s="5" t="str">
        <f>_xlfn.CONCAT( FH1," per 100,000")</f>
        <v>Counterfeiting per 100,000</v>
      </c>
      <c r="FJ1" s="5" t="s">
        <v>105</v>
      </c>
      <c r="FK1" s="5" t="str">
        <f>_xlfn.CONCAT( FJ1," per 100,000")</f>
        <v>Fraud per 100,000</v>
      </c>
      <c r="FL1" s="5" t="s">
        <v>106</v>
      </c>
      <c r="FM1" s="5" t="str">
        <f>_xlfn.CONCAT( FL1," per 100,000")</f>
        <v>Cheating per 100,000</v>
      </c>
      <c r="FN1" s="5" t="s">
        <v>107</v>
      </c>
      <c r="FO1" s="5" t="str">
        <f>_xlfn.CONCAT( FN1," per 100,000")</f>
        <v>Forgery per 100,000</v>
      </c>
      <c r="FP1" s="5" t="s">
        <v>108</v>
      </c>
      <c r="FQ1" s="5" t="str">
        <f>_xlfn.CONCAT( FP1," per 100,000")</f>
        <v>Disobedience to public order per 100,000</v>
      </c>
      <c r="FR1" s="5" t="s">
        <v>109</v>
      </c>
      <c r="FS1" s="5" t="str">
        <f>_xlfn.CONCAT( FR1," per 100,000")</f>
        <v>Harbouring an Offender per 100,000</v>
      </c>
      <c r="FT1" s="5" t="s">
        <v>110</v>
      </c>
      <c r="FU1" s="5" t="str">
        <f>_xlfn.CONCAT( FT1," per 100,000")</f>
        <v>Offences relating to Adulteration or Sale of Food/Drugs per 100,000</v>
      </c>
      <c r="FV1" s="5" t="s">
        <v>111</v>
      </c>
      <c r="FW1" s="5" t="str">
        <f>_xlfn.CONCAT( FV1," per 100,000")</f>
        <v>Rash Driving per 100,000</v>
      </c>
      <c r="FX1" s="5" t="s">
        <v>112</v>
      </c>
      <c r="FY1" s="5" t="str">
        <f>_xlfn.CONCAT( FX1," per 100,000")</f>
        <v>Obstructing Public per 100,000</v>
      </c>
      <c r="FZ1" s="5" t="s">
        <v>113</v>
      </c>
      <c r="GA1" s="5" t="str">
        <f>_xlfn.CONCAT( FZ1," per 100,000")</f>
        <v>Sale of obscene Books/Objects per 100,000</v>
      </c>
      <c r="GB1" s="5" t="s">
        <v>125</v>
      </c>
      <c r="GC1" s="5" t="str">
        <f>_xlfn.CONCAT( GB1," per 100,000")</f>
        <v>Obscene Acts and Songs at Public Places per 100,000</v>
      </c>
      <c r="GD1" s="5" t="s">
        <v>114</v>
      </c>
      <c r="GE1" s="5" t="str">
        <f>_xlfn.CONCAT( GD1," per 100,000")</f>
        <v>Religious Offences per 100,000</v>
      </c>
      <c r="GF1" s="5" t="s">
        <v>115</v>
      </c>
      <c r="GG1" s="5" t="str">
        <f>_xlfn.CONCAT( GF1," per 100,000")</f>
        <v>Cheating by Impersonation per 100,000</v>
      </c>
      <c r="GH1" s="5" t="s">
        <v>116</v>
      </c>
      <c r="GI1" s="5" t="str">
        <f>_xlfn.CONCAT( GH1," per 100,000")</f>
        <v>Offences related to Mischief per 100,000</v>
      </c>
      <c r="GJ1" s="5" t="s">
        <v>117</v>
      </c>
      <c r="GK1" s="5" t="str">
        <f>_xlfn.CONCAT( GJ1," per 100,000")</f>
        <v>Arson per 100,000</v>
      </c>
      <c r="GL1" s="5" t="s">
        <v>118</v>
      </c>
      <c r="GM1" s="5" t="s">
        <v>233</v>
      </c>
      <c r="GN1" s="5" t="s">
        <v>119</v>
      </c>
      <c r="GO1" s="5" t="s">
        <v>234</v>
      </c>
      <c r="GP1" s="5" t="s">
        <v>124</v>
      </c>
      <c r="GQ1" s="5" t="s">
        <v>235</v>
      </c>
      <c r="GR1" s="5" t="s">
        <v>120</v>
      </c>
      <c r="GS1" s="5" t="s">
        <v>236</v>
      </c>
      <c r="GT1" s="5" t="s">
        <v>121</v>
      </c>
      <c r="GU1" s="5" t="s">
        <v>237</v>
      </c>
    </row>
    <row r="2" spans="1:203" x14ac:dyDescent="0.3">
      <c r="A2" s="16" t="str">
        <f>$D$1</f>
        <v>Murder per 100,000</v>
      </c>
      <c r="B2">
        <v>35</v>
      </c>
      <c r="C2" t="s">
        <v>34</v>
      </c>
      <c r="D2" s="10">
        <f t="shared" ref="D2:D37" si="0">M2</f>
        <v>1.8392930808421861</v>
      </c>
      <c r="E2" s="3" cm="1">
        <f t="array" ref="E2">((D2-_xlfn.PERCENTILE.INC($D$2:$D$37,0.975))/(AVERAGE(SMALL($D$2:$D$37,{1,2,3,4,5}))-_xlfn.PERCENTILE.INC($D$2:$D$37,0.975)))*100</f>
        <v>69.218843499577901</v>
      </c>
      <c r="F2" s="3">
        <f>IF(K2&gt;100,100,IF(K2&lt;0,0,K2))</f>
        <v>100</v>
      </c>
      <c r="G2" s="8" t="str" cm="1">
        <f t="array" ref="G2">_xlfn.IFS(F2=100,"green",F2&gt;50,"yellow",F2&gt;0,"orange",F2=0,"red")</f>
        <v>green</v>
      </c>
      <c r="H2" t="s">
        <v>193</v>
      </c>
      <c r="I2" s="4">
        <v>380581</v>
      </c>
      <c r="J2" s="4">
        <v>177712</v>
      </c>
      <c r="K2" s="4">
        <v>202869</v>
      </c>
      <c r="L2">
        <v>7</v>
      </c>
      <c r="M2" s="3">
        <f>L2/$I2*100000</f>
        <v>1.8392930808421861</v>
      </c>
      <c r="N2">
        <v>3</v>
      </c>
      <c r="O2" s="3">
        <f>N2/$I2*100000</f>
        <v>0.78826846321807964</v>
      </c>
      <c r="P2">
        <v>31</v>
      </c>
      <c r="Q2" s="3">
        <f>P2/$I2*100000</f>
        <v>8.145440786586823</v>
      </c>
      <c r="R2">
        <v>19</v>
      </c>
      <c r="S2" s="3">
        <f>R2/$I2*100000</f>
        <v>4.9923669337145054</v>
      </c>
      <c r="T2">
        <v>5</v>
      </c>
      <c r="U2" s="3">
        <f>T2/$I2*100000</f>
        <v>1.3137807720301329</v>
      </c>
      <c r="V2">
        <v>8</v>
      </c>
      <c r="W2" s="3">
        <f>V2/$I2*100000</f>
        <v>2.1020492352482125</v>
      </c>
      <c r="X2">
        <v>10</v>
      </c>
      <c r="Y2" s="3">
        <f>X2/$I2*100000</f>
        <v>2.6275615440602658</v>
      </c>
      <c r="Z2">
        <v>0</v>
      </c>
      <c r="AA2" s="3">
        <f>Z2/$I2*100000</f>
        <v>0</v>
      </c>
      <c r="AB2">
        <v>0</v>
      </c>
      <c r="AC2" s="3">
        <f>AB2/$I2*100000</f>
        <v>0</v>
      </c>
      <c r="AD2">
        <v>80</v>
      </c>
      <c r="AE2" s="3">
        <f>AD2/$I2*100000</f>
        <v>21.020492352482126</v>
      </c>
      <c r="AF2">
        <v>47</v>
      </c>
      <c r="AG2" s="3">
        <f>AF2/$I2*100000</f>
        <v>12.349539257083251</v>
      </c>
      <c r="AH2">
        <v>20</v>
      </c>
      <c r="AI2" s="3">
        <f t="shared" ref="AI2:AI37" si="1">AF2/$I2*100000</f>
        <v>12.349539257083251</v>
      </c>
      <c r="AJ2">
        <v>10</v>
      </c>
      <c r="AK2" s="3">
        <f>AH2/$I2*100000</f>
        <v>5.2551230881205315</v>
      </c>
      <c r="AL2">
        <v>2</v>
      </c>
      <c r="AM2" s="3">
        <f>AJ2/$I2*100000</f>
        <v>2.6275615440602658</v>
      </c>
      <c r="AN2">
        <v>0</v>
      </c>
      <c r="AO2"/>
      <c r="AP2">
        <v>48</v>
      </c>
      <c r="AQ2" s="3">
        <f t="shared" ref="AQ2:AQ37" si="2">AP2/$I2*100000</f>
        <v>12.612295411489274</v>
      </c>
      <c r="AR2">
        <v>22</v>
      </c>
      <c r="AS2" s="3">
        <f t="shared" ref="AS2:AS37" si="3">AR2/$I2*100000</f>
        <v>5.7806353969325848</v>
      </c>
      <c r="AT2">
        <v>14</v>
      </c>
      <c r="AU2" s="3">
        <f t="shared" ref="AU2:AU37" si="4">AT2/$I2*100000</f>
        <v>3.6785861616843722</v>
      </c>
      <c r="AV2">
        <v>10</v>
      </c>
      <c r="AW2" s="3">
        <f t="shared" ref="AW2:AW37" si="5">AV2/$I2*100000</f>
        <v>2.6275615440602658</v>
      </c>
      <c r="AX2">
        <v>2</v>
      </c>
      <c r="AY2" s="3">
        <f t="shared" ref="AY2:AY37" si="6">AX2/$I2*100000</f>
        <v>0.52551230881205313</v>
      </c>
      <c r="AZ2">
        <v>0</v>
      </c>
      <c r="BA2" s="3">
        <f t="shared" ref="BA2:BA37" si="7">AZ2/$I2*100000</f>
        <v>0</v>
      </c>
      <c r="BB2">
        <v>32</v>
      </c>
      <c r="BC2" s="3">
        <f t="shared" ref="BC2:BC37" si="8">BB2/$I2*100000</f>
        <v>8.4081969409928501</v>
      </c>
      <c r="BD2">
        <v>25</v>
      </c>
      <c r="BE2" s="3">
        <f t="shared" ref="BE2:BE37" si="9">BD2/$I2*100000</f>
        <v>6.5689038601506651</v>
      </c>
      <c r="BF2">
        <v>6</v>
      </c>
      <c r="BG2" s="3">
        <f t="shared" ref="BG2:BG37" si="10">BF2/$I2*100000</f>
        <v>1.5765369264361593</v>
      </c>
      <c r="BH2">
        <v>0</v>
      </c>
      <c r="BI2" s="3">
        <f t="shared" ref="BI2:BI37" si="11">BH2/$I2*100000</f>
        <v>0</v>
      </c>
      <c r="BJ2">
        <v>0</v>
      </c>
      <c r="BK2" s="3">
        <f t="shared" ref="BK2:BK37" si="12">BJ2/$I2*100000</f>
        <v>0</v>
      </c>
      <c r="BL2">
        <v>0</v>
      </c>
      <c r="BM2" s="3">
        <f t="shared" ref="BM2:BM37" si="13">BL2/$I2*100000</f>
        <v>0</v>
      </c>
      <c r="BN2">
        <v>1</v>
      </c>
      <c r="BO2" s="3">
        <f t="shared" ref="BO2:BO37" si="14">BN2/$I2*100000</f>
        <v>0.26275615440602657</v>
      </c>
      <c r="BP2">
        <v>0</v>
      </c>
      <c r="BQ2" s="3">
        <f t="shared" ref="BQ2:BQ37" si="15">BP2/$I2*100000</f>
        <v>0</v>
      </c>
      <c r="BR2">
        <v>2</v>
      </c>
      <c r="BS2" s="3">
        <f t="shared" ref="BS2:BS37" si="16">BR2/$I2*100000</f>
        <v>0.52551230881205313</v>
      </c>
      <c r="BT2">
        <v>32</v>
      </c>
      <c r="BU2" s="3">
        <f t="shared" ref="BU2:BU37" si="17">BT2/$I2*100000</f>
        <v>8.4081969409928501</v>
      </c>
      <c r="BV2">
        <v>15</v>
      </c>
      <c r="BW2" s="3">
        <f t="shared" ref="BW2:BW37" si="18">BV2/$I2*100000</f>
        <v>3.9413423160903984</v>
      </c>
      <c r="BX2">
        <v>7</v>
      </c>
      <c r="BY2" s="3">
        <f t="shared" ref="BY2:BY37" si="19">BX2/$I2*100000</f>
        <v>1.8392930808421861</v>
      </c>
      <c r="BZ2">
        <v>0</v>
      </c>
      <c r="CA2" s="3">
        <f t="shared" ref="CA2:CA37" si="20">BZ2/$I2*100000</f>
        <v>0</v>
      </c>
      <c r="CB2">
        <v>1</v>
      </c>
      <c r="CC2" s="3">
        <f t="shared" ref="CC2:CC37" si="21">CB2/$I2*100000</f>
        <v>0.26275615440602657</v>
      </c>
      <c r="CD2">
        <v>0</v>
      </c>
      <c r="CE2" s="3">
        <f t="shared" ref="CE2:CE37" si="22">CD2/$I2*100000</f>
        <v>0</v>
      </c>
      <c r="CF2">
        <v>6</v>
      </c>
      <c r="CG2" s="3">
        <f t="shared" ref="CG2:CG37" si="23">CF2/$I2*100000</f>
        <v>1.5765369264361593</v>
      </c>
      <c r="CH2">
        <v>2</v>
      </c>
      <c r="CI2" s="3">
        <f t="shared" ref="CI2:CI37" si="24">CH2/$I2*100000</f>
        <v>0.52551230881205313</v>
      </c>
      <c r="CJ2">
        <v>2</v>
      </c>
      <c r="CK2" s="3">
        <f t="shared" ref="CK2:CK37" si="25">CJ2/$I2*100000</f>
        <v>0.52551230881205313</v>
      </c>
      <c r="CL2">
        <v>15</v>
      </c>
      <c r="CM2" s="3">
        <f t="shared" ref="CM2:CM37" si="26">CL2/$I2*100000</f>
        <v>3.9413423160903984</v>
      </c>
      <c r="CN2">
        <v>10</v>
      </c>
      <c r="CO2" s="3">
        <f t="shared" ref="CO2:CO37" si="27">CN2/$I2*100000</f>
        <v>2.6275615440602658</v>
      </c>
      <c r="CP2">
        <v>4</v>
      </c>
      <c r="CQ2" s="3">
        <f t="shared" ref="CQ2:CQ37" si="28">CP2/$I2*100000</f>
        <v>1.0510246176241063</v>
      </c>
      <c r="CR2">
        <v>0</v>
      </c>
      <c r="CS2" s="3">
        <f t="shared" ref="CS2:CS37" si="29">CR2/$I2*100000</f>
        <v>0</v>
      </c>
      <c r="CT2">
        <v>0</v>
      </c>
      <c r="CU2" s="3">
        <f t="shared" ref="CU2:CU37" si="30">CT2/$I2*100000</f>
        <v>0</v>
      </c>
      <c r="CV2">
        <v>0</v>
      </c>
      <c r="CW2" s="3">
        <f t="shared" ref="CW2:CW37" si="31">CV2/$I2*100000</f>
        <v>0</v>
      </c>
      <c r="CX2">
        <v>0</v>
      </c>
      <c r="CY2" s="3">
        <f t="shared" ref="CY2:CY37" si="32">CX2/$I2*100000</f>
        <v>0</v>
      </c>
      <c r="CZ2">
        <v>0</v>
      </c>
      <c r="DA2" s="3">
        <f t="shared" ref="DA2:DA37" si="33">CZ2/$I2*100000</f>
        <v>0</v>
      </c>
      <c r="DB2">
        <v>0</v>
      </c>
      <c r="DC2" s="3">
        <f t="shared" ref="DC2:DC37" si="34">DB2/$I2*100000</f>
        <v>0</v>
      </c>
      <c r="DD2">
        <v>0</v>
      </c>
      <c r="DE2" s="3">
        <f t="shared" ref="DE2:DE37" si="35">DD2/$I2*100000</f>
        <v>0</v>
      </c>
      <c r="DF2">
        <v>0</v>
      </c>
      <c r="DG2" s="3">
        <f t="shared" ref="DG2:DG37" si="36">DF2/$I2*100000</f>
        <v>0</v>
      </c>
      <c r="DH2">
        <v>0</v>
      </c>
      <c r="DI2" s="3">
        <f t="shared" ref="DI2:DI37" si="37">DH2/$I2*100000</f>
        <v>0</v>
      </c>
      <c r="DJ2">
        <v>0</v>
      </c>
      <c r="DK2" s="3">
        <f t="shared" ref="DK2:DK37" si="38">DJ2/$I2*100000</f>
        <v>0</v>
      </c>
      <c r="DL2">
        <v>12</v>
      </c>
      <c r="DM2" s="3">
        <f t="shared" ref="DM2:DM37" si="39">DL2/$I2*100000</f>
        <v>3.1530738528723186</v>
      </c>
      <c r="DN2">
        <v>1</v>
      </c>
      <c r="DO2" s="3">
        <f t="shared" ref="DO2:DO37" si="40">DN2/$I2*100000</f>
        <v>0.26275615440602657</v>
      </c>
      <c r="DP2">
        <v>0</v>
      </c>
      <c r="DQ2" s="3">
        <f t="shared" ref="DQ2:DQ37" si="41">DP2/$I2*100000</f>
        <v>0</v>
      </c>
      <c r="DR2">
        <v>0</v>
      </c>
      <c r="DS2" s="3">
        <f t="shared" ref="DS2:DS37" si="42">DR2/$I2*100000</f>
        <v>0</v>
      </c>
      <c r="DT2">
        <v>0</v>
      </c>
      <c r="DU2" s="3">
        <f t="shared" ref="DU2:DU37" si="43">DT2/$I2*100000</f>
        <v>0</v>
      </c>
      <c r="DV2">
        <v>6</v>
      </c>
      <c r="DW2" s="3">
        <f t="shared" ref="DW2:DW37" si="44">DV2/$I2*100000</f>
        <v>1.5765369264361593</v>
      </c>
      <c r="DX2">
        <v>0</v>
      </c>
      <c r="DY2" s="3">
        <f t="shared" ref="DY2:DY37" si="45">DX2/$I2*100000</f>
        <v>0</v>
      </c>
      <c r="DZ2">
        <v>0</v>
      </c>
      <c r="EA2" s="3">
        <f t="shared" ref="EA2:EA37" si="46">DZ2/$I2*100000</f>
        <v>0</v>
      </c>
      <c r="EB2">
        <v>0</v>
      </c>
      <c r="EC2" s="3">
        <f t="shared" ref="EC2:EC37" si="47">EB2/$I2*100000</f>
        <v>0</v>
      </c>
      <c r="ED2">
        <v>24</v>
      </c>
      <c r="EE2" s="3">
        <f t="shared" ref="EE2:EE37" si="48">ED2/$I2*100000</f>
        <v>6.3061477057446371</v>
      </c>
      <c r="EF2">
        <v>4</v>
      </c>
      <c r="EG2" s="3">
        <f t="shared" ref="EG2:EG37" si="49">EF2/$I2*100000</f>
        <v>1.0510246176241063</v>
      </c>
      <c r="EH2">
        <v>20</v>
      </c>
      <c r="EI2" s="3">
        <f t="shared" ref="EI2:EI37" si="50">EH2/$I2*100000</f>
        <v>5.2551230881205315</v>
      </c>
      <c r="EJ2">
        <v>31</v>
      </c>
      <c r="EK2" s="3">
        <f t="shared" ref="EK2:EK37" si="51">EJ2/$I2*100000</f>
        <v>8.145440786586823</v>
      </c>
      <c r="EL2">
        <v>11</v>
      </c>
      <c r="EM2" s="3">
        <f t="shared" ref="EM2:EM37" si="52">EL2/$I2*100000</f>
        <v>2.8903176984662924</v>
      </c>
      <c r="EN2">
        <v>20</v>
      </c>
      <c r="EO2" s="3">
        <f t="shared" ref="EO2:EO37" si="53">EN2/$I2*100000</f>
        <v>5.2551230881205315</v>
      </c>
      <c r="EP2">
        <v>1</v>
      </c>
      <c r="EQ2" s="3">
        <f t="shared" ref="EQ2:EQ37" si="54">EP2/$I2*100000</f>
        <v>0.26275615440602657</v>
      </c>
      <c r="ER2">
        <v>4</v>
      </c>
      <c r="ES2" s="3">
        <f t="shared" ref="ES2:ES37" si="55">ER2/$I2*100000</f>
        <v>1.0510246176241063</v>
      </c>
      <c r="ET2">
        <v>0</v>
      </c>
      <c r="EU2" s="3">
        <f t="shared" ref="EU2:EU37" si="56">ET2/$I2*100000</f>
        <v>0</v>
      </c>
      <c r="EV2">
        <v>0</v>
      </c>
      <c r="EW2" s="3">
        <f t="shared" ref="EW2:EW37" si="57">EV2/$I2*100000</f>
        <v>0</v>
      </c>
      <c r="EX2">
        <v>0</v>
      </c>
      <c r="EY2" s="3">
        <f t="shared" ref="EY2:EY37" si="58">EX2/$I2*100000</f>
        <v>0</v>
      </c>
      <c r="EZ2">
        <v>0</v>
      </c>
      <c r="FA2" s="3">
        <f t="shared" ref="FA2:FA37" si="59">EZ2/$I2*100000</f>
        <v>0</v>
      </c>
      <c r="FB2">
        <v>0</v>
      </c>
      <c r="FC2" s="3">
        <f t="shared" ref="FC2:FC37" si="60">FB2/$I2*100000</f>
        <v>0</v>
      </c>
      <c r="FD2">
        <v>3</v>
      </c>
      <c r="FE2" s="3">
        <f t="shared" ref="FE2:FE37" si="61">FD2/$I2*100000</f>
        <v>0.78826846321807964</v>
      </c>
      <c r="FF2">
        <v>0</v>
      </c>
      <c r="FG2" s="3">
        <f t="shared" ref="FG2:FG37" si="62">FF2/$I2*100000</f>
        <v>0</v>
      </c>
      <c r="FH2">
        <v>0</v>
      </c>
      <c r="FI2" s="3">
        <f t="shared" ref="FI2:FI37" si="63">FH2/$I2*100000</f>
        <v>0</v>
      </c>
      <c r="FJ2">
        <v>10</v>
      </c>
      <c r="FK2" s="3">
        <f t="shared" ref="FK2:FK37" si="64">FJ2/$I2*100000</f>
        <v>2.6275615440602658</v>
      </c>
      <c r="FL2">
        <v>29</v>
      </c>
      <c r="FM2" s="3">
        <f t="shared" ref="FM2:FM37" si="65">FL2/$I2*100000</f>
        <v>7.6199284777747707</v>
      </c>
      <c r="FN2">
        <v>1</v>
      </c>
      <c r="FO2" s="3">
        <f t="shared" ref="FO2:FO37" si="66">FN2/$I2*100000</f>
        <v>0.26275615440602657</v>
      </c>
      <c r="FP2">
        <v>2</v>
      </c>
      <c r="FQ2" s="3">
        <f t="shared" ref="FQ2:FQ37" si="67">FP2/$I2*100000</f>
        <v>0.52551230881205313</v>
      </c>
      <c r="FR2">
        <v>0</v>
      </c>
      <c r="FS2" s="3">
        <f t="shared" ref="FS2:FS37" si="68">FR2/$I2*100000</f>
        <v>0</v>
      </c>
      <c r="FT2">
        <v>0</v>
      </c>
      <c r="FU2" s="3">
        <f t="shared" ref="FU2:FU37" si="69">FT2/$I2*100000</f>
        <v>0</v>
      </c>
      <c r="FV2">
        <v>122</v>
      </c>
      <c r="FW2" s="3">
        <f t="shared" ref="FW2:FW37" si="70">FV2/$I2*100000</f>
        <v>32.056250837535245</v>
      </c>
      <c r="FX2">
        <v>0</v>
      </c>
      <c r="FY2" s="3">
        <f t="shared" ref="FY2:FY37" si="71">FX2/$I2*100000</f>
        <v>0</v>
      </c>
      <c r="FZ2">
        <v>1</v>
      </c>
      <c r="GA2" s="3">
        <f t="shared" ref="GA2:GA37" si="72">FZ2/$I2*100000</f>
        <v>0.26275615440602657</v>
      </c>
      <c r="GB2">
        <v>0</v>
      </c>
      <c r="GC2" s="3">
        <f t="shared" ref="GC2:GC37" si="73">GB2/$I2*100000</f>
        <v>0</v>
      </c>
      <c r="GD2">
        <v>0</v>
      </c>
      <c r="GE2" s="3">
        <f t="shared" ref="GE2:GE37" si="74">GD2/$I2*100000</f>
        <v>0</v>
      </c>
      <c r="GF2">
        <v>0</v>
      </c>
      <c r="GG2" s="3">
        <f t="shared" ref="GG2:GG37" si="75">GF2/$I2*100000</f>
        <v>0</v>
      </c>
      <c r="GH2">
        <v>1</v>
      </c>
      <c r="GI2" s="3">
        <f>GH2/$I2*100000</f>
        <v>0.26275615440602657</v>
      </c>
      <c r="GJ2">
        <v>1</v>
      </c>
      <c r="GK2" s="3">
        <f>GJ2/$I2*100000</f>
        <v>0.26275615440602657</v>
      </c>
      <c r="GL2">
        <v>3</v>
      </c>
      <c r="GM2" s="3">
        <f>GL2/$I2*100000</f>
        <v>0.78826846321807964</v>
      </c>
      <c r="GN2">
        <v>5</v>
      </c>
      <c r="GO2" s="3">
        <f>GN2/$I2*100000</f>
        <v>1.3137807720301329</v>
      </c>
      <c r="GP2">
        <v>0</v>
      </c>
      <c r="GQ2" s="3">
        <f>GP2/$I2*100000</f>
        <v>0</v>
      </c>
      <c r="GR2">
        <v>0</v>
      </c>
      <c r="GS2" s="3">
        <f>GR2/$I2*100000</f>
        <v>0</v>
      </c>
      <c r="GT2">
        <v>5</v>
      </c>
      <c r="GU2" s="3">
        <f>GT2/$I2*100000</f>
        <v>1.3137807720301329</v>
      </c>
    </row>
    <row r="3" spans="1:203" x14ac:dyDescent="0.3">
      <c r="A3" s="16" t="str">
        <f t="shared" ref="A3:A37" si="76">$D$1</f>
        <v>Murder per 100,000</v>
      </c>
      <c r="B3">
        <v>37</v>
      </c>
      <c r="C3" t="s">
        <v>33</v>
      </c>
      <c r="D3" s="10">
        <f t="shared" si="0"/>
        <v>1.8657806608829082</v>
      </c>
      <c r="E3" s="3" cm="1">
        <f t="array" ref="E3">((D3-_xlfn.PERCENTILE.INC($D$2:$D$37,0.975))/(AVERAGE(SMALL($D$2:$D$37,{1,2,3,4,5}))-_xlfn.PERCENTILE.INC($D$2:$D$37,0.975)))*100</f>
        <v>68.417935125388595</v>
      </c>
      <c r="F3" s="3">
        <f t="shared" ref="F3:F37" si="77">IF(K3&gt;100,100,IF(K3&lt;0,0,K3))</f>
        <v>100</v>
      </c>
      <c r="G3" s="8" t="str" cm="1">
        <f t="array" ref="G3">_xlfn.IFS(F3=100,"green",F3&gt;50,"yellow",F3&gt;0,"orange",F3=0,"red")</f>
        <v>green</v>
      </c>
      <c r="H3" t="s">
        <v>193</v>
      </c>
      <c r="I3" s="4">
        <v>49577103</v>
      </c>
      <c r="J3" s="4">
        <v>24701486</v>
      </c>
      <c r="K3" s="4">
        <v>24875617</v>
      </c>
      <c r="L3">
        <v>925</v>
      </c>
      <c r="M3" s="3">
        <f t="shared" ref="M3:M37" si="78">L3/I3*100000</f>
        <v>1.8657806608829082</v>
      </c>
      <c r="N3">
        <v>128</v>
      </c>
      <c r="O3" s="3">
        <f t="shared" ref="O3:O37" si="79">N3/$I3*100000</f>
        <v>0.25818370226271592</v>
      </c>
      <c r="P3">
        <v>7921</v>
      </c>
      <c r="Q3" s="3">
        <f t="shared" ref="Q3:S37" si="80">P3/$I3*100000</f>
        <v>15.977133637679476</v>
      </c>
      <c r="R3">
        <v>7619</v>
      </c>
      <c r="S3" s="3">
        <f t="shared" si="80"/>
        <v>15.367981465153381</v>
      </c>
      <c r="T3">
        <v>533</v>
      </c>
      <c r="U3" s="3">
        <f t="shared" ref="U3:W37" si="81">T3/$I3*100000</f>
        <v>1.0750930727033405</v>
      </c>
      <c r="V3">
        <v>1615</v>
      </c>
      <c r="W3" s="3">
        <f t="shared" si="81"/>
        <v>3.2575521808928611</v>
      </c>
      <c r="X3">
        <v>1</v>
      </c>
      <c r="Y3" s="3">
        <f t="shared" ref="Y3:Y37" si="82">X3/$I3*100000</f>
        <v>2.0170601739274681E-3</v>
      </c>
      <c r="Z3">
        <v>364</v>
      </c>
      <c r="AA3" s="3">
        <f t="shared" ref="AA3:AA37" si="83">Z3/$I3*100000</f>
        <v>0.73420990330959834</v>
      </c>
      <c r="AB3">
        <v>25</v>
      </c>
      <c r="AC3" s="3">
        <f t="shared" ref="AC3:AC37" si="84">AB3/$I3*100000</f>
        <v>5.0426504348186699E-2</v>
      </c>
      <c r="AD3">
        <v>28197</v>
      </c>
      <c r="AE3" s="3">
        <f t="shared" ref="AE3:AE37" si="85">AD3/$I3*100000</f>
        <v>56.87504572423282</v>
      </c>
      <c r="AF3">
        <v>3335</v>
      </c>
      <c r="AG3" s="3">
        <f t="shared" ref="AG3:AG37" si="86">AF3/$I3*100000</f>
        <v>6.7268956800481057</v>
      </c>
      <c r="AH3">
        <v>19630</v>
      </c>
      <c r="AI3" s="3">
        <f t="shared" si="1"/>
        <v>6.7268956800481057</v>
      </c>
      <c r="AJ3">
        <v>987</v>
      </c>
      <c r="AK3" s="3">
        <f t="shared" ref="AK3:AK37" si="87">AH3/$I3*100000</f>
        <v>39.594891214196196</v>
      </c>
      <c r="AL3">
        <v>3627</v>
      </c>
      <c r="AM3" s="3">
        <f t="shared" ref="AM3:AM37" si="88">AJ3/$I3*100000</f>
        <v>1.9908383916664112</v>
      </c>
      <c r="AN3">
        <v>15</v>
      </c>
      <c r="AO3"/>
      <c r="AP3">
        <v>26746</v>
      </c>
      <c r="AQ3" s="3">
        <f t="shared" si="2"/>
        <v>53.948291411864055</v>
      </c>
      <c r="AR3">
        <v>3105</v>
      </c>
      <c r="AS3" s="3">
        <f t="shared" si="3"/>
        <v>6.2629718400447878</v>
      </c>
      <c r="AT3">
        <v>19023</v>
      </c>
      <c r="AU3" s="3">
        <f t="shared" si="4"/>
        <v>38.370535688622226</v>
      </c>
      <c r="AV3">
        <v>983</v>
      </c>
      <c r="AW3" s="3">
        <f t="shared" si="5"/>
        <v>1.9827701509707012</v>
      </c>
      <c r="AX3">
        <v>3622</v>
      </c>
      <c r="AY3" s="3">
        <f t="shared" si="6"/>
        <v>7.3057919499652897</v>
      </c>
      <c r="AZ3">
        <v>13</v>
      </c>
      <c r="BA3" s="3">
        <f t="shared" si="7"/>
        <v>2.6221782261057085E-2</v>
      </c>
      <c r="BB3">
        <v>1451</v>
      </c>
      <c r="BC3" s="3">
        <f t="shared" si="8"/>
        <v>2.9267543123687561</v>
      </c>
      <c r="BD3">
        <v>230</v>
      </c>
      <c r="BE3" s="3">
        <f t="shared" si="9"/>
        <v>0.46392384000331766</v>
      </c>
      <c r="BF3">
        <v>607</v>
      </c>
      <c r="BG3" s="3">
        <f t="shared" si="10"/>
        <v>1.2243555255739731</v>
      </c>
      <c r="BH3">
        <v>4</v>
      </c>
      <c r="BI3" s="3">
        <f t="shared" si="11"/>
        <v>8.0682406957098725E-3</v>
      </c>
      <c r="BJ3">
        <v>5</v>
      </c>
      <c r="BK3" s="3">
        <f t="shared" si="12"/>
        <v>1.0085300869637341E-2</v>
      </c>
      <c r="BL3">
        <v>26</v>
      </c>
      <c r="BM3" s="3">
        <f t="shared" si="13"/>
        <v>5.2443564522114169E-2</v>
      </c>
      <c r="BN3">
        <v>577</v>
      </c>
      <c r="BO3" s="3">
        <f t="shared" si="14"/>
        <v>1.1638437203561491</v>
      </c>
      <c r="BP3">
        <v>2</v>
      </c>
      <c r="BQ3" s="3">
        <f t="shared" si="15"/>
        <v>4.0341203478549362E-3</v>
      </c>
      <c r="BR3">
        <v>1800</v>
      </c>
      <c r="BS3" s="3">
        <f t="shared" si="16"/>
        <v>3.6307083130694422</v>
      </c>
      <c r="BT3">
        <v>5884</v>
      </c>
      <c r="BU3" s="3">
        <f t="shared" si="17"/>
        <v>11.868382063389221</v>
      </c>
      <c r="BV3">
        <v>3047</v>
      </c>
      <c r="BW3" s="3">
        <f t="shared" si="18"/>
        <v>6.145982349956995</v>
      </c>
      <c r="BX3">
        <v>1244</v>
      </c>
      <c r="BY3" s="3">
        <f t="shared" si="19"/>
        <v>2.5092228563657701</v>
      </c>
      <c r="BZ3">
        <v>37</v>
      </c>
      <c r="CA3" s="3">
        <f t="shared" si="20"/>
        <v>7.463122643531632E-2</v>
      </c>
      <c r="CB3">
        <v>38</v>
      </c>
      <c r="CC3" s="3">
        <f t="shared" si="21"/>
        <v>7.664828660924379E-2</v>
      </c>
      <c r="CD3">
        <v>66</v>
      </c>
      <c r="CE3" s="3">
        <f t="shared" si="22"/>
        <v>0.1331259714792129</v>
      </c>
      <c r="CF3">
        <v>238</v>
      </c>
      <c r="CG3" s="3">
        <f t="shared" si="23"/>
        <v>0.48006032139473742</v>
      </c>
      <c r="CH3">
        <v>139</v>
      </c>
      <c r="CI3" s="3">
        <f t="shared" si="24"/>
        <v>0.28037136417591807</v>
      </c>
      <c r="CJ3">
        <v>1216</v>
      </c>
      <c r="CK3" s="3">
        <f t="shared" si="25"/>
        <v>2.4527451714958013</v>
      </c>
      <c r="CL3">
        <v>903</v>
      </c>
      <c r="CM3" s="3">
        <f t="shared" si="26"/>
        <v>1.8214053370565035</v>
      </c>
      <c r="CN3">
        <v>32</v>
      </c>
      <c r="CO3" s="3">
        <f t="shared" si="27"/>
        <v>6.454592556567898E-2</v>
      </c>
      <c r="CP3">
        <v>542</v>
      </c>
      <c r="CQ3" s="3">
        <f t="shared" si="28"/>
        <v>1.0932466142686876</v>
      </c>
      <c r="CR3">
        <v>2</v>
      </c>
      <c r="CS3" s="3">
        <f t="shared" si="29"/>
        <v>4.0341203478549362E-3</v>
      </c>
      <c r="CT3">
        <v>3</v>
      </c>
      <c r="CU3" s="3">
        <f t="shared" si="30"/>
        <v>6.0511805217824035E-3</v>
      </c>
      <c r="CV3">
        <v>20</v>
      </c>
      <c r="CW3" s="3">
        <f t="shared" si="31"/>
        <v>4.0341203478549366E-2</v>
      </c>
      <c r="CX3">
        <v>153</v>
      </c>
      <c r="CY3" s="3">
        <f t="shared" si="32"/>
        <v>0.30861020661090266</v>
      </c>
      <c r="CZ3">
        <v>55</v>
      </c>
      <c r="DA3" s="3">
        <f t="shared" si="33"/>
        <v>0.11093830956601075</v>
      </c>
      <c r="DB3">
        <v>0</v>
      </c>
      <c r="DC3" s="3">
        <f t="shared" si="34"/>
        <v>0</v>
      </c>
      <c r="DD3">
        <v>28</v>
      </c>
      <c r="DE3" s="3">
        <f t="shared" si="35"/>
        <v>5.6477684869969111E-2</v>
      </c>
      <c r="DF3">
        <v>32</v>
      </c>
      <c r="DG3" s="3">
        <f t="shared" si="36"/>
        <v>6.454592556567898E-2</v>
      </c>
      <c r="DH3">
        <v>0</v>
      </c>
      <c r="DI3" s="3">
        <f t="shared" si="37"/>
        <v>0</v>
      </c>
      <c r="DJ3">
        <v>0</v>
      </c>
      <c r="DK3" s="3">
        <f t="shared" si="38"/>
        <v>0</v>
      </c>
      <c r="DL3">
        <v>621</v>
      </c>
      <c r="DM3" s="3">
        <f t="shared" si="39"/>
        <v>1.2525943680089575</v>
      </c>
      <c r="DN3">
        <v>180</v>
      </c>
      <c r="DO3" s="3">
        <f t="shared" si="40"/>
        <v>0.36307083130694423</v>
      </c>
      <c r="DP3">
        <v>8</v>
      </c>
      <c r="DQ3" s="3">
        <f t="shared" si="41"/>
        <v>1.6136481391419745E-2</v>
      </c>
      <c r="DR3">
        <v>12</v>
      </c>
      <c r="DS3" s="3">
        <f t="shared" si="42"/>
        <v>2.4204722087129614E-2</v>
      </c>
      <c r="DT3">
        <v>146</v>
      </c>
      <c r="DU3" s="3">
        <f t="shared" si="43"/>
        <v>0.29449078539341034</v>
      </c>
      <c r="DV3">
        <v>304</v>
      </c>
      <c r="DW3" s="3">
        <f t="shared" si="44"/>
        <v>0.61318629287395032</v>
      </c>
      <c r="DX3">
        <v>109</v>
      </c>
      <c r="DY3" s="3">
        <f t="shared" si="45"/>
        <v>0.219859558958094</v>
      </c>
      <c r="DZ3">
        <v>2</v>
      </c>
      <c r="EA3" s="3">
        <f t="shared" si="46"/>
        <v>4.0341203478549362E-3</v>
      </c>
      <c r="EB3">
        <v>1559</v>
      </c>
      <c r="EC3" s="3">
        <f t="shared" si="47"/>
        <v>3.144596811152923</v>
      </c>
      <c r="ED3">
        <v>13667</v>
      </c>
      <c r="EE3" s="3">
        <f t="shared" si="48"/>
        <v>27.567161397066705</v>
      </c>
      <c r="EF3">
        <v>5454</v>
      </c>
      <c r="EG3" s="3">
        <f t="shared" si="49"/>
        <v>11.001046188600411</v>
      </c>
      <c r="EH3">
        <v>8213</v>
      </c>
      <c r="EI3" s="3">
        <f t="shared" si="50"/>
        <v>16.566115208466297</v>
      </c>
      <c r="EJ3">
        <v>4086</v>
      </c>
      <c r="EK3" s="3">
        <f t="shared" si="51"/>
        <v>8.2417078706676339</v>
      </c>
      <c r="EL3">
        <v>751</v>
      </c>
      <c r="EM3" s="3">
        <f t="shared" si="52"/>
        <v>1.5148121906195287</v>
      </c>
      <c r="EN3">
        <v>3335</v>
      </c>
      <c r="EO3" s="3">
        <f t="shared" si="53"/>
        <v>6.7268956800481057</v>
      </c>
      <c r="EP3">
        <v>415</v>
      </c>
      <c r="EQ3" s="3">
        <f t="shared" si="54"/>
        <v>0.83707997217989927</v>
      </c>
      <c r="ER3">
        <v>294</v>
      </c>
      <c r="ES3" s="3">
        <f t="shared" si="55"/>
        <v>0.59301569113467567</v>
      </c>
      <c r="ET3">
        <v>7</v>
      </c>
      <c r="EU3" s="3">
        <f t="shared" si="56"/>
        <v>1.4119421217492278E-2</v>
      </c>
      <c r="EV3">
        <v>48</v>
      </c>
      <c r="EW3" s="3">
        <f t="shared" si="57"/>
        <v>9.6818888348518456E-2</v>
      </c>
      <c r="EX3">
        <v>1</v>
      </c>
      <c r="EY3" s="3">
        <f t="shared" si="58"/>
        <v>2.0170601739274681E-3</v>
      </c>
      <c r="EZ3">
        <v>5</v>
      </c>
      <c r="FA3" s="3">
        <f t="shared" si="59"/>
        <v>1.0085300869637341E-2</v>
      </c>
      <c r="FB3">
        <v>51</v>
      </c>
      <c r="FC3" s="3">
        <f t="shared" si="60"/>
        <v>0.10287006887030087</v>
      </c>
      <c r="FD3">
        <v>1009</v>
      </c>
      <c r="FE3" s="3">
        <f t="shared" si="61"/>
        <v>2.0352137154928154</v>
      </c>
      <c r="FF3">
        <v>8</v>
      </c>
      <c r="FG3" s="3">
        <f t="shared" si="62"/>
        <v>1.6136481391419745E-2</v>
      </c>
      <c r="FH3">
        <v>24</v>
      </c>
      <c r="FI3" s="3">
        <f t="shared" si="63"/>
        <v>4.8409444174259228E-2</v>
      </c>
      <c r="FJ3">
        <v>1904</v>
      </c>
      <c r="FK3" s="3">
        <f t="shared" si="64"/>
        <v>3.8404825711578994</v>
      </c>
      <c r="FL3">
        <v>6098</v>
      </c>
      <c r="FM3" s="3">
        <f t="shared" si="65"/>
        <v>12.3000329406097</v>
      </c>
      <c r="FN3">
        <v>266</v>
      </c>
      <c r="FO3" s="3">
        <f t="shared" si="66"/>
        <v>0.53653800626470649</v>
      </c>
      <c r="FP3">
        <v>1302</v>
      </c>
      <c r="FQ3" s="3">
        <f t="shared" si="67"/>
        <v>2.6262123464535634</v>
      </c>
      <c r="FR3">
        <v>0</v>
      </c>
      <c r="FS3" s="3">
        <f t="shared" si="68"/>
        <v>0</v>
      </c>
      <c r="FT3">
        <v>2828</v>
      </c>
      <c r="FU3" s="3">
        <f t="shared" si="69"/>
        <v>5.7042461718668802</v>
      </c>
      <c r="FV3">
        <v>31883</v>
      </c>
      <c r="FW3" s="3">
        <f t="shared" si="70"/>
        <v>64.309929525329466</v>
      </c>
      <c r="FX3">
        <v>5441</v>
      </c>
      <c r="FY3" s="3">
        <f t="shared" si="71"/>
        <v>10.974824406339353</v>
      </c>
      <c r="FZ3">
        <v>3</v>
      </c>
      <c r="GA3" s="3">
        <f t="shared" si="72"/>
        <v>6.0511805217824035E-3</v>
      </c>
      <c r="GB3">
        <v>648</v>
      </c>
      <c r="GC3" s="3">
        <f t="shared" si="73"/>
        <v>1.3070549927049993</v>
      </c>
      <c r="GD3">
        <v>25</v>
      </c>
      <c r="GE3" s="3">
        <f t="shared" si="74"/>
        <v>5.0426504348186699E-2</v>
      </c>
      <c r="GF3">
        <v>278</v>
      </c>
      <c r="GG3" s="3">
        <f t="shared" si="75"/>
        <v>0.56074272835183614</v>
      </c>
      <c r="GH3">
        <v>290</v>
      </c>
      <c r="GI3" s="3">
        <f t="shared" ref="GI3:GK37" si="89">GH3/$I3*100000</f>
        <v>0.58494745043896579</v>
      </c>
      <c r="GJ3">
        <v>530</v>
      </c>
      <c r="GK3" s="3">
        <f t="shared" si="89"/>
        <v>1.0690418921815581</v>
      </c>
      <c r="GL3">
        <v>3931</v>
      </c>
      <c r="GM3" s="3">
        <f t="shared" ref="GM3:GM37" si="90">GL3/$I3*100000</f>
        <v>7.9290635437088763</v>
      </c>
      <c r="GN3">
        <v>11964</v>
      </c>
      <c r="GO3" s="3">
        <f t="shared" ref="GO3:GO37" si="91">GN3/$I3*100000</f>
        <v>24.132107920868226</v>
      </c>
      <c r="GP3">
        <v>53</v>
      </c>
      <c r="GQ3" s="3">
        <f t="shared" ref="GQ3:GQ37" si="92">GP3/$I3*100000</f>
        <v>0.10690418921815581</v>
      </c>
      <c r="GR3">
        <v>3188</v>
      </c>
      <c r="GS3" s="3">
        <f t="shared" ref="GS3:GS37" si="93">GR3/$I3*100000</f>
        <v>6.4303878344807677</v>
      </c>
      <c r="GT3">
        <v>3145</v>
      </c>
      <c r="GU3" s="3">
        <f t="shared" ref="GU3:GU37" si="94">GT3/$I3*100000</f>
        <v>6.3436542470018873</v>
      </c>
    </row>
    <row r="4" spans="1:203" x14ac:dyDescent="0.3">
      <c r="A4" s="16" t="str">
        <f t="shared" si="76"/>
        <v>Murder per 100,000</v>
      </c>
      <c r="B4">
        <v>12</v>
      </c>
      <c r="C4" t="s">
        <v>32</v>
      </c>
      <c r="D4" s="10">
        <f t="shared" si="0"/>
        <v>4.0470410709626972</v>
      </c>
      <c r="E4" s="3" cm="1">
        <f t="array" ref="E4">((D4-_xlfn.PERCENTILE.INC($D$2:$D$37,0.975))/(AVERAGE(SMALL($D$2:$D$37,{1,2,3,4,5}))-_xlfn.PERCENTILE.INC($D$2:$D$37,0.975)))*100</f>
        <v>2.462882756140365</v>
      </c>
      <c r="F4" s="3">
        <f t="shared" si="77"/>
        <v>100</v>
      </c>
      <c r="G4" s="8" t="str" cm="1">
        <f t="array" ref="G4">_xlfn.IFS(F4=100,"green",F4&gt;50,"yellow",F4&gt;0,"orange",F4=0,"red")</f>
        <v>green</v>
      </c>
      <c r="H4" t="s">
        <v>193</v>
      </c>
      <c r="I4" s="4">
        <v>1383727</v>
      </c>
      <c r="J4" s="4">
        <v>669729</v>
      </c>
      <c r="K4" s="4">
        <v>713998</v>
      </c>
      <c r="L4">
        <v>56</v>
      </c>
      <c r="M4" s="3">
        <f t="shared" si="78"/>
        <v>4.0470410709626972</v>
      </c>
      <c r="N4">
        <v>2</v>
      </c>
      <c r="O4" s="3">
        <f t="shared" si="79"/>
        <v>0.14453718110581062</v>
      </c>
      <c r="P4">
        <v>118</v>
      </c>
      <c r="Q4" s="3">
        <f t="shared" si="80"/>
        <v>8.5276936852428271</v>
      </c>
      <c r="R4">
        <v>110</v>
      </c>
      <c r="S4" s="3">
        <f t="shared" si="80"/>
        <v>7.9495449608195834</v>
      </c>
      <c r="T4">
        <v>3</v>
      </c>
      <c r="U4" s="3">
        <f t="shared" si="81"/>
        <v>0.2168057716587159</v>
      </c>
      <c r="V4">
        <v>26</v>
      </c>
      <c r="W4" s="3">
        <f t="shared" si="81"/>
        <v>1.8789833543755381</v>
      </c>
      <c r="X4">
        <v>0</v>
      </c>
      <c r="Y4" s="3">
        <f t="shared" si="82"/>
        <v>0</v>
      </c>
      <c r="Z4">
        <v>0</v>
      </c>
      <c r="AA4" s="3">
        <f t="shared" si="83"/>
        <v>0</v>
      </c>
      <c r="AB4">
        <v>0</v>
      </c>
      <c r="AC4" s="3">
        <f t="shared" si="84"/>
        <v>0</v>
      </c>
      <c r="AD4">
        <v>263</v>
      </c>
      <c r="AE4" s="3">
        <f t="shared" si="85"/>
        <v>19.006639315414095</v>
      </c>
      <c r="AF4">
        <v>188</v>
      </c>
      <c r="AG4" s="3">
        <f t="shared" si="86"/>
        <v>13.586495023946199</v>
      </c>
      <c r="AH4">
        <v>67</v>
      </c>
      <c r="AI4" s="3">
        <f t="shared" si="1"/>
        <v>13.586495023946199</v>
      </c>
      <c r="AJ4">
        <v>3</v>
      </c>
      <c r="AK4" s="3">
        <f t="shared" si="87"/>
        <v>4.8419955670446555</v>
      </c>
      <c r="AL4">
        <v>0</v>
      </c>
      <c r="AM4" s="3">
        <f t="shared" si="88"/>
        <v>0.2168057716587159</v>
      </c>
      <c r="AN4">
        <v>5</v>
      </c>
      <c r="AO4"/>
      <c r="AP4">
        <v>136</v>
      </c>
      <c r="AQ4" s="3">
        <f t="shared" si="2"/>
        <v>9.8285283151951219</v>
      </c>
      <c r="AR4">
        <v>96</v>
      </c>
      <c r="AS4" s="3">
        <f t="shared" si="3"/>
        <v>6.9377846930789087</v>
      </c>
      <c r="AT4">
        <v>35</v>
      </c>
      <c r="AU4" s="3">
        <f t="shared" si="4"/>
        <v>2.5294006693516855</v>
      </c>
      <c r="AV4">
        <v>3</v>
      </c>
      <c r="AW4" s="3">
        <f t="shared" si="5"/>
        <v>0.2168057716587159</v>
      </c>
      <c r="AX4">
        <v>0</v>
      </c>
      <c r="AY4" s="3">
        <f t="shared" si="6"/>
        <v>0</v>
      </c>
      <c r="AZ4">
        <v>2</v>
      </c>
      <c r="BA4" s="3">
        <f t="shared" si="7"/>
        <v>0.14453718110581062</v>
      </c>
      <c r="BB4">
        <v>127</v>
      </c>
      <c r="BC4" s="3">
        <f t="shared" si="8"/>
        <v>9.1781110002189745</v>
      </c>
      <c r="BD4">
        <v>92</v>
      </c>
      <c r="BE4" s="3">
        <f t="shared" si="9"/>
        <v>6.6487103308672886</v>
      </c>
      <c r="BF4">
        <v>32</v>
      </c>
      <c r="BG4" s="3">
        <f t="shared" si="10"/>
        <v>2.31259489769297</v>
      </c>
      <c r="BH4">
        <v>0</v>
      </c>
      <c r="BI4" s="3">
        <f t="shared" si="11"/>
        <v>0</v>
      </c>
      <c r="BJ4">
        <v>0</v>
      </c>
      <c r="BK4" s="3">
        <f t="shared" si="12"/>
        <v>0</v>
      </c>
      <c r="BL4">
        <v>0</v>
      </c>
      <c r="BM4" s="3">
        <f t="shared" si="13"/>
        <v>0</v>
      </c>
      <c r="BN4">
        <v>0</v>
      </c>
      <c r="BO4" s="3">
        <f t="shared" si="14"/>
        <v>0</v>
      </c>
      <c r="BP4">
        <v>3</v>
      </c>
      <c r="BQ4" s="3">
        <f t="shared" si="15"/>
        <v>0.2168057716587159</v>
      </c>
      <c r="BR4">
        <v>1</v>
      </c>
      <c r="BS4" s="3">
        <f t="shared" si="16"/>
        <v>7.2268590552905312E-2</v>
      </c>
      <c r="BT4">
        <v>67</v>
      </c>
      <c r="BU4" s="3">
        <f t="shared" si="17"/>
        <v>4.8419955670446555</v>
      </c>
      <c r="BV4">
        <v>51</v>
      </c>
      <c r="BW4" s="3">
        <f t="shared" si="18"/>
        <v>3.6856981181981707</v>
      </c>
      <c r="BX4">
        <v>9</v>
      </c>
      <c r="BY4" s="3">
        <f t="shared" si="19"/>
        <v>0.65041731497614774</v>
      </c>
      <c r="BZ4">
        <v>0</v>
      </c>
      <c r="CA4" s="3">
        <f t="shared" si="20"/>
        <v>0</v>
      </c>
      <c r="CB4">
        <v>0</v>
      </c>
      <c r="CC4" s="3">
        <f t="shared" si="21"/>
        <v>0</v>
      </c>
      <c r="CD4">
        <v>0</v>
      </c>
      <c r="CE4" s="3">
        <f t="shared" si="22"/>
        <v>0</v>
      </c>
      <c r="CF4">
        <v>2</v>
      </c>
      <c r="CG4" s="3">
        <f t="shared" si="23"/>
        <v>0.14453718110581062</v>
      </c>
      <c r="CH4">
        <v>4</v>
      </c>
      <c r="CI4" s="3">
        <f t="shared" si="24"/>
        <v>0.28907436221162125</v>
      </c>
      <c r="CJ4">
        <v>1</v>
      </c>
      <c r="CK4" s="3">
        <f t="shared" si="25"/>
        <v>7.2268590552905312E-2</v>
      </c>
      <c r="CL4">
        <v>70</v>
      </c>
      <c r="CM4" s="3">
        <f t="shared" si="26"/>
        <v>5.058801338703371</v>
      </c>
      <c r="CN4">
        <v>19</v>
      </c>
      <c r="CO4" s="3">
        <f t="shared" si="27"/>
        <v>1.3731032205052007</v>
      </c>
      <c r="CP4">
        <v>25</v>
      </c>
      <c r="CQ4" s="3">
        <f t="shared" si="28"/>
        <v>1.8067147638226326</v>
      </c>
      <c r="CR4">
        <v>0</v>
      </c>
      <c r="CS4" s="3">
        <f t="shared" si="29"/>
        <v>0</v>
      </c>
      <c r="CT4">
        <v>1</v>
      </c>
      <c r="CU4" s="3">
        <f t="shared" si="30"/>
        <v>7.2268590552905312E-2</v>
      </c>
      <c r="CV4">
        <v>2</v>
      </c>
      <c r="CW4" s="3">
        <f t="shared" si="31"/>
        <v>0.14453718110581062</v>
      </c>
      <c r="CX4">
        <v>5</v>
      </c>
      <c r="CY4" s="3">
        <f t="shared" si="32"/>
        <v>0.36134295276452649</v>
      </c>
      <c r="CZ4">
        <v>0</v>
      </c>
      <c r="DA4" s="3">
        <f t="shared" si="33"/>
        <v>0</v>
      </c>
      <c r="DB4">
        <v>0</v>
      </c>
      <c r="DC4" s="3">
        <f t="shared" si="34"/>
        <v>0</v>
      </c>
      <c r="DD4">
        <v>2</v>
      </c>
      <c r="DE4" s="3">
        <f t="shared" si="35"/>
        <v>0.14453718110581062</v>
      </c>
      <c r="DF4">
        <v>0</v>
      </c>
      <c r="DG4" s="3">
        <f t="shared" si="36"/>
        <v>0</v>
      </c>
      <c r="DH4">
        <v>0</v>
      </c>
      <c r="DI4" s="3">
        <f t="shared" si="37"/>
        <v>0</v>
      </c>
      <c r="DJ4">
        <v>0</v>
      </c>
      <c r="DK4" s="3">
        <f t="shared" si="38"/>
        <v>0</v>
      </c>
      <c r="DL4">
        <v>74</v>
      </c>
      <c r="DM4" s="3">
        <f t="shared" si="39"/>
        <v>5.347875700914992</v>
      </c>
      <c r="DN4">
        <v>3</v>
      </c>
      <c r="DO4" s="3">
        <f t="shared" si="40"/>
        <v>0.2168057716587159</v>
      </c>
      <c r="DP4">
        <v>0</v>
      </c>
      <c r="DQ4" s="3">
        <f t="shared" si="41"/>
        <v>0</v>
      </c>
      <c r="DR4">
        <v>0</v>
      </c>
      <c r="DS4" s="3">
        <f t="shared" si="42"/>
        <v>0</v>
      </c>
      <c r="DT4">
        <v>1</v>
      </c>
      <c r="DU4" s="3">
        <f t="shared" si="43"/>
        <v>7.2268590552905312E-2</v>
      </c>
      <c r="DV4">
        <v>11</v>
      </c>
      <c r="DW4" s="3">
        <f t="shared" si="44"/>
        <v>0.79495449608195834</v>
      </c>
      <c r="DX4">
        <v>4</v>
      </c>
      <c r="DY4" s="3">
        <f t="shared" si="45"/>
        <v>0.28907436221162125</v>
      </c>
      <c r="DZ4">
        <v>0</v>
      </c>
      <c r="EA4" s="3">
        <f t="shared" si="46"/>
        <v>0</v>
      </c>
      <c r="EB4">
        <v>0</v>
      </c>
      <c r="EC4" s="3">
        <f t="shared" si="47"/>
        <v>0</v>
      </c>
      <c r="ED4">
        <v>701</v>
      </c>
      <c r="EE4" s="3">
        <f t="shared" si="48"/>
        <v>50.660281977586621</v>
      </c>
      <c r="EF4">
        <v>294</v>
      </c>
      <c r="EG4" s="3">
        <f t="shared" si="49"/>
        <v>21.246965622554157</v>
      </c>
      <c r="EH4">
        <v>407</v>
      </c>
      <c r="EI4" s="3">
        <f t="shared" si="50"/>
        <v>29.41331635503246</v>
      </c>
      <c r="EJ4">
        <v>168</v>
      </c>
      <c r="EK4" s="3">
        <f t="shared" si="51"/>
        <v>12.141123212888091</v>
      </c>
      <c r="EL4">
        <v>40</v>
      </c>
      <c r="EM4" s="3">
        <f t="shared" si="52"/>
        <v>2.8907436221162119</v>
      </c>
      <c r="EN4">
        <v>128</v>
      </c>
      <c r="EO4" s="3">
        <f t="shared" si="53"/>
        <v>9.25037959077188</v>
      </c>
      <c r="EP4">
        <v>45</v>
      </c>
      <c r="EQ4" s="3">
        <f t="shared" si="54"/>
        <v>3.2520865748807388</v>
      </c>
      <c r="ER4">
        <v>52</v>
      </c>
      <c r="ES4" s="3">
        <f t="shared" si="55"/>
        <v>3.7579667087510762</v>
      </c>
      <c r="ET4">
        <v>0</v>
      </c>
      <c r="EU4" s="3">
        <f t="shared" si="56"/>
        <v>0</v>
      </c>
      <c r="EV4">
        <v>1</v>
      </c>
      <c r="EW4" s="3">
        <f t="shared" si="57"/>
        <v>7.2268590552905312E-2</v>
      </c>
      <c r="EX4">
        <v>0</v>
      </c>
      <c r="EY4" s="3">
        <f t="shared" si="58"/>
        <v>0</v>
      </c>
      <c r="EZ4">
        <v>0</v>
      </c>
      <c r="FA4" s="3">
        <f t="shared" si="59"/>
        <v>0</v>
      </c>
      <c r="FB4">
        <v>0</v>
      </c>
      <c r="FC4" s="3">
        <f t="shared" si="60"/>
        <v>0</v>
      </c>
      <c r="FD4">
        <v>26</v>
      </c>
      <c r="FE4" s="3">
        <f t="shared" si="61"/>
        <v>1.8789833543755381</v>
      </c>
      <c r="FF4">
        <v>0</v>
      </c>
      <c r="FG4" s="3">
        <f t="shared" si="62"/>
        <v>0</v>
      </c>
      <c r="FH4">
        <v>2</v>
      </c>
      <c r="FI4" s="3">
        <f t="shared" si="63"/>
        <v>0.14453718110581062</v>
      </c>
      <c r="FJ4">
        <v>26</v>
      </c>
      <c r="FK4" s="3">
        <f t="shared" si="64"/>
        <v>1.8789833543755381</v>
      </c>
      <c r="FL4">
        <v>104</v>
      </c>
      <c r="FM4" s="3">
        <f t="shared" si="65"/>
        <v>7.5159334175021524</v>
      </c>
      <c r="FN4">
        <v>37</v>
      </c>
      <c r="FO4" s="3">
        <f t="shared" si="66"/>
        <v>2.673937850457496</v>
      </c>
      <c r="FP4">
        <v>9</v>
      </c>
      <c r="FQ4" s="3">
        <f t="shared" si="67"/>
        <v>0.65041731497614774</v>
      </c>
      <c r="FR4">
        <v>0</v>
      </c>
      <c r="FS4" s="3">
        <f t="shared" si="68"/>
        <v>0</v>
      </c>
      <c r="FT4">
        <v>0</v>
      </c>
      <c r="FU4" s="3">
        <f t="shared" si="69"/>
        <v>0</v>
      </c>
      <c r="FV4">
        <v>100</v>
      </c>
      <c r="FW4" s="3">
        <f t="shared" si="70"/>
        <v>7.2268590552905305</v>
      </c>
      <c r="FX4">
        <v>0</v>
      </c>
      <c r="FY4" s="3">
        <f t="shared" si="71"/>
        <v>0</v>
      </c>
      <c r="FZ4">
        <v>0</v>
      </c>
      <c r="GA4" s="3">
        <f t="shared" si="72"/>
        <v>0</v>
      </c>
      <c r="GB4">
        <v>0</v>
      </c>
      <c r="GC4" s="3">
        <f t="shared" si="73"/>
        <v>0</v>
      </c>
      <c r="GD4">
        <v>0</v>
      </c>
      <c r="GE4" s="3">
        <f t="shared" si="74"/>
        <v>0</v>
      </c>
      <c r="GF4">
        <v>7</v>
      </c>
      <c r="GG4" s="3">
        <f t="shared" si="75"/>
        <v>0.50588013387033715</v>
      </c>
      <c r="GH4">
        <v>1</v>
      </c>
      <c r="GI4" s="3">
        <f t="shared" si="89"/>
        <v>7.2268590552905312E-2</v>
      </c>
      <c r="GJ4">
        <v>18</v>
      </c>
      <c r="GK4" s="3">
        <f t="shared" si="89"/>
        <v>1.3008346299522955</v>
      </c>
      <c r="GL4">
        <v>25</v>
      </c>
      <c r="GM4" s="3">
        <f t="shared" si="90"/>
        <v>1.8067147638226326</v>
      </c>
      <c r="GN4">
        <v>74</v>
      </c>
      <c r="GO4" s="3">
        <f t="shared" si="91"/>
        <v>5.347875700914992</v>
      </c>
      <c r="GP4">
        <v>1</v>
      </c>
      <c r="GQ4" s="3">
        <f t="shared" si="92"/>
        <v>7.2268590552905312E-2</v>
      </c>
      <c r="GR4">
        <v>4</v>
      </c>
      <c r="GS4" s="3">
        <f t="shared" si="93"/>
        <v>0.28907436221162125</v>
      </c>
      <c r="GT4">
        <v>20</v>
      </c>
      <c r="GU4" s="3">
        <f t="shared" si="94"/>
        <v>1.445371811058106</v>
      </c>
    </row>
    <row r="5" spans="1:203" x14ac:dyDescent="0.3">
      <c r="A5" s="16" t="str">
        <f t="shared" si="76"/>
        <v>Murder per 100,000</v>
      </c>
      <c r="B5">
        <v>18</v>
      </c>
      <c r="C5" t="s">
        <v>31</v>
      </c>
      <c r="D5" s="10">
        <f t="shared" si="0"/>
        <v>3.4352834890790032</v>
      </c>
      <c r="E5" s="3" cm="1">
        <f t="array" ref="E5">((D5-_xlfn.PERCENTILE.INC($D$2:$D$37,0.975))/(AVERAGE(SMALL($D$2:$D$37,{1,2,3,4,5}))-_xlfn.PERCENTILE.INC($D$2:$D$37,0.975)))*100</f>
        <v>20.960675667050889</v>
      </c>
      <c r="F5" s="3">
        <f t="shared" si="77"/>
        <v>100</v>
      </c>
      <c r="G5" s="8" t="str" cm="1">
        <f t="array" ref="G5">_xlfn.IFS(F5=100,"green",F5&gt;50,"yellow",F5&gt;0,"orange",F5=0,"red")</f>
        <v>green</v>
      </c>
      <c r="H5" t="s">
        <v>193</v>
      </c>
      <c r="I5" s="4">
        <v>31205576</v>
      </c>
      <c r="J5" s="4">
        <v>15268101</v>
      </c>
      <c r="K5" s="4">
        <v>15937475</v>
      </c>
      <c r="L5">
        <v>1072</v>
      </c>
      <c r="M5" s="3">
        <f t="shared" si="78"/>
        <v>3.4352834890790032</v>
      </c>
      <c r="N5">
        <v>58</v>
      </c>
      <c r="O5" s="3">
        <f t="shared" si="79"/>
        <v>0.18586421862554309</v>
      </c>
      <c r="P5">
        <v>2867</v>
      </c>
      <c r="Q5" s="3">
        <f t="shared" si="80"/>
        <v>9.1874605999902066</v>
      </c>
      <c r="R5">
        <v>2597</v>
      </c>
      <c r="S5" s="3">
        <f t="shared" si="80"/>
        <v>8.3222306167333677</v>
      </c>
      <c r="T5">
        <v>155</v>
      </c>
      <c r="U5" s="3">
        <f t="shared" si="81"/>
        <v>0.49670610149929612</v>
      </c>
      <c r="V5">
        <v>750</v>
      </c>
      <c r="W5" s="3">
        <f t="shared" si="81"/>
        <v>2.4034166201578846</v>
      </c>
      <c r="X5">
        <v>3</v>
      </c>
      <c r="Y5" s="3">
        <f t="shared" si="82"/>
        <v>9.6136664806315379E-3</v>
      </c>
      <c r="Z5">
        <v>8</v>
      </c>
      <c r="AA5" s="3">
        <f t="shared" si="83"/>
        <v>2.5636443948350771E-2</v>
      </c>
      <c r="AB5">
        <v>2</v>
      </c>
      <c r="AC5" s="3">
        <f t="shared" si="84"/>
        <v>6.4091109870876928E-3</v>
      </c>
      <c r="AD5">
        <v>7990</v>
      </c>
      <c r="AE5" s="3">
        <f t="shared" si="85"/>
        <v>25.60439839341533</v>
      </c>
      <c r="AF5">
        <v>5231</v>
      </c>
      <c r="AG5" s="3">
        <f t="shared" si="86"/>
        <v>16.763029786727859</v>
      </c>
      <c r="AH5">
        <v>2091</v>
      </c>
      <c r="AI5" s="3">
        <f t="shared" si="1"/>
        <v>16.763029786727859</v>
      </c>
      <c r="AJ5">
        <v>108</v>
      </c>
      <c r="AK5" s="3">
        <f t="shared" si="87"/>
        <v>6.7007255370001824</v>
      </c>
      <c r="AL5">
        <v>110</v>
      </c>
      <c r="AM5" s="3">
        <f t="shared" si="88"/>
        <v>0.34609199330273538</v>
      </c>
      <c r="AN5">
        <v>215</v>
      </c>
      <c r="AO5"/>
      <c r="AP5">
        <v>2951</v>
      </c>
      <c r="AQ5" s="3">
        <f t="shared" si="2"/>
        <v>9.4566432614478888</v>
      </c>
      <c r="AR5">
        <v>2075</v>
      </c>
      <c r="AS5" s="3">
        <f t="shared" si="3"/>
        <v>6.6494526491034804</v>
      </c>
      <c r="AT5">
        <v>548</v>
      </c>
      <c r="AU5" s="3">
        <f t="shared" si="4"/>
        <v>1.7560964104620276</v>
      </c>
      <c r="AV5">
        <v>99</v>
      </c>
      <c r="AW5" s="3">
        <f t="shared" si="5"/>
        <v>0.31725099386084077</v>
      </c>
      <c r="AX5">
        <v>108</v>
      </c>
      <c r="AY5" s="3">
        <f t="shared" si="6"/>
        <v>0.34609199330273538</v>
      </c>
      <c r="AZ5">
        <v>121</v>
      </c>
      <c r="BA5" s="3">
        <f t="shared" si="7"/>
        <v>0.38775121471880536</v>
      </c>
      <c r="BB5">
        <v>5039</v>
      </c>
      <c r="BC5" s="3">
        <f t="shared" si="8"/>
        <v>16.14775513196744</v>
      </c>
      <c r="BD5">
        <v>3156</v>
      </c>
      <c r="BE5" s="3">
        <f t="shared" si="9"/>
        <v>10.113577137624379</v>
      </c>
      <c r="BF5">
        <v>1543</v>
      </c>
      <c r="BG5" s="3">
        <f t="shared" si="10"/>
        <v>4.9446291265381541</v>
      </c>
      <c r="BH5">
        <v>9</v>
      </c>
      <c r="BI5" s="3">
        <f t="shared" si="11"/>
        <v>2.8840999441894614E-2</v>
      </c>
      <c r="BJ5">
        <v>2</v>
      </c>
      <c r="BK5" s="3">
        <f t="shared" si="12"/>
        <v>6.4091109870876928E-3</v>
      </c>
      <c r="BL5">
        <v>76</v>
      </c>
      <c r="BM5" s="3">
        <f t="shared" si="13"/>
        <v>0.24354621750933231</v>
      </c>
      <c r="BN5">
        <v>159</v>
      </c>
      <c r="BO5" s="3">
        <f t="shared" si="14"/>
        <v>0.50952432347347154</v>
      </c>
      <c r="BP5">
        <v>94</v>
      </c>
      <c r="BQ5" s="3">
        <f t="shared" si="15"/>
        <v>0.30122821639312153</v>
      </c>
      <c r="BR5">
        <v>148</v>
      </c>
      <c r="BS5" s="3">
        <f t="shared" si="16"/>
        <v>0.47427421304448925</v>
      </c>
      <c r="BT5">
        <v>1984</v>
      </c>
      <c r="BU5" s="3">
        <f t="shared" si="17"/>
        <v>6.3578380991909906</v>
      </c>
      <c r="BV5">
        <v>1210</v>
      </c>
      <c r="BW5" s="3">
        <f t="shared" si="18"/>
        <v>3.8775121471880536</v>
      </c>
      <c r="BX5">
        <v>216</v>
      </c>
      <c r="BY5" s="3">
        <f t="shared" si="19"/>
        <v>0.69218398660547076</v>
      </c>
      <c r="BZ5">
        <v>0</v>
      </c>
      <c r="CA5" s="3">
        <f t="shared" si="20"/>
        <v>0</v>
      </c>
      <c r="CB5">
        <v>0</v>
      </c>
      <c r="CC5" s="3">
        <f t="shared" si="21"/>
        <v>0</v>
      </c>
      <c r="CD5">
        <v>0</v>
      </c>
      <c r="CE5" s="3">
        <f t="shared" si="22"/>
        <v>0</v>
      </c>
      <c r="CF5">
        <v>401</v>
      </c>
      <c r="CG5" s="3">
        <f t="shared" si="23"/>
        <v>1.2850267529110821</v>
      </c>
      <c r="CH5">
        <v>56</v>
      </c>
      <c r="CI5" s="3">
        <f t="shared" si="24"/>
        <v>0.1794551076384554</v>
      </c>
      <c r="CJ5">
        <v>101</v>
      </c>
      <c r="CK5" s="3">
        <f t="shared" si="25"/>
        <v>0.32366010484792845</v>
      </c>
      <c r="CL5">
        <v>4560</v>
      </c>
      <c r="CM5" s="3">
        <f t="shared" si="26"/>
        <v>14.612773050559939</v>
      </c>
      <c r="CN5">
        <v>396</v>
      </c>
      <c r="CO5" s="3">
        <f t="shared" si="27"/>
        <v>1.2690039754433631</v>
      </c>
      <c r="CP5">
        <v>566</v>
      </c>
      <c r="CQ5" s="3">
        <f t="shared" si="28"/>
        <v>1.8137784093458171</v>
      </c>
      <c r="CR5">
        <v>72</v>
      </c>
      <c r="CS5" s="3">
        <f t="shared" si="29"/>
        <v>0.23072799553515691</v>
      </c>
      <c r="CT5">
        <v>9</v>
      </c>
      <c r="CU5" s="3">
        <f t="shared" si="30"/>
        <v>2.8840999441894614E-2</v>
      </c>
      <c r="CV5">
        <v>47</v>
      </c>
      <c r="CW5" s="3">
        <f t="shared" si="31"/>
        <v>0.15061410819656076</v>
      </c>
      <c r="CX5">
        <v>2180</v>
      </c>
      <c r="CY5" s="3">
        <f t="shared" si="32"/>
        <v>6.9859309759255837</v>
      </c>
      <c r="CZ5">
        <v>285</v>
      </c>
      <c r="DA5" s="3">
        <f t="shared" si="33"/>
        <v>0.9132983156599962</v>
      </c>
      <c r="DB5">
        <v>0</v>
      </c>
      <c r="DC5" s="3">
        <f t="shared" si="34"/>
        <v>0</v>
      </c>
      <c r="DD5">
        <v>108</v>
      </c>
      <c r="DE5" s="3">
        <f t="shared" si="35"/>
        <v>0.34609199330273538</v>
      </c>
      <c r="DF5">
        <v>2</v>
      </c>
      <c r="DG5" s="3">
        <f t="shared" si="36"/>
        <v>6.4091109870876928E-3</v>
      </c>
      <c r="DH5">
        <v>4</v>
      </c>
      <c r="DI5" s="3">
        <f t="shared" si="37"/>
        <v>1.2818221974175386E-2</v>
      </c>
      <c r="DJ5">
        <v>0</v>
      </c>
      <c r="DK5" s="3">
        <f t="shared" si="38"/>
        <v>0</v>
      </c>
      <c r="DL5">
        <v>1113</v>
      </c>
      <c r="DM5" s="3">
        <f t="shared" si="39"/>
        <v>3.5666702643143009</v>
      </c>
      <c r="DN5">
        <v>253</v>
      </c>
      <c r="DO5" s="3">
        <f t="shared" si="40"/>
        <v>0.81075253986659312</v>
      </c>
      <c r="DP5">
        <v>0</v>
      </c>
      <c r="DQ5" s="3">
        <f t="shared" si="41"/>
        <v>0</v>
      </c>
      <c r="DR5">
        <v>4</v>
      </c>
      <c r="DS5" s="3">
        <f t="shared" si="42"/>
        <v>1.2818221974175386E-2</v>
      </c>
      <c r="DT5">
        <v>176</v>
      </c>
      <c r="DU5" s="3">
        <f t="shared" si="43"/>
        <v>0.56400176686371695</v>
      </c>
      <c r="DV5">
        <v>230</v>
      </c>
      <c r="DW5" s="3">
        <f t="shared" si="44"/>
        <v>0.73704776351508461</v>
      </c>
      <c r="DX5">
        <v>44</v>
      </c>
      <c r="DY5" s="3">
        <f t="shared" si="45"/>
        <v>0.14100044171592924</v>
      </c>
      <c r="DZ5">
        <v>1</v>
      </c>
      <c r="EA5" s="3">
        <f t="shared" si="46"/>
        <v>3.2045554935438464E-3</v>
      </c>
      <c r="EB5">
        <v>0</v>
      </c>
      <c r="EC5" s="3">
        <f t="shared" si="47"/>
        <v>0</v>
      </c>
      <c r="ED5">
        <v>10923</v>
      </c>
      <c r="EE5" s="3">
        <f t="shared" si="48"/>
        <v>35.00335965597943</v>
      </c>
      <c r="EF5">
        <v>3824</v>
      </c>
      <c r="EG5" s="3">
        <f t="shared" si="49"/>
        <v>12.254220207311668</v>
      </c>
      <c r="EH5">
        <v>7099</v>
      </c>
      <c r="EI5" s="3">
        <f t="shared" si="50"/>
        <v>22.749139448667766</v>
      </c>
      <c r="EJ5">
        <v>3121</v>
      </c>
      <c r="EK5" s="3">
        <f t="shared" si="51"/>
        <v>10.001417695350344</v>
      </c>
      <c r="EL5">
        <v>509</v>
      </c>
      <c r="EM5" s="3">
        <f t="shared" si="52"/>
        <v>1.6311187462138177</v>
      </c>
      <c r="EN5">
        <v>2612</v>
      </c>
      <c r="EO5" s="3">
        <f t="shared" si="53"/>
        <v>8.3702989491365258</v>
      </c>
      <c r="EP5">
        <v>605</v>
      </c>
      <c r="EQ5" s="3">
        <f t="shared" si="54"/>
        <v>1.9387560735940268</v>
      </c>
      <c r="ER5">
        <v>705</v>
      </c>
      <c r="ES5" s="3">
        <f t="shared" si="55"/>
        <v>2.2592116229484116</v>
      </c>
      <c r="ET5">
        <v>16</v>
      </c>
      <c r="EU5" s="3">
        <f t="shared" si="56"/>
        <v>5.1272887896701543E-2</v>
      </c>
      <c r="EV5">
        <v>79</v>
      </c>
      <c r="EW5" s="3">
        <f t="shared" si="57"/>
        <v>0.25315988398996386</v>
      </c>
      <c r="EX5">
        <v>2</v>
      </c>
      <c r="EY5" s="3">
        <f t="shared" si="58"/>
        <v>6.4091109870876928E-3</v>
      </c>
      <c r="EZ5">
        <v>6</v>
      </c>
      <c r="FA5" s="3">
        <f t="shared" si="59"/>
        <v>1.9227332961263076E-2</v>
      </c>
      <c r="FB5">
        <v>2</v>
      </c>
      <c r="FC5" s="3">
        <f t="shared" si="60"/>
        <v>6.4091109870876928E-3</v>
      </c>
      <c r="FD5">
        <v>1115</v>
      </c>
      <c r="FE5" s="3">
        <f t="shared" si="61"/>
        <v>3.5730793753013885</v>
      </c>
      <c r="FF5">
        <v>161</v>
      </c>
      <c r="FG5" s="3">
        <f t="shared" si="62"/>
        <v>0.51593343446055917</v>
      </c>
      <c r="FH5">
        <v>72</v>
      </c>
      <c r="FI5" s="3">
        <f t="shared" si="63"/>
        <v>0.23072799553515691</v>
      </c>
      <c r="FJ5">
        <v>944</v>
      </c>
      <c r="FK5" s="3">
        <f t="shared" si="64"/>
        <v>3.0251003859053909</v>
      </c>
      <c r="FL5">
        <v>2930</v>
      </c>
      <c r="FM5" s="3">
        <f t="shared" si="65"/>
        <v>9.3893475960834678</v>
      </c>
      <c r="FN5">
        <v>519</v>
      </c>
      <c r="FO5" s="3">
        <f t="shared" si="66"/>
        <v>1.6631643011492563</v>
      </c>
      <c r="FP5">
        <v>16</v>
      </c>
      <c r="FQ5" s="3">
        <f t="shared" si="67"/>
        <v>5.1272887896701543E-2</v>
      </c>
      <c r="FR5">
        <v>2</v>
      </c>
      <c r="FS5" s="3">
        <f t="shared" si="68"/>
        <v>6.4091109870876928E-3</v>
      </c>
      <c r="FT5">
        <v>0</v>
      </c>
      <c r="FU5" s="3">
        <f t="shared" si="69"/>
        <v>0</v>
      </c>
      <c r="FV5">
        <v>4128</v>
      </c>
      <c r="FW5" s="3">
        <f t="shared" si="70"/>
        <v>13.228405077348997</v>
      </c>
      <c r="FX5">
        <v>0</v>
      </c>
      <c r="FY5" s="3">
        <f t="shared" si="71"/>
        <v>0</v>
      </c>
      <c r="FZ5">
        <v>4</v>
      </c>
      <c r="GA5" s="3">
        <f t="shared" si="72"/>
        <v>1.2818221974175386E-2</v>
      </c>
      <c r="GB5">
        <v>343</v>
      </c>
      <c r="GC5" s="3">
        <f t="shared" si="73"/>
        <v>1.0991625342855393</v>
      </c>
      <c r="GD5">
        <v>12</v>
      </c>
      <c r="GE5" s="3">
        <f t="shared" si="74"/>
        <v>3.8454665922526152E-2</v>
      </c>
      <c r="GF5">
        <v>50</v>
      </c>
      <c r="GG5" s="3">
        <f t="shared" si="75"/>
        <v>0.16022777467719229</v>
      </c>
      <c r="GH5">
        <v>13</v>
      </c>
      <c r="GI5" s="3">
        <f t="shared" si="89"/>
        <v>4.1659221416069994E-2</v>
      </c>
      <c r="GJ5">
        <v>275</v>
      </c>
      <c r="GK5" s="3">
        <f t="shared" si="89"/>
        <v>0.88125276072455772</v>
      </c>
      <c r="GL5">
        <v>453</v>
      </c>
      <c r="GM5" s="3">
        <f t="shared" si="90"/>
        <v>1.4516636385753623</v>
      </c>
      <c r="GN5">
        <v>4704</v>
      </c>
      <c r="GO5" s="3">
        <f t="shared" si="91"/>
        <v>15.074229041630252</v>
      </c>
      <c r="GP5">
        <v>5</v>
      </c>
      <c r="GQ5" s="3">
        <f t="shared" si="92"/>
        <v>1.602277746771923E-2</v>
      </c>
      <c r="GR5">
        <v>207</v>
      </c>
      <c r="GS5" s="3">
        <f t="shared" si="93"/>
        <v>0.66334298716357609</v>
      </c>
      <c r="GT5">
        <v>149</v>
      </c>
      <c r="GU5" s="3">
        <f t="shared" si="94"/>
        <v>0.47747876853803312</v>
      </c>
    </row>
    <row r="6" spans="1:203" x14ac:dyDescent="0.3">
      <c r="A6" s="16" t="str">
        <f t="shared" si="76"/>
        <v>Murder per 100,000</v>
      </c>
      <c r="B6">
        <v>10</v>
      </c>
      <c r="C6" t="s">
        <v>30</v>
      </c>
      <c r="D6" s="10">
        <f t="shared" si="0"/>
        <v>2.8146161614760468</v>
      </c>
      <c r="E6" s="3" cm="1">
        <f t="array" ref="E6">((D6-_xlfn.PERCENTILE.INC($D$2:$D$37,0.975))/(AVERAGE(SMALL($D$2:$D$37,{1,2,3,4,5}))-_xlfn.PERCENTILE.INC($D$2:$D$37,0.975)))*100</f>
        <v>39.727873708497455</v>
      </c>
      <c r="F6" s="3">
        <f t="shared" si="77"/>
        <v>100</v>
      </c>
      <c r="G6" s="8" t="str" cm="1">
        <f t="array" ref="G6">_xlfn.IFS(F6=100,"green",F6&gt;50,"yellow",F6&gt;0,"orange",F6=0,"red")</f>
        <v>green</v>
      </c>
      <c r="H6" t="s">
        <v>193</v>
      </c>
      <c r="I6" s="4">
        <v>104099452</v>
      </c>
      <c r="J6" s="4">
        <v>49824450</v>
      </c>
      <c r="K6" s="4">
        <v>54275002</v>
      </c>
      <c r="L6">
        <v>2930</v>
      </c>
      <c r="M6" s="3">
        <f t="shared" si="78"/>
        <v>2.8146161614760468</v>
      </c>
      <c r="N6">
        <v>111</v>
      </c>
      <c r="O6" s="3">
        <f t="shared" si="79"/>
        <v>0.10662880338697651</v>
      </c>
      <c r="P6">
        <v>8242</v>
      </c>
      <c r="Q6" s="3">
        <f t="shared" si="80"/>
        <v>7.9174288064455896</v>
      </c>
      <c r="R6">
        <v>8242</v>
      </c>
      <c r="S6" s="3">
        <f t="shared" si="80"/>
        <v>7.9174288064455896</v>
      </c>
      <c r="T6">
        <v>17</v>
      </c>
      <c r="U6" s="3">
        <f t="shared" si="81"/>
        <v>1.6330537455663072E-2</v>
      </c>
      <c r="V6">
        <v>8667</v>
      </c>
      <c r="W6" s="3">
        <f t="shared" si="81"/>
        <v>8.3256922428371674</v>
      </c>
      <c r="X6">
        <v>558</v>
      </c>
      <c r="Y6" s="3">
        <f t="shared" si="82"/>
        <v>0.53602587648588196</v>
      </c>
      <c r="Z6">
        <v>2</v>
      </c>
      <c r="AA6" s="3">
        <f t="shared" si="83"/>
        <v>1.9212397006662437E-3</v>
      </c>
      <c r="AB6">
        <v>0</v>
      </c>
      <c r="AC6" s="3">
        <f t="shared" si="84"/>
        <v>0</v>
      </c>
      <c r="AD6">
        <v>103719</v>
      </c>
      <c r="AE6" s="3">
        <f t="shared" si="85"/>
        <v>99.634530256701055</v>
      </c>
      <c r="AF6">
        <v>83986</v>
      </c>
      <c r="AG6" s="3">
        <f t="shared" si="86"/>
        <v>80.678618750077575</v>
      </c>
      <c r="AH6">
        <v>17474</v>
      </c>
      <c r="AI6" s="3">
        <f t="shared" si="1"/>
        <v>80.678618750077575</v>
      </c>
      <c r="AJ6">
        <v>349</v>
      </c>
      <c r="AK6" s="3">
        <f t="shared" si="87"/>
        <v>16.785871264720971</v>
      </c>
      <c r="AL6">
        <v>322</v>
      </c>
      <c r="AM6" s="3">
        <f t="shared" si="88"/>
        <v>0.33525632776625952</v>
      </c>
      <c r="AN6">
        <v>1465</v>
      </c>
      <c r="AO6"/>
      <c r="AP6">
        <v>87611</v>
      </c>
      <c r="AQ6" s="3">
        <f t="shared" si="2"/>
        <v>84.160865707535137</v>
      </c>
      <c r="AR6">
        <v>69347</v>
      </c>
      <c r="AS6" s="3">
        <f t="shared" si="3"/>
        <v>66.616104761051005</v>
      </c>
      <c r="AT6">
        <v>16415</v>
      </c>
      <c r="AU6" s="3">
        <f t="shared" si="4"/>
        <v>15.768574843218195</v>
      </c>
      <c r="AV6">
        <v>344</v>
      </c>
      <c r="AW6" s="3">
        <f t="shared" si="5"/>
        <v>0.33045322851459391</v>
      </c>
      <c r="AX6">
        <v>321</v>
      </c>
      <c r="AY6" s="3">
        <f t="shared" si="6"/>
        <v>0.30835897195693213</v>
      </c>
      <c r="AZ6">
        <v>1184</v>
      </c>
      <c r="BA6" s="3">
        <f t="shared" si="7"/>
        <v>1.1373739027944161</v>
      </c>
      <c r="BB6">
        <v>16108</v>
      </c>
      <c r="BC6" s="3">
        <f t="shared" si="8"/>
        <v>15.473664549165928</v>
      </c>
      <c r="BD6">
        <v>14639</v>
      </c>
      <c r="BE6" s="3">
        <f t="shared" si="9"/>
        <v>14.06251398902657</v>
      </c>
      <c r="BF6">
        <v>1059</v>
      </c>
      <c r="BG6" s="3">
        <f t="shared" si="10"/>
        <v>1.017296421502776</v>
      </c>
      <c r="BH6">
        <v>5</v>
      </c>
      <c r="BI6" s="3">
        <f t="shared" si="11"/>
        <v>4.8030992516656093E-3</v>
      </c>
      <c r="BJ6">
        <v>1</v>
      </c>
      <c r="BK6" s="3">
        <f t="shared" si="12"/>
        <v>9.6061985033312185E-4</v>
      </c>
      <c r="BL6">
        <v>24</v>
      </c>
      <c r="BM6" s="3">
        <f t="shared" si="13"/>
        <v>2.3054876407994924E-2</v>
      </c>
      <c r="BN6">
        <v>99</v>
      </c>
      <c r="BO6" s="3">
        <f t="shared" si="14"/>
        <v>9.5101365182979056E-2</v>
      </c>
      <c r="BP6">
        <v>281</v>
      </c>
      <c r="BQ6" s="3">
        <f t="shared" si="15"/>
        <v>0.26993417794360725</v>
      </c>
      <c r="BR6">
        <v>0</v>
      </c>
      <c r="BS6" s="3">
        <f t="shared" si="16"/>
        <v>0</v>
      </c>
      <c r="BT6">
        <v>402</v>
      </c>
      <c r="BU6" s="3">
        <f t="shared" si="17"/>
        <v>0.38616917983391491</v>
      </c>
      <c r="BV6">
        <v>333</v>
      </c>
      <c r="BW6" s="3">
        <f t="shared" si="18"/>
        <v>0.31988641016092961</v>
      </c>
      <c r="BX6">
        <v>14</v>
      </c>
      <c r="BY6" s="3">
        <f t="shared" si="19"/>
        <v>1.3448677904663704E-2</v>
      </c>
      <c r="BZ6">
        <v>0</v>
      </c>
      <c r="CA6" s="3">
        <f t="shared" si="20"/>
        <v>0</v>
      </c>
      <c r="CB6">
        <v>4</v>
      </c>
      <c r="CC6" s="3">
        <f t="shared" si="21"/>
        <v>3.8424794013324874E-3</v>
      </c>
      <c r="CD6">
        <v>0</v>
      </c>
      <c r="CE6" s="3">
        <f t="shared" si="22"/>
        <v>0</v>
      </c>
      <c r="CF6">
        <v>48</v>
      </c>
      <c r="CG6" s="3">
        <f t="shared" si="23"/>
        <v>4.6109752815989849E-2</v>
      </c>
      <c r="CH6">
        <v>3</v>
      </c>
      <c r="CI6" s="3">
        <f t="shared" si="24"/>
        <v>2.8818595509993656E-3</v>
      </c>
      <c r="CJ6">
        <v>4</v>
      </c>
      <c r="CK6" s="3">
        <f t="shared" si="25"/>
        <v>3.8424794013324874E-3</v>
      </c>
      <c r="CL6">
        <v>11822</v>
      </c>
      <c r="CM6" s="3">
        <f t="shared" si="26"/>
        <v>11.356447870638167</v>
      </c>
      <c r="CN6">
        <v>527</v>
      </c>
      <c r="CO6" s="3">
        <f t="shared" si="27"/>
        <v>0.50624666112555516</v>
      </c>
      <c r="CP6">
        <v>1086</v>
      </c>
      <c r="CQ6" s="3">
        <f t="shared" si="28"/>
        <v>1.0432331574617704</v>
      </c>
      <c r="CR6">
        <v>0</v>
      </c>
      <c r="CS6" s="3">
        <f t="shared" si="29"/>
        <v>0</v>
      </c>
      <c r="CT6">
        <v>50</v>
      </c>
      <c r="CU6" s="3">
        <f t="shared" si="30"/>
        <v>4.8030992516656094E-2</v>
      </c>
      <c r="CV6">
        <v>35</v>
      </c>
      <c r="CW6" s="3">
        <f t="shared" si="31"/>
        <v>3.3621694761659264E-2</v>
      </c>
      <c r="CX6">
        <v>7940</v>
      </c>
      <c r="CY6" s="3">
        <f t="shared" si="32"/>
        <v>7.6273216116449873</v>
      </c>
      <c r="CZ6">
        <v>0</v>
      </c>
      <c r="DA6" s="3">
        <f t="shared" si="33"/>
        <v>0</v>
      </c>
      <c r="DB6">
        <v>0</v>
      </c>
      <c r="DC6" s="3">
        <f t="shared" si="34"/>
        <v>0</v>
      </c>
      <c r="DD6">
        <v>88</v>
      </c>
      <c r="DE6" s="3">
        <f t="shared" si="35"/>
        <v>8.453454682931473E-2</v>
      </c>
      <c r="DF6">
        <v>0</v>
      </c>
      <c r="DG6" s="3">
        <f t="shared" si="36"/>
        <v>0</v>
      </c>
      <c r="DH6">
        <v>0</v>
      </c>
      <c r="DI6" s="3">
        <f t="shared" si="37"/>
        <v>0</v>
      </c>
      <c r="DJ6">
        <v>0</v>
      </c>
      <c r="DK6" s="3">
        <f t="shared" si="38"/>
        <v>0</v>
      </c>
      <c r="DL6">
        <v>881</v>
      </c>
      <c r="DM6" s="3">
        <f t="shared" si="39"/>
        <v>0.8463060881434803</v>
      </c>
      <c r="DN6">
        <v>17</v>
      </c>
      <c r="DO6" s="3">
        <f t="shared" si="40"/>
        <v>1.6330537455663072E-2</v>
      </c>
      <c r="DP6">
        <v>4</v>
      </c>
      <c r="DQ6" s="3">
        <f t="shared" si="41"/>
        <v>3.8424794013324874E-3</v>
      </c>
      <c r="DR6">
        <v>0</v>
      </c>
      <c r="DS6" s="3">
        <f t="shared" si="42"/>
        <v>0</v>
      </c>
      <c r="DT6">
        <v>72</v>
      </c>
      <c r="DU6" s="3">
        <f t="shared" si="43"/>
        <v>6.9164629223984767E-2</v>
      </c>
      <c r="DV6">
        <v>4736</v>
      </c>
      <c r="DW6" s="3">
        <f t="shared" si="44"/>
        <v>4.5494956111776643</v>
      </c>
      <c r="DX6">
        <v>4</v>
      </c>
      <c r="DY6" s="3">
        <f t="shared" si="45"/>
        <v>3.8424794013324874E-3</v>
      </c>
      <c r="DZ6">
        <v>0</v>
      </c>
      <c r="EA6" s="3">
        <f t="shared" si="46"/>
        <v>0</v>
      </c>
      <c r="EB6">
        <v>0</v>
      </c>
      <c r="EC6" s="3">
        <f t="shared" si="47"/>
        <v>0</v>
      </c>
      <c r="ED6">
        <v>42775</v>
      </c>
      <c r="EE6" s="3">
        <f t="shared" si="48"/>
        <v>41.090514097999282</v>
      </c>
      <c r="EF6">
        <v>27930</v>
      </c>
      <c r="EG6" s="3">
        <f t="shared" si="49"/>
        <v>26.830112419804095</v>
      </c>
      <c r="EH6">
        <v>14845</v>
      </c>
      <c r="EI6" s="3">
        <f t="shared" si="50"/>
        <v>14.260401678195194</v>
      </c>
      <c r="EJ6">
        <v>4161</v>
      </c>
      <c r="EK6" s="3">
        <f t="shared" si="51"/>
        <v>3.9971391972361201</v>
      </c>
      <c r="EL6">
        <v>23</v>
      </c>
      <c r="EM6" s="3">
        <f t="shared" si="52"/>
        <v>2.2094256557661802E-2</v>
      </c>
      <c r="EN6">
        <v>4138</v>
      </c>
      <c r="EO6" s="3">
        <f t="shared" si="53"/>
        <v>3.9750449406784583</v>
      </c>
      <c r="EP6">
        <v>666</v>
      </c>
      <c r="EQ6" s="3">
        <f t="shared" si="54"/>
        <v>0.63977282032185923</v>
      </c>
      <c r="ER6">
        <v>2282</v>
      </c>
      <c r="ES6" s="3">
        <f t="shared" si="55"/>
        <v>2.192134498460184</v>
      </c>
      <c r="ET6">
        <v>7</v>
      </c>
      <c r="EU6" s="3">
        <f t="shared" si="56"/>
        <v>6.7243389523318521E-3</v>
      </c>
      <c r="EV6">
        <v>260</v>
      </c>
      <c r="EW6" s="3">
        <f t="shared" si="57"/>
        <v>0.24976116108661167</v>
      </c>
      <c r="EX6">
        <v>0</v>
      </c>
      <c r="EY6" s="3">
        <f t="shared" si="58"/>
        <v>0</v>
      </c>
      <c r="EZ6">
        <v>78</v>
      </c>
      <c r="FA6" s="3">
        <f t="shared" si="59"/>
        <v>7.492834832598351E-2</v>
      </c>
      <c r="FB6">
        <v>16</v>
      </c>
      <c r="FC6" s="3">
        <f t="shared" si="60"/>
        <v>1.536991760532995E-2</v>
      </c>
      <c r="FD6">
        <v>374</v>
      </c>
      <c r="FE6" s="3">
        <f t="shared" si="61"/>
        <v>0.35927182402458757</v>
      </c>
      <c r="FF6">
        <v>733</v>
      </c>
      <c r="FG6" s="3">
        <f t="shared" si="62"/>
        <v>0.70413435029417837</v>
      </c>
      <c r="FH6">
        <v>15</v>
      </c>
      <c r="FI6" s="3">
        <f t="shared" si="63"/>
        <v>1.4409297754996827E-2</v>
      </c>
      <c r="FJ6">
        <v>1755</v>
      </c>
      <c r="FK6" s="3">
        <f t="shared" si="64"/>
        <v>1.6858878373346287</v>
      </c>
      <c r="FL6">
        <v>6092</v>
      </c>
      <c r="FM6" s="3">
        <f t="shared" si="65"/>
        <v>5.8520961282293786</v>
      </c>
      <c r="FN6">
        <v>2438</v>
      </c>
      <c r="FO6" s="3">
        <f t="shared" si="66"/>
        <v>2.341991195112151</v>
      </c>
      <c r="FP6">
        <v>15</v>
      </c>
      <c r="FQ6" s="3">
        <f t="shared" si="67"/>
        <v>1.4409297754996827E-2</v>
      </c>
      <c r="FR6">
        <v>1</v>
      </c>
      <c r="FS6" s="3">
        <f t="shared" si="68"/>
        <v>9.6061985033312185E-4</v>
      </c>
      <c r="FT6">
        <v>0</v>
      </c>
      <c r="FU6" s="3">
        <f t="shared" si="69"/>
        <v>0</v>
      </c>
      <c r="FV6">
        <v>2559</v>
      </c>
      <c r="FW6" s="3">
        <f t="shared" si="70"/>
        <v>2.4582261970024586</v>
      </c>
      <c r="FX6">
        <v>0</v>
      </c>
      <c r="FY6" s="3">
        <f t="shared" si="71"/>
        <v>0</v>
      </c>
      <c r="FZ6">
        <v>1</v>
      </c>
      <c r="GA6" s="3">
        <f t="shared" si="72"/>
        <v>9.6061985033312185E-4</v>
      </c>
      <c r="GB6">
        <v>0</v>
      </c>
      <c r="GC6" s="3">
        <f t="shared" si="73"/>
        <v>0</v>
      </c>
      <c r="GD6">
        <v>2</v>
      </c>
      <c r="GE6" s="3">
        <f t="shared" si="74"/>
        <v>1.9212397006662437E-3</v>
      </c>
      <c r="GF6">
        <v>2</v>
      </c>
      <c r="GG6" s="3">
        <f t="shared" si="75"/>
        <v>1.9212397006662437E-3</v>
      </c>
      <c r="GH6">
        <v>2</v>
      </c>
      <c r="GI6" s="3">
        <f t="shared" si="89"/>
        <v>1.9212397006662437E-3</v>
      </c>
      <c r="GJ6">
        <v>181</v>
      </c>
      <c r="GK6" s="3">
        <f t="shared" si="89"/>
        <v>0.17387219291029504</v>
      </c>
      <c r="GL6">
        <v>232</v>
      </c>
      <c r="GM6" s="3">
        <f t="shared" si="90"/>
        <v>0.22286380527728428</v>
      </c>
      <c r="GN6">
        <v>1850</v>
      </c>
      <c r="GO6" s="3">
        <f t="shared" si="91"/>
        <v>1.7771467231162752</v>
      </c>
      <c r="GP6">
        <v>46</v>
      </c>
      <c r="GQ6" s="3">
        <f t="shared" si="92"/>
        <v>4.4188513115323604E-2</v>
      </c>
      <c r="GR6">
        <v>12</v>
      </c>
      <c r="GS6" s="3">
        <f t="shared" si="93"/>
        <v>1.1527438203997462E-2</v>
      </c>
      <c r="GT6">
        <v>0</v>
      </c>
      <c r="GU6" s="3">
        <f t="shared" si="94"/>
        <v>0</v>
      </c>
    </row>
    <row r="7" spans="1:203" x14ac:dyDescent="0.3">
      <c r="A7" s="16" t="str">
        <f t="shared" si="76"/>
        <v>Murder per 100,000</v>
      </c>
      <c r="B7">
        <v>4</v>
      </c>
      <c r="C7" t="s">
        <v>29</v>
      </c>
      <c r="D7" s="10">
        <f t="shared" si="0"/>
        <v>1.7054337012648633</v>
      </c>
      <c r="E7" s="3" cm="1">
        <f t="array" ref="E7">((D7-_xlfn.PERCENTILE.INC($D$2:$D$37,0.975))/(AVERAGE(SMALL($D$2:$D$37,{1,2,3,4,5}))-_xlfn.PERCENTILE.INC($D$2:$D$37,0.975)))*100</f>
        <v>73.266366825696693</v>
      </c>
      <c r="F7" s="3">
        <f t="shared" si="77"/>
        <v>100</v>
      </c>
      <c r="G7" s="8" t="str" cm="1">
        <f t="array" ref="G7">_xlfn.IFS(F7=100,"green",F7&gt;50,"yellow",F7&gt;0,"orange",F7=0,"red")</f>
        <v>green</v>
      </c>
      <c r="H7" t="s">
        <v>193</v>
      </c>
      <c r="I7" s="4">
        <v>1055450</v>
      </c>
      <c r="J7" s="4">
        <v>474894</v>
      </c>
      <c r="K7" s="4">
        <v>580556</v>
      </c>
      <c r="L7">
        <v>18</v>
      </c>
      <c r="M7" s="3">
        <f t="shared" si="78"/>
        <v>1.7054337012648633</v>
      </c>
      <c r="N7">
        <v>6</v>
      </c>
      <c r="O7" s="3">
        <f t="shared" si="79"/>
        <v>0.56847790042162105</v>
      </c>
      <c r="P7">
        <v>77</v>
      </c>
      <c r="Q7" s="3">
        <f t="shared" si="80"/>
        <v>7.2954663887441376</v>
      </c>
      <c r="R7">
        <v>76</v>
      </c>
      <c r="S7" s="3">
        <f t="shared" si="80"/>
        <v>7.2007200720072007</v>
      </c>
      <c r="T7">
        <v>8</v>
      </c>
      <c r="U7" s="3">
        <f t="shared" si="81"/>
        <v>0.75797053389549485</v>
      </c>
      <c r="V7">
        <v>21</v>
      </c>
      <c r="W7" s="3">
        <f t="shared" si="81"/>
        <v>1.9896726514756737</v>
      </c>
      <c r="X7">
        <v>2</v>
      </c>
      <c r="Y7" s="3">
        <f t="shared" si="82"/>
        <v>0.18949263347387371</v>
      </c>
      <c r="Z7">
        <v>2</v>
      </c>
      <c r="AA7" s="3">
        <f t="shared" si="83"/>
        <v>0.18949263347387371</v>
      </c>
      <c r="AB7">
        <v>1</v>
      </c>
      <c r="AC7" s="3">
        <f t="shared" si="84"/>
        <v>9.4746316736936856E-2</v>
      </c>
      <c r="AD7">
        <v>94</v>
      </c>
      <c r="AE7" s="3">
        <f t="shared" si="85"/>
        <v>8.906153773272063</v>
      </c>
      <c r="AF7">
        <v>37</v>
      </c>
      <c r="AG7" s="3">
        <f t="shared" si="86"/>
        <v>3.5056137192666634</v>
      </c>
      <c r="AH7">
        <v>39</v>
      </c>
      <c r="AI7" s="3">
        <f t="shared" si="1"/>
        <v>3.5056137192666634</v>
      </c>
      <c r="AJ7">
        <v>18</v>
      </c>
      <c r="AK7" s="3">
        <f t="shared" si="87"/>
        <v>3.6951063527405372</v>
      </c>
      <c r="AL7">
        <v>0</v>
      </c>
      <c r="AM7" s="3">
        <f t="shared" si="88"/>
        <v>1.7054337012648633</v>
      </c>
      <c r="AN7">
        <v>0</v>
      </c>
      <c r="AO7"/>
      <c r="AP7">
        <v>75</v>
      </c>
      <c r="AQ7" s="3">
        <f t="shared" si="2"/>
        <v>7.1059737552702638</v>
      </c>
      <c r="AR7">
        <v>22</v>
      </c>
      <c r="AS7" s="3">
        <f t="shared" si="3"/>
        <v>2.0844189682126109</v>
      </c>
      <c r="AT7">
        <v>35</v>
      </c>
      <c r="AU7" s="3">
        <f t="shared" si="4"/>
        <v>3.3161210857927896</v>
      </c>
      <c r="AV7">
        <v>18</v>
      </c>
      <c r="AW7" s="3">
        <f t="shared" si="5"/>
        <v>1.7054337012648633</v>
      </c>
      <c r="AX7">
        <v>0</v>
      </c>
      <c r="AY7" s="3">
        <f t="shared" si="6"/>
        <v>0</v>
      </c>
      <c r="AZ7">
        <v>0</v>
      </c>
      <c r="BA7" s="3">
        <f t="shared" si="7"/>
        <v>0</v>
      </c>
      <c r="BB7">
        <v>19</v>
      </c>
      <c r="BC7" s="3">
        <f t="shared" si="8"/>
        <v>1.8001800180018002</v>
      </c>
      <c r="BD7">
        <v>15</v>
      </c>
      <c r="BE7" s="3">
        <f t="shared" si="9"/>
        <v>1.4211947510540528</v>
      </c>
      <c r="BF7">
        <v>4</v>
      </c>
      <c r="BG7" s="3">
        <f t="shared" si="10"/>
        <v>0.37898526694774742</v>
      </c>
      <c r="BH7">
        <v>0</v>
      </c>
      <c r="BI7" s="3">
        <f t="shared" si="11"/>
        <v>0</v>
      </c>
      <c r="BJ7">
        <v>0</v>
      </c>
      <c r="BK7" s="3">
        <f t="shared" si="12"/>
        <v>0</v>
      </c>
      <c r="BL7">
        <v>0</v>
      </c>
      <c r="BM7" s="3">
        <f t="shared" si="13"/>
        <v>0</v>
      </c>
      <c r="BN7">
        <v>0</v>
      </c>
      <c r="BO7" s="3">
        <f t="shared" si="14"/>
        <v>0</v>
      </c>
      <c r="BP7">
        <v>0</v>
      </c>
      <c r="BQ7" s="3">
        <f t="shared" si="15"/>
        <v>0</v>
      </c>
      <c r="BR7">
        <v>3</v>
      </c>
      <c r="BS7" s="3">
        <f t="shared" si="16"/>
        <v>0.28423895021081053</v>
      </c>
      <c r="BT7">
        <v>42</v>
      </c>
      <c r="BU7" s="3">
        <f t="shared" si="17"/>
        <v>3.9793453029513475</v>
      </c>
      <c r="BV7">
        <v>15</v>
      </c>
      <c r="BW7" s="3">
        <f t="shared" si="18"/>
        <v>1.4211947510540528</v>
      </c>
      <c r="BX7">
        <v>7</v>
      </c>
      <c r="BY7" s="3">
        <f t="shared" si="19"/>
        <v>0.66322421715855795</v>
      </c>
      <c r="BZ7">
        <v>2</v>
      </c>
      <c r="CA7" s="3">
        <f t="shared" si="20"/>
        <v>0.18949263347387371</v>
      </c>
      <c r="CB7">
        <v>1</v>
      </c>
      <c r="CC7" s="3">
        <f t="shared" si="21"/>
        <v>9.4746316736936856E-2</v>
      </c>
      <c r="CD7">
        <v>0</v>
      </c>
      <c r="CE7" s="3">
        <f t="shared" si="22"/>
        <v>0</v>
      </c>
      <c r="CF7">
        <v>2</v>
      </c>
      <c r="CG7" s="3">
        <f t="shared" si="23"/>
        <v>0.18949263347387371</v>
      </c>
      <c r="CH7">
        <v>2</v>
      </c>
      <c r="CI7" s="3">
        <f t="shared" si="24"/>
        <v>0.18949263347387371</v>
      </c>
      <c r="CJ7">
        <v>16</v>
      </c>
      <c r="CK7" s="3">
        <f t="shared" si="25"/>
        <v>1.5159410677909897</v>
      </c>
      <c r="CL7">
        <v>141</v>
      </c>
      <c r="CM7" s="3">
        <f t="shared" si="26"/>
        <v>13.359230659908095</v>
      </c>
      <c r="CN7">
        <v>111</v>
      </c>
      <c r="CO7" s="3">
        <f t="shared" si="27"/>
        <v>10.516841157799991</v>
      </c>
      <c r="CP7">
        <v>10</v>
      </c>
      <c r="CQ7" s="3">
        <f t="shared" si="28"/>
        <v>0.94746316736936864</v>
      </c>
      <c r="CR7">
        <v>0</v>
      </c>
      <c r="CS7" s="3">
        <f t="shared" si="29"/>
        <v>0</v>
      </c>
      <c r="CT7">
        <v>1</v>
      </c>
      <c r="CU7" s="3">
        <f t="shared" si="30"/>
        <v>9.4746316736936856E-2</v>
      </c>
      <c r="CV7">
        <v>1</v>
      </c>
      <c r="CW7" s="3">
        <f t="shared" si="31"/>
        <v>9.4746316736936856E-2</v>
      </c>
      <c r="CX7">
        <v>16</v>
      </c>
      <c r="CY7" s="3">
        <f t="shared" si="32"/>
        <v>1.5159410677909897</v>
      </c>
      <c r="CZ7">
        <v>0</v>
      </c>
      <c r="DA7" s="3">
        <f t="shared" si="33"/>
        <v>0</v>
      </c>
      <c r="DB7">
        <v>0</v>
      </c>
      <c r="DC7" s="3">
        <f t="shared" si="34"/>
        <v>0</v>
      </c>
      <c r="DD7">
        <v>0</v>
      </c>
      <c r="DE7" s="3">
        <f t="shared" si="35"/>
        <v>0</v>
      </c>
      <c r="DF7">
        <v>0</v>
      </c>
      <c r="DG7" s="3">
        <f t="shared" si="36"/>
        <v>0</v>
      </c>
      <c r="DH7">
        <v>0</v>
      </c>
      <c r="DI7" s="3">
        <f t="shared" si="37"/>
        <v>0</v>
      </c>
      <c r="DJ7">
        <v>0</v>
      </c>
      <c r="DK7" s="3">
        <f t="shared" si="38"/>
        <v>0</v>
      </c>
      <c r="DL7">
        <v>78</v>
      </c>
      <c r="DM7" s="3">
        <f t="shared" si="39"/>
        <v>7.3902127054810745</v>
      </c>
      <c r="DN7">
        <v>1</v>
      </c>
      <c r="DO7" s="3">
        <f t="shared" si="40"/>
        <v>9.4746316736936856E-2</v>
      </c>
      <c r="DP7">
        <v>6</v>
      </c>
      <c r="DQ7" s="3">
        <f t="shared" si="41"/>
        <v>0.56847790042162105</v>
      </c>
      <c r="DR7">
        <v>0</v>
      </c>
      <c r="DS7" s="3">
        <f t="shared" si="42"/>
        <v>0</v>
      </c>
      <c r="DT7">
        <v>0</v>
      </c>
      <c r="DU7" s="3">
        <f t="shared" si="43"/>
        <v>0</v>
      </c>
      <c r="DV7">
        <v>28</v>
      </c>
      <c r="DW7" s="3">
        <f t="shared" si="44"/>
        <v>2.6528968686342318</v>
      </c>
      <c r="DX7">
        <v>0</v>
      </c>
      <c r="DY7" s="3">
        <f t="shared" si="45"/>
        <v>0</v>
      </c>
      <c r="DZ7">
        <v>0</v>
      </c>
      <c r="EA7" s="3">
        <f t="shared" si="46"/>
        <v>0</v>
      </c>
      <c r="EB7">
        <v>1</v>
      </c>
      <c r="EC7" s="3">
        <f t="shared" si="47"/>
        <v>9.4746316736936856E-2</v>
      </c>
      <c r="ED7">
        <v>1276</v>
      </c>
      <c r="EE7" s="3">
        <f t="shared" si="48"/>
        <v>120.89630015633144</v>
      </c>
      <c r="EF7">
        <v>957</v>
      </c>
      <c r="EG7" s="3">
        <f t="shared" si="49"/>
        <v>90.672225117248573</v>
      </c>
      <c r="EH7">
        <v>319</v>
      </c>
      <c r="EI7" s="3">
        <f t="shared" si="50"/>
        <v>30.224075039082859</v>
      </c>
      <c r="EJ7">
        <v>88</v>
      </c>
      <c r="EK7" s="3">
        <f t="shared" si="51"/>
        <v>8.3376758728504434</v>
      </c>
      <c r="EL7">
        <v>17</v>
      </c>
      <c r="EM7" s="3">
        <f t="shared" si="52"/>
        <v>1.6106873845279264</v>
      </c>
      <c r="EN7">
        <v>71</v>
      </c>
      <c r="EO7" s="3">
        <f t="shared" si="53"/>
        <v>6.7269884883225162</v>
      </c>
      <c r="EP7">
        <v>8</v>
      </c>
      <c r="EQ7" s="3">
        <f t="shared" si="54"/>
        <v>0.75797053389549485</v>
      </c>
      <c r="ER7">
        <v>16</v>
      </c>
      <c r="ES7" s="3">
        <f t="shared" si="55"/>
        <v>1.5159410677909897</v>
      </c>
      <c r="ET7">
        <v>2</v>
      </c>
      <c r="EU7" s="3">
        <f t="shared" si="56"/>
        <v>0.18949263347387371</v>
      </c>
      <c r="EV7">
        <v>5</v>
      </c>
      <c r="EW7" s="3">
        <f t="shared" si="57"/>
        <v>0.47373158368468432</v>
      </c>
      <c r="EX7">
        <v>0</v>
      </c>
      <c r="EY7" s="3">
        <f t="shared" si="58"/>
        <v>0</v>
      </c>
      <c r="EZ7">
        <v>1</v>
      </c>
      <c r="FA7" s="3">
        <f t="shared" si="59"/>
        <v>9.4746316736936856E-2</v>
      </c>
      <c r="FB7">
        <v>0</v>
      </c>
      <c r="FC7" s="3">
        <f t="shared" si="60"/>
        <v>0</v>
      </c>
      <c r="FD7">
        <v>3</v>
      </c>
      <c r="FE7" s="3">
        <f t="shared" si="61"/>
        <v>0.28423895021081053</v>
      </c>
      <c r="FF7">
        <v>29</v>
      </c>
      <c r="FG7" s="3">
        <f t="shared" si="62"/>
        <v>2.7476431853711687</v>
      </c>
      <c r="FH7">
        <v>0</v>
      </c>
      <c r="FI7" s="3">
        <f t="shared" si="63"/>
        <v>0</v>
      </c>
      <c r="FJ7">
        <v>79</v>
      </c>
      <c r="FK7" s="3">
        <f t="shared" si="64"/>
        <v>7.4849590222180122</v>
      </c>
      <c r="FL7">
        <v>223</v>
      </c>
      <c r="FM7" s="3">
        <f t="shared" si="65"/>
        <v>21.128428632336917</v>
      </c>
      <c r="FN7">
        <v>0</v>
      </c>
      <c r="FO7" s="3">
        <f t="shared" si="66"/>
        <v>0</v>
      </c>
      <c r="FP7">
        <v>47</v>
      </c>
      <c r="FQ7" s="3">
        <f t="shared" si="67"/>
        <v>4.4530768866360315</v>
      </c>
      <c r="FR7">
        <v>0</v>
      </c>
      <c r="FS7" s="3">
        <f t="shared" si="68"/>
        <v>0</v>
      </c>
      <c r="FT7">
        <v>0</v>
      </c>
      <c r="FU7" s="3">
        <f t="shared" si="69"/>
        <v>0</v>
      </c>
      <c r="FV7">
        <v>157</v>
      </c>
      <c r="FW7" s="3">
        <f t="shared" si="70"/>
        <v>14.875171727699087</v>
      </c>
      <c r="FX7">
        <v>33</v>
      </c>
      <c r="FY7" s="3">
        <f t="shared" si="71"/>
        <v>3.1266284523189163</v>
      </c>
      <c r="FZ7">
        <v>0</v>
      </c>
      <c r="GA7" s="3">
        <f t="shared" si="72"/>
        <v>0</v>
      </c>
      <c r="GB7">
        <v>0</v>
      </c>
      <c r="GC7" s="3">
        <f t="shared" si="73"/>
        <v>0</v>
      </c>
      <c r="GD7">
        <v>1</v>
      </c>
      <c r="GE7" s="3">
        <f t="shared" si="74"/>
        <v>9.4746316736936856E-2</v>
      </c>
      <c r="GF7">
        <v>2</v>
      </c>
      <c r="GG7" s="3">
        <f t="shared" si="75"/>
        <v>0.18949263347387371</v>
      </c>
      <c r="GH7">
        <v>1</v>
      </c>
      <c r="GI7" s="3">
        <f t="shared" si="89"/>
        <v>9.4746316736936856E-2</v>
      </c>
      <c r="GJ7">
        <v>8</v>
      </c>
      <c r="GK7" s="3">
        <f t="shared" si="89"/>
        <v>0.75797053389549485</v>
      </c>
      <c r="GL7">
        <v>16</v>
      </c>
      <c r="GM7" s="3">
        <f t="shared" si="90"/>
        <v>1.5159410677909897</v>
      </c>
      <c r="GN7">
        <v>83</v>
      </c>
      <c r="GO7" s="3">
        <f t="shared" si="91"/>
        <v>7.8639442891657581</v>
      </c>
      <c r="GP7">
        <v>0</v>
      </c>
      <c r="GQ7" s="3">
        <f t="shared" si="92"/>
        <v>0</v>
      </c>
      <c r="GR7">
        <v>0</v>
      </c>
      <c r="GS7" s="3">
        <f t="shared" si="93"/>
        <v>0</v>
      </c>
      <c r="GT7">
        <v>2</v>
      </c>
      <c r="GU7" s="3">
        <f t="shared" si="94"/>
        <v>0.18949263347387371</v>
      </c>
    </row>
    <row r="8" spans="1:203" x14ac:dyDescent="0.3">
      <c r="A8" s="16" t="str">
        <f t="shared" si="76"/>
        <v>Murder per 100,000</v>
      </c>
      <c r="B8">
        <v>22</v>
      </c>
      <c r="C8" t="s">
        <v>28</v>
      </c>
      <c r="D8" s="10">
        <f t="shared" si="0"/>
        <v>3.9655202515948402</v>
      </c>
      <c r="E8" s="3" cm="1">
        <f t="array" ref="E8">((D8-_xlfn.PERCENTILE.INC($D$2:$D$37,0.975))/(AVERAGE(SMALL($D$2:$D$37,{1,2,3,4,5}))-_xlfn.PERCENTILE.INC($D$2:$D$37,0.975)))*100</f>
        <v>4.9278382863213546</v>
      </c>
      <c r="F8" s="3">
        <f t="shared" si="77"/>
        <v>100</v>
      </c>
      <c r="G8" s="8" t="str" cm="1">
        <f t="array" ref="G8">_xlfn.IFS(F8=100,"green",F8&gt;50,"yellow",F8&gt;0,"orange",F8=0,"red")</f>
        <v>green</v>
      </c>
      <c r="H8" t="s">
        <v>193</v>
      </c>
      <c r="I8" s="4">
        <v>25545198</v>
      </c>
      <c r="J8" s="4">
        <v>12714862</v>
      </c>
      <c r="K8" s="4">
        <v>12830336</v>
      </c>
      <c r="L8">
        <v>1013</v>
      </c>
      <c r="M8" s="3">
        <f t="shared" si="78"/>
        <v>3.9655202515948402</v>
      </c>
      <c r="N8">
        <v>50</v>
      </c>
      <c r="O8" s="3">
        <f t="shared" si="79"/>
        <v>0.19573150304021916</v>
      </c>
      <c r="P8">
        <v>5743</v>
      </c>
      <c r="Q8" s="3">
        <f t="shared" si="80"/>
        <v>22.48172043919957</v>
      </c>
      <c r="R8">
        <v>4845</v>
      </c>
      <c r="S8" s="3">
        <f t="shared" si="80"/>
        <v>18.966382644597235</v>
      </c>
      <c r="T8">
        <v>222</v>
      </c>
      <c r="U8" s="3">
        <f t="shared" si="81"/>
        <v>0.86904787349857304</v>
      </c>
      <c r="V8">
        <v>753</v>
      </c>
      <c r="W8" s="3">
        <f t="shared" si="81"/>
        <v>2.9477164357857002</v>
      </c>
      <c r="X8">
        <v>5</v>
      </c>
      <c r="Y8" s="3">
        <f t="shared" si="82"/>
        <v>1.9573150304021916E-2</v>
      </c>
      <c r="Z8">
        <v>0</v>
      </c>
      <c r="AA8" s="3">
        <f t="shared" si="83"/>
        <v>0</v>
      </c>
      <c r="AB8">
        <v>63</v>
      </c>
      <c r="AC8" s="3">
        <f t="shared" si="84"/>
        <v>0.24662169383067611</v>
      </c>
      <c r="AD8">
        <v>25938</v>
      </c>
      <c r="AE8" s="3">
        <f t="shared" si="85"/>
        <v>101.53767451714407</v>
      </c>
      <c r="AF8">
        <v>23311</v>
      </c>
      <c r="AG8" s="3">
        <f t="shared" si="86"/>
        <v>91.253941347410972</v>
      </c>
      <c r="AH8">
        <v>1864</v>
      </c>
      <c r="AI8" s="3">
        <f t="shared" si="1"/>
        <v>91.253941347410972</v>
      </c>
      <c r="AJ8">
        <v>125</v>
      </c>
      <c r="AK8" s="3">
        <f t="shared" si="87"/>
        <v>7.2968704333393699</v>
      </c>
      <c r="AL8">
        <v>367</v>
      </c>
      <c r="AM8" s="3">
        <f t="shared" si="88"/>
        <v>0.48932875760054789</v>
      </c>
      <c r="AN8">
        <v>209</v>
      </c>
      <c r="AO8"/>
      <c r="AP8">
        <v>24850</v>
      </c>
      <c r="AQ8" s="3">
        <f t="shared" si="2"/>
        <v>97.278557010988919</v>
      </c>
      <c r="AR8">
        <v>22431</v>
      </c>
      <c r="AS8" s="3">
        <f t="shared" si="3"/>
        <v>87.809066893903108</v>
      </c>
      <c r="AT8">
        <v>1722</v>
      </c>
      <c r="AU8" s="3">
        <f t="shared" si="4"/>
        <v>6.7409929647051472</v>
      </c>
      <c r="AV8">
        <v>124</v>
      </c>
      <c r="AW8" s="3">
        <f t="shared" si="5"/>
        <v>0.48541412753974345</v>
      </c>
      <c r="AX8">
        <v>367</v>
      </c>
      <c r="AY8" s="3">
        <f t="shared" si="6"/>
        <v>1.4366692323152086</v>
      </c>
      <c r="AZ8">
        <v>206</v>
      </c>
      <c r="BA8" s="3">
        <f t="shared" si="7"/>
        <v>0.80641379252570289</v>
      </c>
      <c r="BB8">
        <v>1088</v>
      </c>
      <c r="BC8" s="3">
        <f t="shared" si="8"/>
        <v>4.2591175061551683</v>
      </c>
      <c r="BD8">
        <v>880</v>
      </c>
      <c r="BE8" s="3">
        <f t="shared" si="9"/>
        <v>3.4448744535078566</v>
      </c>
      <c r="BF8">
        <v>142</v>
      </c>
      <c r="BG8" s="3">
        <f t="shared" si="10"/>
        <v>0.55587746863422238</v>
      </c>
      <c r="BH8">
        <v>1</v>
      </c>
      <c r="BI8" s="3">
        <f t="shared" si="11"/>
        <v>3.9146300608043829E-3</v>
      </c>
      <c r="BJ8">
        <v>0</v>
      </c>
      <c r="BK8" s="3">
        <f t="shared" si="12"/>
        <v>0</v>
      </c>
      <c r="BL8">
        <v>61</v>
      </c>
      <c r="BM8" s="3">
        <f t="shared" si="13"/>
        <v>0.23879243370906739</v>
      </c>
      <c r="BN8">
        <v>1</v>
      </c>
      <c r="BO8" s="3">
        <f t="shared" si="14"/>
        <v>3.9146300608043829E-3</v>
      </c>
      <c r="BP8">
        <v>3</v>
      </c>
      <c r="BQ8" s="3">
        <f t="shared" si="15"/>
        <v>1.1743890182413149E-2</v>
      </c>
      <c r="BR8">
        <v>109</v>
      </c>
      <c r="BS8" s="3">
        <f t="shared" si="16"/>
        <v>0.42669467662767774</v>
      </c>
      <c r="BT8">
        <v>1322</v>
      </c>
      <c r="BU8" s="3">
        <f t="shared" si="17"/>
        <v>5.1751409403833941</v>
      </c>
      <c r="BV8">
        <v>1065</v>
      </c>
      <c r="BW8" s="3">
        <f t="shared" si="18"/>
        <v>4.1690810147566673</v>
      </c>
      <c r="BX8">
        <v>115</v>
      </c>
      <c r="BY8" s="3">
        <f t="shared" si="19"/>
        <v>0.45018245699250398</v>
      </c>
      <c r="BZ8">
        <v>3</v>
      </c>
      <c r="CA8" s="3">
        <f t="shared" si="20"/>
        <v>1.1743890182413149E-2</v>
      </c>
      <c r="CB8">
        <v>0</v>
      </c>
      <c r="CC8" s="3">
        <f t="shared" si="21"/>
        <v>0</v>
      </c>
      <c r="CD8">
        <v>0</v>
      </c>
      <c r="CE8" s="3">
        <f t="shared" si="22"/>
        <v>0</v>
      </c>
      <c r="CF8">
        <v>47</v>
      </c>
      <c r="CG8" s="3">
        <f t="shared" si="23"/>
        <v>0.18398761285780599</v>
      </c>
      <c r="CH8">
        <v>11</v>
      </c>
      <c r="CI8" s="3">
        <f t="shared" si="24"/>
        <v>4.306093066884821E-2</v>
      </c>
      <c r="CJ8">
        <v>84</v>
      </c>
      <c r="CK8" s="3">
        <f t="shared" si="25"/>
        <v>0.32882892510756817</v>
      </c>
      <c r="CL8">
        <v>2740</v>
      </c>
      <c r="CM8" s="3">
        <f t="shared" si="26"/>
        <v>10.72608636660401</v>
      </c>
      <c r="CN8">
        <v>1319</v>
      </c>
      <c r="CO8" s="3">
        <f t="shared" si="27"/>
        <v>5.1633970502009809</v>
      </c>
      <c r="CP8">
        <v>1272</v>
      </c>
      <c r="CQ8" s="3">
        <f t="shared" si="28"/>
        <v>4.9794094373431745</v>
      </c>
      <c r="CR8">
        <v>0</v>
      </c>
      <c r="CS8" s="3">
        <f t="shared" si="29"/>
        <v>0</v>
      </c>
      <c r="CT8">
        <v>3</v>
      </c>
      <c r="CU8" s="3">
        <f t="shared" si="30"/>
        <v>1.1743890182413149E-2</v>
      </c>
      <c r="CV8">
        <v>4</v>
      </c>
      <c r="CW8" s="3">
        <f t="shared" si="31"/>
        <v>1.5658520243217532E-2</v>
      </c>
      <c r="CX8">
        <v>73</v>
      </c>
      <c r="CY8" s="3">
        <f t="shared" si="32"/>
        <v>0.28576799443871992</v>
      </c>
      <c r="CZ8">
        <v>0</v>
      </c>
      <c r="DA8" s="3">
        <f t="shared" si="33"/>
        <v>0</v>
      </c>
      <c r="DB8">
        <v>0</v>
      </c>
      <c r="DC8" s="3">
        <f t="shared" si="34"/>
        <v>0</v>
      </c>
      <c r="DD8">
        <v>23</v>
      </c>
      <c r="DE8" s="3">
        <f t="shared" si="35"/>
        <v>9.0036491398500798E-2</v>
      </c>
      <c r="DF8">
        <v>0</v>
      </c>
      <c r="DG8" s="3">
        <f t="shared" si="36"/>
        <v>0</v>
      </c>
      <c r="DH8">
        <v>0</v>
      </c>
      <c r="DI8" s="3">
        <f t="shared" si="37"/>
        <v>0</v>
      </c>
      <c r="DJ8">
        <v>1</v>
      </c>
      <c r="DK8" s="3">
        <f t="shared" si="38"/>
        <v>3.9146300608043829E-3</v>
      </c>
      <c r="DL8">
        <v>1246</v>
      </c>
      <c r="DM8" s="3">
        <f t="shared" si="39"/>
        <v>4.8776290557622604</v>
      </c>
      <c r="DN8">
        <v>8</v>
      </c>
      <c r="DO8" s="3">
        <f t="shared" si="40"/>
        <v>3.1317040486435063E-2</v>
      </c>
      <c r="DP8">
        <v>10</v>
      </c>
      <c r="DQ8" s="3">
        <f t="shared" si="41"/>
        <v>3.9146300608043832E-2</v>
      </c>
      <c r="DR8">
        <v>1</v>
      </c>
      <c r="DS8" s="3">
        <f t="shared" si="42"/>
        <v>3.9146300608043829E-3</v>
      </c>
      <c r="DT8">
        <v>29</v>
      </c>
      <c r="DU8" s="3">
        <f t="shared" si="43"/>
        <v>0.11352427176332711</v>
      </c>
      <c r="DV8">
        <v>961</v>
      </c>
      <c r="DW8" s="3">
        <f t="shared" si="44"/>
        <v>3.7619594884330119</v>
      </c>
      <c r="DX8">
        <v>5</v>
      </c>
      <c r="DY8" s="3">
        <f t="shared" si="45"/>
        <v>1.9573150304021916E-2</v>
      </c>
      <c r="DZ8">
        <v>0</v>
      </c>
      <c r="EA8" s="3">
        <f t="shared" si="46"/>
        <v>0</v>
      </c>
      <c r="EB8">
        <v>0</v>
      </c>
      <c r="EC8" s="3">
        <f t="shared" si="47"/>
        <v>0</v>
      </c>
      <c r="ED8">
        <v>9038</v>
      </c>
      <c r="EE8" s="3">
        <f t="shared" si="48"/>
        <v>35.380426489550011</v>
      </c>
      <c r="EF8">
        <v>4629</v>
      </c>
      <c r="EG8" s="3">
        <f t="shared" si="49"/>
        <v>18.120822551463487</v>
      </c>
      <c r="EH8">
        <v>4409</v>
      </c>
      <c r="EI8" s="3">
        <f t="shared" si="50"/>
        <v>17.259603938086524</v>
      </c>
      <c r="EJ8">
        <v>4253</v>
      </c>
      <c r="EK8" s="3">
        <f t="shared" si="51"/>
        <v>16.648921648601039</v>
      </c>
      <c r="EL8">
        <v>410</v>
      </c>
      <c r="EM8" s="3">
        <f t="shared" si="52"/>
        <v>1.6049983249297968</v>
      </c>
      <c r="EN8">
        <v>3843</v>
      </c>
      <c r="EO8" s="3">
        <f t="shared" si="53"/>
        <v>15.043923323671242</v>
      </c>
      <c r="EP8">
        <v>74</v>
      </c>
      <c r="EQ8" s="3">
        <f t="shared" si="54"/>
        <v>0.28968262449952431</v>
      </c>
      <c r="ER8">
        <v>495</v>
      </c>
      <c r="ES8" s="3">
        <f t="shared" si="55"/>
        <v>1.9377418800981694</v>
      </c>
      <c r="ET8">
        <v>6</v>
      </c>
      <c r="EU8" s="3">
        <f t="shared" si="56"/>
        <v>2.3487780364826297E-2</v>
      </c>
      <c r="EV8">
        <v>66</v>
      </c>
      <c r="EW8" s="3">
        <f t="shared" si="57"/>
        <v>0.25836558401308929</v>
      </c>
      <c r="EX8">
        <v>1</v>
      </c>
      <c r="EY8" s="3">
        <f t="shared" si="58"/>
        <v>3.9146300608043829E-3</v>
      </c>
      <c r="EZ8">
        <v>3</v>
      </c>
      <c r="FA8" s="3">
        <f t="shared" si="59"/>
        <v>1.1743890182413149E-2</v>
      </c>
      <c r="FB8">
        <v>2</v>
      </c>
      <c r="FC8" s="3">
        <f t="shared" si="60"/>
        <v>7.8292601216087658E-3</v>
      </c>
      <c r="FD8">
        <v>181</v>
      </c>
      <c r="FE8" s="3">
        <f t="shared" si="61"/>
        <v>0.70854804100559332</v>
      </c>
      <c r="FF8">
        <v>4</v>
      </c>
      <c r="FG8" s="3">
        <f t="shared" si="62"/>
        <v>1.5658520243217532E-2</v>
      </c>
      <c r="FH8">
        <v>7</v>
      </c>
      <c r="FI8" s="3">
        <f t="shared" si="63"/>
        <v>2.7402410425630679E-2</v>
      </c>
      <c r="FJ8">
        <v>562</v>
      </c>
      <c r="FK8" s="3">
        <f t="shared" si="64"/>
        <v>2.2000220941720632</v>
      </c>
      <c r="FL8">
        <v>1150</v>
      </c>
      <c r="FM8" s="3">
        <f t="shared" si="65"/>
        <v>4.5018245699250405</v>
      </c>
      <c r="FN8">
        <v>36</v>
      </c>
      <c r="FO8" s="3">
        <f t="shared" si="66"/>
        <v>0.14092668218895776</v>
      </c>
      <c r="FP8">
        <v>772</v>
      </c>
      <c r="FQ8" s="3">
        <f t="shared" si="67"/>
        <v>3.0220944069409836</v>
      </c>
      <c r="FR8">
        <v>0</v>
      </c>
      <c r="FS8" s="3">
        <f t="shared" si="68"/>
        <v>0</v>
      </c>
      <c r="FT8">
        <v>0</v>
      </c>
      <c r="FU8" s="3">
        <f t="shared" si="69"/>
        <v>0</v>
      </c>
      <c r="FV8">
        <v>6770</v>
      </c>
      <c r="FW8" s="3">
        <f t="shared" si="70"/>
        <v>26.502045511645672</v>
      </c>
      <c r="FX8">
        <v>297</v>
      </c>
      <c r="FY8" s="3">
        <f t="shared" si="71"/>
        <v>1.1626451280589016</v>
      </c>
      <c r="FZ8">
        <v>1</v>
      </c>
      <c r="GA8" s="3">
        <f t="shared" si="72"/>
        <v>3.9146300608043829E-3</v>
      </c>
      <c r="GB8">
        <v>557</v>
      </c>
      <c r="GC8" s="3">
        <f t="shared" si="73"/>
        <v>2.1804489438680412</v>
      </c>
      <c r="GD8">
        <v>105</v>
      </c>
      <c r="GE8" s="3">
        <f t="shared" si="74"/>
        <v>0.41103615638446023</v>
      </c>
      <c r="GF8">
        <v>12</v>
      </c>
      <c r="GG8" s="3">
        <f t="shared" si="75"/>
        <v>4.6975560729652595E-2</v>
      </c>
      <c r="GH8">
        <v>26</v>
      </c>
      <c r="GI8" s="3">
        <f t="shared" si="89"/>
        <v>0.10178038158091396</v>
      </c>
      <c r="GJ8">
        <v>343</v>
      </c>
      <c r="GK8" s="3">
        <f t="shared" si="89"/>
        <v>1.3427181108559032</v>
      </c>
      <c r="GL8">
        <v>202</v>
      </c>
      <c r="GM8" s="3">
        <f t="shared" si="90"/>
        <v>0.79075527228248532</v>
      </c>
      <c r="GN8">
        <v>942</v>
      </c>
      <c r="GO8" s="3">
        <f t="shared" si="91"/>
        <v>3.6875815172777284</v>
      </c>
      <c r="GP8">
        <v>18</v>
      </c>
      <c r="GQ8" s="3">
        <f t="shared" si="92"/>
        <v>7.0463341094478882E-2</v>
      </c>
      <c r="GR8">
        <v>1595</v>
      </c>
      <c r="GS8" s="3">
        <f t="shared" si="93"/>
        <v>6.2438349469829904</v>
      </c>
      <c r="GT8">
        <v>255</v>
      </c>
      <c r="GU8" s="3">
        <f t="shared" si="94"/>
        <v>0.99823066550511774</v>
      </c>
    </row>
    <row r="9" spans="1:203" x14ac:dyDescent="0.3">
      <c r="A9" s="16" t="str">
        <f t="shared" si="76"/>
        <v>Murder per 100,000</v>
      </c>
      <c r="B9">
        <v>25</v>
      </c>
      <c r="C9" t="s">
        <v>244</v>
      </c>
      <c r="D9" s="10">
        <f t="shared" si="0"/>
        <v>2.7314754747645811</v>
      </c>
      <c r="E9" s="3" cm="1">
        <f t="array" ref="E9">((D9-_xlfn.PERCENTILE.INC($D$2:$D$37,0.975))/(AVERAGE(SMALL($D$2:$D$37,{1,2,3,4,5}))-_xlfn.PERCENTILE.INC($D$2:$D$37,0.975)))*100</f>
        <v>42.24180937648557</v>
      </c>
      <c r="F9" s="3">
        <f t="shared" si="77"/>
        <v>100</v>
      </c>
      <c r="G9" s="8" t="str" cm="1">
        <f t="array" ref="G9">_xlfn.IFS(F9=100,"green",F9&gt;50,"yellow",F9&gt;0,"orange",F9=0,"red")</f>
        <v>green</v>
      </c>
      <c r="H9" t="s">
        <v>193</v>
      </c>
      <c r="I9" s="4">
        <v>585764</v>
      </c>
      <c r="J9" s="4">
        <v>243412</v>
      </c>
      <c r="K9" s="4">
        <v>342352</v>
      </c>
      <c r="L9">
        <v>16</v>
      </c>
      <c r="M9" s="3">
        <f t="shared" si="78"/>
        <v>2.7314754747645811</v>
      </c>
      <c r="N9">
        <v>1</v>
      </c>
      <c r="O9" s="3">
        <f t="shared" si="79"/>
        <v>0.17071721717278632</v>
      </c>
      <c r="P9">
        <v>113</v>
      </c>
      <c r="Q9" s="3">
        <f t="shared" si="80"/>
        <v>19.291045540524852</v>
      </c>
      <c r="R9">
        <v>86</v>
      </c>
      <c r="S9" s="3">
        <f t="shared" si="80"/>
        <v>14.681680676859624</v>
      </c>
      <c r="T9">
        <v>1</v>
      </c>
      <c r="U9" s="3">
        <f t="shared" si="81"/>
        <v>0.17071721717278632</v>
      </c>
      <c r="V9">
        <v>6</v>
      </c>
      <c r="W9" s="3">
        <f t="shared" si="81"/>
        <v>1.0243033030367179</v>
      </c>
      <c r="X9">
        <v>0</v>
      </c>
      <c r="Y9" s="3">
        <f t="shared" si="82"/>
        <v>0</v>
      </c>
      <c r="Z9">
        <v>0</v>
      </c>
      <c r="AA9" s="3">
        <f t="shared" si="83"/>
        <v>0</v>
      </c>
      <c r="AB9">
        <v>0</v>
      </c>
      <c r="AC9" s="3">
        <f t="shared" si="84"/>
        <v>0</v>
      </c>
      <c r="AD9">
        <v>80</v>
      </c>
      <c r="AE9" s="3">
        <f t="shared" si="85"/>
        <v>13.657377373822905</v>
      </c>
      <c r="AF9">
        <v>41</v>
      </c>
      <c r="AG9" s="3">
        <f t="shared" si="86"/>
        <v>6.9994059040842389</v>
      </c>
      <c r="AH9">
        <v>21</v>
      </c>
      <c r="AI9" s="3">
        <f t="shared" si="1"/>
        <v>6.9994059040842389</v>
      </c>
      <c r="AJ9">
        <v>5</v>
      </c>
      <c r="AK9" s="3">
        <f t="shared" si="87"/>
        <v>3.5850615606285121</v>
      </c>
      <c r="AL9">
        <v>1</v>
      </c>
      <c r="AM9" s="3">
        <f t="shared" si="88"/>
        <v>0.85358608586393159</v>
      </c>
      <c r="AN9">
        <v>0</v>
      </c>
      <c r="AO9"/>
      <c r="AP9">
        <v>46</v>
      </c>
      <c r="AQ9" s="3">
        <f t="shared" si="2"/>
        <v>7.8529919899481708</v>
      </c>
      <c r="AR9">
        <v>26</v>
      </c>
      <c r="AS9" s="3">
        <f t="shared" si="3"/>
        <v>4.438647646492444</v>
      </c>
      <c r="AT9">
        <v>14</v>
      </c>
      <c r="AU9" s="3">
        <f t="shared" si="4"/>
        <v>2.3900410404190082</v>
      </c>
      <c r="AV9">
        <v>5</v>
      </c>
      <c r="AW9" s="3">
        <f t="shared" si="5"/>
        <v>0.85358608586393159</v>
      </c>
      <c r="AX9">
        <v>1</v>
      </c>
      <c r="AY9" s="3">
        <f t="shared" si="6"/>
        <v>0.17071721717278632</v>
      </c>
      <c r="AZ9">
        <v>0</v>
      </c>
      <c r="BA9" s="3">
        <f t="shared" si="7"/>
        <v>0</v>
      </c>
      <c r="BB9">
        <v>34</v>
      </c>
      <c r="BC9" s="3">
        <f t="shared" si="8"/>
        <v>5.8043853838747346</v>
      </c>
      <c r="BD9">
        <v>15</v>
      </c>
      <c r="BE9" s="3">
        <f t="shared" si="9"/>
        <v>2.5607582575917949</v>
      </c>
      <c r="BF9">
        <v>7</v>
      </c>
      <c r="BG9" s="3">
        <f t="shared" si="10"/>
        <v>1.1950205202095041</v>
      </c>
      <c r="BH9">
        <v>0</v>
      </c>
      <c r="BI9" s="3">
        <f t="shared" si="11"/>
        <v>0</v>
      </c>
      <c r="BJ9">
        <v>0</v>
      </c>
      <c r="BK9" s="3">
        <f t="shared" si="12"/>
        <v>0</v>
      </c>
      <c r="BL9">
        <v>0</v>
      </c>
      <c r="BM9" s="3">
        <f t="shared" si="13"/>
        <v>0</v>
      </c>
      <c r="BN9">
        <v>12</v>
      </c>
      <c r="BO9" s="3">
        <f t="shared" si="14"/>
        <v>2.0486066060734358</v>
      </c>
      <c r="BP9">
        <v>0</v>
      </c>
      <c r="BQ9" s="3">
        <f t="shared" si="15"/>
        <v>0</v>
      </c>
      <c r="BR9">
        <v>4</v>
      </c>
      <c r="BS9" s="3">
        <f t="shared" si="16"/>
        <v>0.68286886869114527</v>
      </c>
      <c r="BT9">
        <v>11</v>
      </c>
      <c r="BU9" s="3">
        <f t="shared" si="17"/>
        <v>1.8778893889006494</v>
      </c>
      <c r="BV9">
        <v>2</v>
      </c>
      <c r="BW9" s="3">
        <f t="shared" si="18"/>
        <v>0.34143443434557263</v>
      </c>
      <c r="BX9">
        <v>5</v>
      </c>
      <c r="BY9" s="3">
        <f t="shared" si="19"/>
        <v>0.85358608586393159</v>
      </c>
      <c r="BZ9">
        <v>1</v>
      </c>
      <c r="CA9" s="3">
        <f t="shared" si="20"/>
        <v>0.17071721717278632</v>
      </c>
      <c r="CB9">
        <v>0</v>
      </c>
      <c r="CC9" s="3">
        <f t="shared" si="21"/>
        <v>0</v>
      </c>
      <c r="CD9">
        <v>0</v>
      </c>
      <c r="CE9" s="3">
        <f t="shared" si="22"/>
        <v>0</v>
      </c>
      <c r="CF9">
        <v>3</v>
      </c>
      <c r="CG9" s="3">
        <f t="shared" si="23"/>
        <v>0.51215165151835895</v>
      </c>
      <c r="CH9">
        <v>0</v>
      </c>
      <c r="CI9" s="3">
        <f t="shared" si="24"/>
        <v>0</v>
      </c>
      <c r="CJ9">
        <v>1</v>
      </c>
      <c r="CK9" s="3">
        <f t="shared" si="25"/>
        <v>0.17071721717278632</v>
      </c>
      <c r="CL9">
        <v>51</v>
      </c>
      <c r="CM9" s="3">
        <f t="shared" si="26"/>
        <v>8.7065780758121019</v>
      </c>
      <c r="CN9">
        <v>44</v>
      </c>
      <c r="CO9" s="3">
        <f t="shared" si="27"/>
        <v>7.5115575556025975</v>
      </c>
      <c r="CP9">
        <v>4</v>
      </c>
      <c r="CQ9" s="3">
        <f t="shared" si="28"/>
        <v>0.68286886869114527</v>
      </c>
      <c r="CR9">
        <v>0</v>
      </c>
      <c r="CS9" s="3">
        <f t="shared" si="29"/>
        <v>0</v>
      </c>
      <c r="CT9">
        <v>0</v>
      </c>
      <c r="CU9" s="3">
        <f t="shared" si="30"/>
        <v>0</v>
      </c>
      <c r="CV9">
        <v>0</v>
      </c>
      <c r="CW9" s="3">
        <f t="shared" si="31"/>
        <v>0</v>
      </c>
      <c r="CX9">
        <v>2</v>
      </c>
      <c r="CY9" s="3">
        <f t="shared" si="32"/>
        <v>0.34143443434557263</v>
      </c>
      <c r="CZ9">
        <v>0</v>
      </c>
      <c r="DA9" s="3">
        <f t="shared" si="33"/>
        <v>0</v>
      </c>
      <c r="DB9">
        <v>0</v>
      </c>
      <c r="DC9" s="3">
        <f t="shared" si="34"/>
        <v>0</v>
      </c>
      <c r="DD9">
        <v>0</v>
      </c>
      <c r="DE9" s="3">
        <f t="shared" si="35"/>
        <v>0</v>
      </c>
      <c r="DF9">
        <v>0</v>
      </c>
      <c r="DG9" s="3">
        <f t="shared" si="36"/>
        <v>0</v>
      </c>
      <c r="DH9">
        <v>0</v>
      </c>
      <c r="DI9" s="3">
        <f t="shared" si="37"/>
        <v>0</v>
      </c>
      <c r="DJ9">
        <v>0</v>
      </c>
      <c r="DK9" s="3">
        <f t="shared" si="38"/>
        <v>0</v>
      </c>
      <c r="DL9">
        <v>9</v>
      </c>
      <c r="DM9" s="3">
        <f t="shared" si="39"/>
        <v>1.536454954555077</v>
      </c>
      <c r="DN9">
        <v>0</v>
      </c>
      <c r="DO9" s="3">
        <f t="shared" si="40"/>
        <v>0</v>
      </c>
      <c r="DP9">
        <v>0</v>
      </c>
      <c r="DQ9" s="3">
        <f t="shared" si="41"/>
        <v>0</v>
      </c>
      <c r="DR9">
        <v>0</v>
      </c>
      <c r="DS9" s="3">
        <f t="shared" si="42"/>
        <v>0</v>
      </c>
      <c r="DT9">
        <v>0</v>
      </c>
      <c r="DU9" s="3">
        <f t="shared" si="43"/>
        <v>0</v>
      </c>
      <c r="DV9">
        <v>11</v>
      </c>
      <c r="DW9" s="3">
        <f t="shared" si="44"/>
        <v>1.8778893889006494</v>
      </c>
      <c r="DX9">
        <v>1</v>
      </c>
      <c r="DY9" s="3">
        <f t="shared" si="45"/>
        <v>0.17071721717278632</v>
      </c>
      <c r="DZ9">
        <v>0</v>
      </c>
      <c r="EA9" s="3">
        <f t="shared" si="46"/>
        <v>0</v>
      </c>
      <c r="EB9">
        <v>1</v>
      </c>
      <c r="EC9" s="3">
        <f t="shared" si="47"/>
        <v>0.17071721717278632</v>
      </c>
      <c r="ED9">
        <v>269</v>
      </c>
      <c r="EE9" s="3">
        <f t="shared" si="48"/>
        <v>45.922931419479518</v>
      </c>
      <c r="EF9">
        <v>44</v>
      </c>
      <c r="EG9" s="3">
        <f t="shared" si="49"/>
        <v>7.5115575556025975</v>
      </c>
      <c r="EH9">
        <v>225</v>
      </c>
      <c r="EI9" s="3">
        <f t="shared" si="50"/>
        <v>38.411373863876918</v>
      </c>
      <c r="EJ9">
        <v>165</v>
      </c>
      <c r="EK9" s="3">
        <f t="shared" si="51"/>
        <v>28.168340833509742</v>
      </c>
      <c r="EL9">
        <v>58</v>
      </c>
      <c r="EM9" s="3">
        <f t="shared" si="52"/>
        <v>9.9015985960216053</v>
      </c>
      <c r="EN9">
        <v>107</v>
      </c>
      <c r="EO9" s="3">
        <f t="shared" si="53"/>
        <v>18.266742237488135</v>
      </c>
      <c r="EP9">
        <v>6</v>
      </c>
      <c r="EQ9" s="3">
        <f t="shared" si="54"/>
        <v>1.0243033030367179</v>
      </c>
      <c r="ER9">
        <v>15</v>
      </c>
      <c r="ES9" s="3">
        <f t="shared" si="55"/>
        <v>2.5607582575917949</v>
      </c>
      <c r="ET9">
        <v>1</v>
      </c>
      <c r="EU9" s="3">
        <f t="shared" si="56"/>
        <v>0.17071721717278632</v>
      </c>
      <c r="EV9">
        <v>0</v>
      </c>
      <c r="EW9" s="3">
        <f t="shared" si="57"/>
        <v>0</v>
      </c>
      <c r="EX9">
        <v>0</v>
      </c>
      <c r="EY9" s="3">
        <f t="shared" si="58"/>
        <v>0</v>
      </c>
      <c r="EZ9">
        <v>0</v>
      </c>
      <c r="FA9" s="3">
        <f t="shared" si="59"/>
        <v>0</v>
      </c>
      <c r="FB9">
        <v>0</v>
      </c>
      <c r="FC9" s="3">
        <f t="shared" si="60"/>
        <v>0</v>
      </c>
      <c r="FD9">
        <v>13</v>
      </c>
      <c r="FE9" s="3">
        <f t="shared" si="61"/>
        <v>2.219323823246222</v>
      </c>
      <c r="FF9">
        <v>0</v>
      </c>
      <c r="FG9" s="3">
        <f t="shared" si="62"/>
        <v>0</v>
      </c>
      <c r="FH9">
        <v>0</v>
      </c>
      <c r="FI9" s="3">
        <f t="shared" si="63"/>
        <v>0</v>
      </c>
      <c r="FJ9">
        <v>218</v>
      </c>
      <c r="FK9" s="3">
        <f t="shared" si="64"/>
        <v>37.216353343667421</v>
      </c>
      <c r="FL9">
        <v>30</v>
      </c>
      <c r="FM9" s="3">
        <f t="shared" si="65"/>
        <v>5.1215165151835897</v>
      </c>
      <c r="FN9">
        <v>6</v>
      </c>
      <c r="FO9" s="3">
        <f t="shared" si="66"/>
        <v>1.0243033030367179</v>
      </c>
      <c r="FP9">
        <v>1</v>
      </c>
      <c r="FQ9" s="3">
        <f t="shared" si="67"/>
        <v>0.17071721717278632</v>
      </c>
      <c r="FR9">
        <v>0</v>
      </c>
      <c r="FS9" s="3">
        <f t="shared" si="68"/>
        <v>0</v>
      </c>
      <c r="FT9">
        <v>0</v>
      </c>
      <c r="FU9" s="3">
        <f t="shared" si="69"/>
        <v>0</v>
      </c>
      <c r="FV9">
        <v>102</v>
      </c>
      <c r="FW9" s="3">
        <f t="shared" si="70"/>
        <v>17.413156151624204</v>
      </c>
      <c r="FX9">
        <v>0</v>
      </c>
      <c r="FY9" s="3">
        <f t="shared" si="71"/>
        <v>0</v>
      </c>
      <c r="FZ9">
        <v>0</v>
      </c>
      <c r="GA9" s="3">
        <f t="shared" si="72"/>
        <v>0</v>
      </c>
      <c r="GB9">
        <v>0</v>
      </c>
      <c r="GC9" s="3">
        <f t="shared" si="73"/>
        <v>0</v>
      </c>
      <c r="GD9">
        <v>0</v>
      </c>
      <c r="GE9" s="3">
        <f t="shared" si="74"/>
        <v>0</v>
      </c>
      <c r="GF9">
        <v>0</v>
      </c>
      <c r="GG9" s="3">
        <f t="shared" si="75"/>
        <v>0</v>
      </c>
      <c r="GH9">
        <v>3</v>
      </c>
      <c r="GI9" s="3">
        <f t="shared" si="89"/>
        <v>0.51215165151835895</v>
      </c>
      <c r="GJ9">
        <v>2</v>
      </c>
      <c r="GK9" s="3">
        <f t="shared" si="89"/>
        <v>0.34143443434557263</v>
      </c>
      <c r="GL9">
        <v>4</v>
      </c>
      <c r="GM9" s="3">
        <f t="shared" si="90"/>
        <v>0.68286886869114527</v>
      </c>
      <c r="GN9">
        <v>10</v>
      </c>
      <c r="GO9" s="3">
        <f t="shared" si="91"/>
        <v>1.7071721717278632</v>
      </c>
      <c r="GP9">
        <v>0</v>
      </c>
      <c r="GQ9" s="3">
        <f t="shared" si="92"/>
        <v>0</v>
      </c>
      <c r="GR9">
        <v>0</v>
      </c>
      <c r="GS9" s="3">
        <f t="shared" si="93"/>
        <v>0</v>
      </c>
      <c r="GT9">
        <v>0</v>
      </c>
      <c r="GU9" s="3">
        <f t="shared" si="94"/>
        <v>0</v>
      </c>
    </row>
    <row r="10" spans="1:203" x14ac:dyDescent="0.3">
      <c r="A10" s="16" t="str">
        <f t="shared" si="76"/>
        <v>Murder per 100,000</v>
      </c>
      <c r="B10">
        <v>7</v>
      </c>
      <c r="C10" t="s">
        <v>27</v>
      </c>
      <c r="D10" s="10">
        <f t="shared" si="0"/>
        <v>3.0319382227993299</v>
      </c>
      <c r="E10" s="3" cm="1">
        <f t="array" ref="E10">((D10-_xlfn.PERCENTILE.INC($D$2:$D$37,0.975))/(AVERAGE(SMALL($D$2:$D$37,{1,2,3,4,5}))-_xlfn.PERCENTILE.INC($D$2:$D$37,0.975)))*100</f>
        <v>33.156678509000017</v>
      </c>
      <c r="F10" s="3">
        <f t="shared" si="77"/>
        <v>100</v>
      </c>
      <c r="G10" s="8" t="str" cm="1">
        <f t="array" ref="G10">_xlfn.IFS(F10=100,"green",F10&gt;50,"yellow",F10&gt;0,"orange",F10=0,"red")</f>
        <v>green</v>
      </c>
      <c r="H10" t="s">
        <v>193</v>
      </c>
      <c r="I10" s="4">
        <v>16787941</v>
      </c>
      <c r="J10" s="4">
        <v>7800820</v>
      </c>
      <c r="K10" s="4">
        <v>8987121</v>
      </c>
      <c r="L10">
        <v>509</v>
      </c>
      <c r="M10" s="3">
        <f t="shared" si="78"/>
        <v>3.0319382227993299</v>
      </c>
      <c r="N10">
        <v>90</v>
      </c>
      <c r="O10" s="3">
        <f t="shared" si="79"/>
        <v>0.53609909636923314</v>
      </c>
      <c r="P10">
        <v>1686</v>
      </c>
      <c r="Q10" s="3">
        <f t="shared" si="80"/>
        <v>10.042923071983633</v>
      </c>
      <c r="R10">
        <v>1428</v>
      </c>
      <c r="S10" s="3">
        <f t="shared" si="80"/>
        <v>8.5061056623918319</v>
      </c>
      <c r="T10">
        <v>73</v>
      </c>
      <c r="U10" s="3">
        <f t="shared" si="81"/>
        <v>0.43483593372171131</v>
      </c>
      <c r="V10">
        <v>785</v>
      </c>
      <c r="W10" s="3">
        <f t="shared" si="81"/>
        <v>4.6759754516649776</v>
      </c>
      <c r="X10">
        <v>676</v>
      </c>
      <c r="Y10" s="3">
        <f t="shared" si="82"/>
        <v>4.0266998793955739</v>
      </c>
      <c r="Z10">
        <v>6</v>
      </c>
      <c r="AA10" s="3">
        <f t="shared" si="83"/>
        <v>3.5739939757948876E-2</v>
      </c>
      <c r="AB10">
        <v>31</v>
      </c>
      <c r="AC10" s="3">
        <f t="shared" si="84"/>
        <v>0.18465635541606917</v>
      </c>
      <c r="AD10">
        <v>5964</v>
      </c>
      <c r="AE10" s="3">
        <f t="shared" si="85"/>
        <v>35.52550011940118</v>
      </c>
      <c r="AF10">
        <v>3892</v>
      </c>
      <c r="AG10" s="3">
        <f t="shared" si="86"/>
        <v>23.18330758965617</v>
      </c>
      <c r="AH10">
        <v>1337</v>
      </c>
      <c r="AI10" s="3">
        <f t="shared" si="1"/>
        <v>23.18330758965617</v>
      </c>
      <c r="AJ10">
        <v>212</v>
      </c>
      <c r="AK10" s="3">
        <f t="shared" si="87"/>
        <v>7.9640499093962749</v>
      </c>
      <c r="AL10">
        <v>328</v>
      </c>
      <c r="AM10" s="3">
        <f t="shared" si="88"/>
        <v>1.2628112047808602</v>
      </c>
      <c r="AN10">
        <v>152</v>
      </c>
      <c r="AO10"/>
      <c r="AP10">
        <v>5537</v>
      </c>
      <c r="AQ10" s="3">
        <f t="shared" si="2"/>
        <v>32.982007739960487</v>
      </c>
      <c r="AR10">
        <v>3583</v>
      </c>
      <c r="AS10" s="3">
        <f t="shared" si="3"/>
        <v>21.342700692121802</v>
      </c>
      <c r="AT10">
        <v>1276</v>
      </c>
      <c r="AU10" s="3">
        <f t="shared" si="4"/>
        <v>7.6006938551904613</v>
      </c>
      <c r="AV10">
        <v>205</v>
      </c>
      <c r="AW10" s="3">
        <f t="shared" si="5"/>
        <v>1.2211146083965867</v>
      </c>
      <c r="AX10">
        <v>321</v>
      </c>
      <c r="AY10" s="3">
        <f t="shared" si="6"/>
        <v>1.9120867770502648</v>
      </c>
      <c r="AZ10">
        <v>152</v>
      </c>
      <c r="BA10" s="3">
        <f t="shared" si="7"/>
        <v>0.9054118072013716</v>
      </c>
      <c r="BB10">
        <v>427</v>
      </c>
      <c r="BC10" s="3">
        <f t="shared" si="8"/>
        <v>2.543492379440695</v>
      </c>
      <c r="BD10">
        <v>309</v>
      </c>
      <c r="BE10" s="3">
        <f t="shared" si="9"/>
        <v>1.8406068975343672</v>
      </c>
      <c r="BF10">
        <v>61</v>
      </c>
      <c r="BG10" s="3">
        <f t="shared" si="10"/>
        <v>0.36335605420581357</v>
      </c>
      <c r="BH10">
        <v>7</v>
      </c>
      <c r="BI10" s="3">
        <f t="shared" si="11"/>
        <v>4.1696596384273685E-2</v>
      </c>
      <c r="BJ10">
        <v>7</v>
      </c>
      <c r="BK10" s="3">
        <f t="shared" si="12"/>
        <v>4.1696596384273685E-2</v>
      </c>
      <c r="BL10">
        <v>1</v>
      </c>
      <c r="BM10" s="3">
        <f t="shared" si="13"/>
        <v>5.9566566263248126E-3</v>
      </c>
      <c r="BN10">
        <v>42</v>
      </c>
      <c r="BO10" s="3">
        <f t="shared" si="14"/>
        <v>0.25017957830564214</v>
      </c>
      <c r="BP10">
        <v>0</v>
      </c>
      <c r="BQ10" s="3">
        <f t="shared" si="15"/>
        <v>0</v>
      </c>
      <c r="BR10">
        <v>34</v>
      </c>
      <c r="BS10" s="3">
        <f t="shared" si="16"/>
        <v>0.20252632529504361</v>
      </c>
      <c r="BT10">
        <v>2017</v>
      </c>
      <c r="BU10" s="3">
        <f t="shared" si="17"/>
        <v>12.014576415297148</v>
      </c>
      <c r="BV10">
        <v>892</v>
      </c>
      <c r="BW10" s="3">
        <f t="shared" si="18"/>
        <v>5.3133377106817328</v>
      </c>
      <c r="BX10">
        <v>366</v>
      </c>
      <c r="BY10" s="3">
        <f t="shared" si="19"/>
        <v>2.1801363252348813</v>
      </c>
      <c r="BZ10">
        <v>19</v>
      </c>
      <c r="CA10" s="3">
        <f t="shared" si="20"/>
        <v>0.11317647590017145</v>
      </c>
      <c r="CB10">
        <v>3</v>
      </c>
      <c r="CC10" s="3">
        <f t="shared" si="21"/>
        <v>1.7869969878974438E-2</v>
      </c>
      <c r="CD10">
        <v>0</v>
      </c>
      <c r="CE10" s="3">
        <f t="shared" si="22"/>
        <v>0</v>
      </c>
      <c r="CF10">
        <v>374</v>
      </c>
      <c r="CG10" s="3">
        <f t="shared" si="23"/>
        <v>2.22778957824548</v>
      </c>
      <c r="CH10">
        <v>41</v>
      </c>
      <c r="CI10" s="3">
        <f t="shared" si="24"/>
        <v>0.24422292167931733</v>
      </c>
      <c r="CJ10">
        <v>344</v>
      </c>
      <c r="CK10" s="3">
        <f t="shared" si="25"/>
        <v>2.0490898794557353</v>
      </c>
      <c r="CL10">
        <v>5641</v>
      </c>
      <c r="CM10" s="3">
        <f t="shared" si="26"/>
        <v>33.601500029098268</v>
      </c>
      <c r="CN10">
        <v>2708</v>
      </c>
      <c r="CO10" s="3">
        <f t="shared" si="27"/>
        <v>16.130626144087593</v>
      </c>
      <c r="CP10">
        <v>2665</v>
      </c>
      <c r="CQ10" s="3">
        <f t="shared" si="28"/>
        <v>15.874489909155624</v>
      </c>
      <c r="CR10">
        <v>1</v>
      </c>
      <c r="CS10" s="3">
        <f t="shared" si="29"/>
        <v>5.9566566263248126E-3</v>
      </c>
      <c r="CT10">
        <v>0</v>
      </c>
      <c r="CU10" s="3">
        <f t="shared" si="30"/>
        <v>0</v>
      </c>
      <c r="CV10">
        <v>7</v>
      </c>
      <c r="CW10" s="3">
        <f t="shared" si="31"/>
        <v>4.1696596384273685E-2</v>
      </c>
      <c r="CX10">
        <v>7</v>
      </c>
      <c r="CY10" s="3">
        <f t="shared" si="32"/>
        <v>4.1696596384273685E-2</v>
      </c>
      <c r="CZ10">
        <v>0</v>
      </c>
      <c r="DA10" s="3">
        <f t="shared" si="33"/>
        <v>0</v>
      </c>
      <c r="DB10">
        <v>0</v>
      </c>
      <c r="DC10" s="3">
        <f t="shared" si="34"/>
        <v>0</v>
      </c>
      <c r="DD10">
        <v>87</v>
      </c>
      <c r="DE10" s="3">
        <f t="shared" si="35"/>
        <v>0.51822912649025876</v>
      </c>
      <c r="DF10">
        <v>0</v>
      </c>
      <c r="DG10" s="3">
        <f t="shared" si="36"/>
        <v>0</v>
      </c>
      <c r="DH10">
        <v>0</v>
      </c>
      <c r="DI10" s="3">
        <f t="shared" si="37"/>
        <v>0</v>
      </c>
      <c r="DJ10">
        <v>0</v>
      </c>
      <c r="DK10" s="3">
        <f t="shared" si="38"/>
        <v>0</v>
      </c>
      <c r="DL10">
        <v>1212</v>
      </c>
      <c r="DM10" s="3">
        <f t="shared" si="39"/>
        <v>7.219467831105673</v>
      </c>
      <c r="DN10">
        <v>4</v>
      </c>
      <c r="DO10" s="3">
        <f t="shared" si="40"/>
        <v>2.382662650529925E-2</v>
      </c>
      <c r="DP10">
        <v>53</v>
      </c>
      <c r="DQ10" s="3">
        <f t="shared" si="41"/>
        <v>0.31570280119521504</v>
      </c>
      <c r="DR10">
        <v>0</v>
      </c>
      <c r="DS10" s="3">
        <f t="shared" si="42"/>
        <v>0</v>
      </c>
      <c r="DT10">
        <v>0</v>
      </c>
      <c r="DU10" s="3">
        <f t="shared" si="43"/>
        <v>0</v>
      </c>
      <c r="DV10">
        <v>66</v>
      </c>
      <c r="DW10" s="3">
        <f t="shared" si="44"/>
        <v>0.39313933733743767</v>
      </c>
      <c r="DX10">
        <v>26</v>
      </c>
      <c r="DY10" s="3">
        <f t="shared" si="45"/>
        <v>0.15487307228444513</v>
      </c>
      <c r="DZ10">
        <v>1</v>
      </c>
      <c r="EA10" s="3">
        <f t="shared" si="46"/>
        <v>5.9566566263248126E-3</v>
      </c>
      <c r="EB10">
        <v>350</v>
      </c>
      <c r="EC10" s="3">
        <f t="shared" si="47"/>
        <v>2.0848298192136845</v>
      </c>
      <c r="ED10">
        <v>206650</v>
      </c>
      <c r="EE10" s="3">
        <f t="shared" si="48"/>
        <v>1230.9430918300225</v>
      </c>
      <c r="EF10">
        <v>38248</v>
      </c>
      <c r="EG10" s="3">
        <f t="shared" si="49"/>
        <v>227.83020264367141</v>
      </c>
      <c r="EH10">
        <v>168402</v>
      </c>
      <c r="EI10" s="3">
        <f t="shared" si="50"/>
        <v>1003.112889186351</v>
      </c>
      <c r="EJ10">
        <v>6189</v>
      </c>
      <c r="EK10" s="3">
        <f t="shared" si="51"/>
        <v>36.865747860324262</v>
      </c>
      <c r="EL10">
        <v>2300</v>
      </c>
      <c r="EM10" s="3">
        <f t="shared" si="52"/>
        <v>13.700310240547067</v>
      </c>
      <c r="EN10">
        <v>3889</v>
      </c>
      <c r="EO10" s="3">
        <f t="shared" si="53"/>
        <v>23.165437619777197</v>
      </c>
      <c r="EP10">
        <v>186</v>
      </c>
      <c r="EQ10" s="3">
        <f t="shared" si="54"/>
        <v>1.1079381324964153</v>
      </c>
      <c r="ER10">
        <v>1808</v>
      </c>
      <c r="ES10" s="3">
        <f t="shared" si="55"/>
        <v>10.769635180395261</v>
      </c>
      <c r="ET10">
        <v>0</v>
      </c>
      <c r="EU10" s="3">
        <f t="shared" si="56"/>
        <v>0</v>
      </c>
      <c r="EV10">
        <v>18</v>
      </c>
      <c r="EW10" s="3">
        <f t="shared" si="57"/>
        <v>0.10721981927384663</v>
      </c>
      <c r="EX10">
        <v>0</v>
      </c>
      <c r="EY10" s="3">
        <f t="shared" si="58"/>
        <v>0</v>
      </c>
      <c r="EZ10">
        <v>2</v>
      </c>
      <c r="FA10" s="3">
        <f t="shared" si="59"/>
        <v>1.1913313252649625E-2</v>
      </c>
      <c r="FB10">
        <v>0</v>
      </c>
      <c r="FC10" s="3">
        <f t="shared" si="60"/>
        <v>0</v>
      </c>
      <c r="FD10">
        <v>263</v>
      </c>
      <c r="FE10" s="3">
        <f t="shared" si="61"/>
        <v>1.5666006927234257</v>
      </c>
      <c r="FF10">
        <v>2</v>
      </c>
      <c r="FG10" s="3">
        <f t="shared" si="62"/>
        <v>1.1913313252649625E-2</v>
      </c>
      <c r="FH10">
        <v>34</v>
      </c>
      <c r="FI10" s="3">
        <f t="shared" si="63"/>
        <v>0.20252632529504361</v>
      </c>
      <c r="FJ10">
        <v>1466</v>
      </c>
      <c r="FK10" s="3">
        <f t="shared" si="64"/>
        <v>8.7324586141921756</v>
      </c>
      <c r="FL10">
        <v>2893</v>
      </c>
      <c r="FM10" s="3">
        <f t="shared" si="65"/>
        <v>17.232607619957683</v>
      </c>
      <c r="FN10">
        <v>360</v>
      </c>
      <c r="FO10" s="3">
        <f t="shared" si="66"/>
        <v>2.1443963854769326</v>
      </c>
      <c r="FP10">
        <v>36980</v>
      </c>
      <c r="FQ10" s="3">
        <f t="shared" si="67"/>
        <v>220.27716204149158</v>
      </c>
      <c r="FR10">
        <v>0</v>
      </c>
      <c r="FS10" s="3">
        <f t="shared" si="68"/>
        <v>0</v>
      </c>
      <c r="FT10">
        <v>0</v>
      </c>
      <c r="FU10" s="3">
        <f t="shared" si="69"/>
        <v>0</v>
      </c>
      <c r="FV10">
        <v>4472</v>
      </c>
      <c r="FW10" s="3">
        <f t="shared" si="70"/>
        <v>26.638168432924562</v>
      </c>
      <c r="FX10">
        <v>10901</v>
      </c>
      <c r="FY10" s="3">
        <f t="shared" si="71"/>
        <v>64.933513883566775</v>
      </c>
      <c r="FZ10">
        <v>1</v>
      </c>
      <c r="GA10" s="3">
        <f t="shared" si="72"/>
        <v>5.9566566263248126E-3</v>
      </c>
      <c r="GB10">
        <v>10</v>
      </c>
      <c r="GC10" s="3">
        <f t="shared" si="73"/>
        <v>5.9566566263248119E-2</v>
      </c>
      <c r="GD10">
        <v>25</v>
      </c>
      <c r="GE10" s="3">
        <f t="shared" si="74"/>
        <v>0.1489164156581203</v>
      </c>
      <c r="GF10">
        <v>6</v>
      </c>
      <c r="GG10" s="3">
        <f t="shared" si="75"/>
        <v>3.5739939757948876E-2</v>
      </c>
      <c r="GH10">
        <v>15</v>
      </c>
      <c r="GI10" s="3">
        <f t="shared" si="89"/>
        <v>8.9349849394872186E-2</v>
      </c>
      <c r="GJ10">
        <v>105</v>
      </c>
      <c r="GK10" s="3">
        <f t="shared" si="89"/>
        <v>0.62544894576410537</v>
      </c>
      <c r="GL10">
        <v>220</v>
      </c>
      <c r="GM10" s="3">
        <f t="shared" si="90"/>
        <v>1.3104644577914588</v>
      </c>
      <c r="GN10">
        <v>4901</v>
      </c>
      <c r="GO10" s="3">
        <f t="shared" si="91"/>
        <v>29.193574125617904</v>
      </c>
      <c r="GP10">
        <v>5</v>
      </c>
      <c r="GQ10" s="3">
        <f t="shared" si="92"/>
        <v>2.978328313162406E-2</v>
      </c>
      <c r="GR10">
        <v>32</v>
      </c>
      <c r="GS10" s="3">
        <f t="shared" si="93"/>
        <v>0.190613012042394</v>
      </c>
      <c r="GT10">
        <v>387</v>
      </c>
      <c r="GU10" s="3">
        <f t="shared" si="94"/>
        <v>2.3052261143877026</v>
      </c>
    </row>
    <row r="11" spans="1:203" x14ac:dyDescent="0.3">
      <c r="A11" s="16" t="str">
        <f t="shared" si="76"/>
        <v>Murder per 100,000</v>
      </c>
      <c r="B11">
        <v>30</v>
      </c>
      <c r="C11" t="s">
        <v>26</v>
      </c>
      <c r="D11" s="10">
        <f t="shared" si="0"/>
        <v>3.0167050039594256</v>
      </c>
      <c r="E11" s="3" cm="1">
        <f t="array" ref="E11">((D11-_xlfn.PERCENTILE.INC($D$2:$D$37,0.975))/(AVERAGE(SMALL($D$2:$D$37,{1,2,3,4,5}))-_xlfn.PERCENTILE.INC($D$2:$D$37,0.975)))*100</f>
        <v>33.61728731191748</v>
      </c>
      <c r="F11" s="3">
        <f t="shared" si="77"/>
        <v>100</v>
      </c>
      <c r="G11" s="8" t="str" cm="1">
        <f t="array" ref="G11">_xlfn.IFS(F11=100,"green",F11&gt;50,"yellow",F11&gt;0,"orange",F11=0,"red")</f>
        <v>green</v>
      </c>
      <c r="H11" t="s">
        <v>193</v>
      </c>
      <c r="I11" s="4">
        <v>1458545</v>
      </c>
      <c r="J11" s="4">
        <v>719292</v>
      </c>
      <c r="K11" s="4">
        <v>739253</v>
      </c>
      <c r="L11">
        <v>44</v>
      </c>
      <c r="M11" s="3">
        <f t="shared" si="78"/>
        <v>3.0167050039594256</v>
      </c>
      <c r="N11">
        <v>4</v>
      </c>
      <c r="O11" s="3">
        <f t="shared" si="79"/>
        <v>0.27424590945085686</v>
      </c>
      <c r="P11">
        <v>180</v>
      </c>
      <c r="Q11" s="3">
        <f t="shared" si="80"/>
        <v>12.341065925288559</v>
      </c>
      <c r="R11">
        <v>175</v>
      </c>
      <c r="S11" s="3">
        <f t="shared" si="80"/>
        <v>11.998258538474987</v>
      </c>
      <c r="T11">
        <v>3</v>
      </c>
      <c r="U11" s="3">
        <f t="shared" si="81"/>
        <v>0.20568443208814266</v>
      </c>
      <c r="V11">
        <v>19</v>
      </c>
      <c r="W11" s="3">
        <f t="shared" si="81"/>
        <v>1.30266806989157</v>
      </c>
      <c r="X11">
        <v>1</v>
      </c>
      <c r="Y11" s="3">
        <f t="shared" si="82"/>
        <v>6.8561477362714215E-2</v>
      </c>
      <c r="Z11">
        <v>0</v>
      </c>
      <c r="AA11" s="3">
        <f t="shared" si="83"/>
        <v>0</v>
      </c>
      <c r="AB11">
        <v>3</v>
      </c>
      <c r="AC11" s="3">
        <f t="shared" si="84"/>
        <v>0.20568443208814266</v>
      </c>
      <c r="AD11">
        <v>306</v>
      </c>
      <c r="AE11" s="3">
        <f t="shared" si="85"/>
        <v>20.979812072990548</v>
      </c>
      <c r="AF11">
        <v>55</v>
      </c>
      <c r="AG11" s="3">
        <f t="shared" si="86"/>
        <v>3.7708812549492818</v>
      </c>
      <c r="AH11">
        <v>196</v>
      </c>
      <c r="AI11" s="3">
        <f t="shared" si="1"/>
        <v>3.7708812549492818</v>
      </c>
      <c r="AJ11">
        <v>26</v>
      </c>
      <c r="AK11" s="3">
        <f t="shared" si="87"/>
        <v>13.438049563091985</v>
      </c>
      <c r="AL11">
        <v>14</v>
      </c>
      <c r="AM11" s="3">
        <f t="shared" si="88"/>
        <v>1.7825984114305695</v>
      </c>
      <c r="AN11">
        <v>5</v>
      </c>
      <c r="AO11"/>
      <c r="AP11">
        <v>221</v>
      </c>
      <c r="AQ11" s="3">
        <f t="shared" si="2"/>
        <v>15.152086497159841</v>
      </c>
      <c r="AR11">
        <v>8</v>
      </c>
      <c r="AS11" s="3">
        <f t="shared" si="3"/>
        <v>0.54849181890171372</v>
      </c>
      <c r="AT11">
        <v>168</v>
      </c>
      <c r="AU11" s="3">
        <f t="shared" si="4"/>
        <v>11.518328196935988</v>
      </c>
      <c r="AV11">
        <v>26</v>
      </c>
      <c r="AW11" s="3">
        <f t="shared" si="5"/>
        <v>1.7825984114305695</v>
      </c>
      <c r="AX11">
        <v>14</v>
      </c>
      <c r="AY11" s="3">
        <f t="shared" si="6"/>
        <v>0.95986068307799888</v>
      </c>
      <c r="AZ11">
        <v>5</v>
      </c>
      <c r="BA11" s="3">
        <f t="shared" si="7"/>
        <v>0.34280738681357109</v>
      </c>
      <c r="BB11">
        <v>85</v>
      </c>
      <c r="BC11" s="3">
        <f t="shared" si="8"/>
        <v>5.8277255758307085</v>
      </c>
      <c r="BD11">
        <v>47</v>
      </c>
      <c r="BE11" s="3">
        <f t="shared" si="9"/>
        <v>3.222389436047568</v>
      </c>
      <c r="BF11">
        <v>28</v>
      </c>
      <c r="BG11" s="3">
        <f t="shared" si="10"/>
        <v>1.9197213661559978</v>
      </c>
      <c r="BH11">
        <v>0</v>
      </c>
      <c r="BI11" s="3">
        <f t="shared" si="11"/>
        <v>0</v>
      </c>
      <c r="BJ11">
        <v>0</v>
      </c>
      <c r="BK11" s="3">
        <f t="shared" si="12"/>
        <v>0</v>
      </c>
      <c r="BL11">
        <v>8</v>
      </c>
      <c r="BM11" s="3">
        <f t="shared" si="13"/>
        <v>0.54849181890171372</v>
      </c>
      <c r="BN11">
        <v>2</v>
      </c>
      <c r="BO11" s="3">
        <f t="shared" si="14"/>
        <v>0.13712295472542843</v>
      </c>
      <c r="BP11">
        <v>0</v>
      </c>
      <c r="BQ11" s="3">
        <f t="shared" si="15"/>
        <v>0</v>
      </c>
      <c r="BR11">
        <v>12</v>
      </c>
      <c r="BS11" s="3">
        <f t="shared" si="16"/>
        <v>0.82273772835257064</v>
      </c>
      <c r="BT11">
        <v>87</v>
      </c>
      <c r="BU11" s="3">
        <f t="shared" si="17"/>
        <v>5.9648485305561367</v>
      </c>
      <c r="BV11">
        <v>37</v>
      </c>
      <c r="BW11" s="3">
        <f t="shared" si="18"/>
        <v>2.5367746624204259</v>
      </c>
      <c r="BX11">
        <v>19</v>
      </c>
      <c r="BY11" s="3">
        <f t="shared" si="19"/>
        <v>1.30266806989157</v>
      </c>
      <c r="BZ11">
        <v>3</v>
      </c>
      <c r="CA11" s="3">
        <f t="shared" si="20"/>
        <v>0.20568443208814266</v>
      </c>
      <c r="CB11">
        <v>2</v>
      </c>
      <c r="CC11" s="3">
        <f t="shared" si="21"/>
        <v>0.13712295472542843</v>
      </c>
      <c r="CD11">
        <v>0</v>
      </c>
      <c r="CE11" s="3">
        <f t="shared" si="22"/>
        <v>0</v>
      </c>
      <c r="CF11">
        <v>1</v>
      </c>
      <c r="CG11" s="3">
        <f t="shared" si="23"/>
        <v>6.8561477362714215E-2</v>
      </c>
      <c r="CH11">
        <v>13</v>
      </c>
      <c r="CI11" s="3">
        <f t="shared" si="24"/>
        <v>0.89129920571528476</v>
      </c>
      <c r="CJ11">
        <v>17</v>
      </c>
      <c r="CK11" s="3">
        <f t="shared" si="25"/>
        <v>1.1655451151661416</v>
      </c>
      <c r="CL11">
        <v>84</v>
      </c>
      <c r="CM11" s="3">
        <f t="shared" si="26"/>
        <v>5.7591640984679939</v>
      </c>
      <c r="CN11">
        <v>46</v>
      </c>
      <c r="CO11" s="3">
        <f t="shared" si="27"/>
        <v>3.1538279586848534</v>
      </c>
      <c r="CP11">
        <v>18</v>
      </c>
      <c r="CQ11" s="3">
        <f t="shared" si="28"/>
        <v>1.2341065925288559</v>
      </c>
      <c r="CR11">
        <v>0</v>
      </c>
      <c r="CS11" s="3">
        <f t="shared" si="29"/>
        <v>0</v>
      </c>
      <c r="CT11">
        <v>0</v>
      </c>
      <c r="CU11" s="3">
        <f t="shared" si="30"/>
        <v>0</v>
      </c>
      <c r="CV11">
        <v>2</v>
      </c>
      <c r="CW11" s="3">
        <f t="shared" si="31"/>
        <v>0.13712295472542843</v>
      </c>
      <c r="CX11">
        <v>0</v>
      </c>
      <c r="CY11" s="3">
        <f t="shared" si="32"/>
        <v>0</v>
      </c>
      <c r="CZ11">
        <v>0</v>
      </c>
      <c r="DA11" s="3">
        <f t="shared" si="33"/>
        <v>0</v>
      </c>
      <c r="DB11">
        <v>0</v>
      </c>
      <c r="DC11" s="3">
        <f t="shared" si="34"/>
        <v>0</v>
      </c>
      <c r="DD11">
        <v>6</v>
      </c>
      <c r="DE11" s="3">
        <f t="shared" si="35"/>
        <v>0.41136886417628532</v>
      </c>
      <c r="DF11">
        <v>4</v>
      </c>
      <c r="DG11" s="3">
        <f t="shared" si="36"/>
        <v>0.27424590945085686</v>
      </c>
      <c r="DH11">
        <v>0</v>
      </c>
      <c r="DI11" s="3">
        <f t="shared" si="37"/>
        <v>0</v>
      </c>
      <c r="DJ11">
        <v>0</v>
      </c>
      <c r="DK11" s="3">
        <f t="shared" si="38"/>
        <v>0</v>
      </c>
      <c r="DL11">
        <v>73</v>
      </c>
      <c r="DM11" s="3">
        <f t="shared" si="39"/>
        <v>5.0049878474781373</v>
      </c>
      <c r="DN11">
        <v>0</v>
      </c>
      <c r="DO11" s="3">
        <f t="shared" si="40"/>
        <v>0</v>
      </c>
      <c r="DP11">
        <v>1</v>
      </c>
      <c r="DQ11" s="3">
        <f t="shared" si="41"/>
        <v>6.8561477362714215E-2</v>
      </c>
      <c r="DR11">
        <v>0</v>
      </c>
      <c r="DS11" s="3">
        <f t="shared" si="42"/>
        <v>0</v>
      </c>
      <c r="DT11">
        <v>13</v>
      </c>
      <c r="DU11" s="3">
        <f t="shared" si="43"/>
        <v>0.89129920571528476</v>
      </c>
      <c r="DV11">
        <v>53</v>
      </c>
      <c r="DW11" s="3">
        <f t="shared" si="44"/>
        <v>3.6337583002238536</v>
      </c>
      <c r="DX11">
        <v>3</v>
      </c>
      <c r="DY11" s="3">
        <f t="shared" si="45"/>
        <v>0.20568443208814266</v>
      </c>
      <c r="DZ11">
        <v>0</v>
      </c>
      <c r="EA11" s="3">
        <f t="shared" si="46"/>
        <v>0</v>
      </c>
      <c r="EB11">
        <v>4</v>
      </c>
      <c r="EC11" s="3">
        <f t="shared" si="47"/>
        <v>0.27424590945085686</v>
      </c>
      <c r="ED11">
        <v>548</v>
      </c>
      <c r="EE11" s="3">
        <f t="shared" si="48"/>
        <v>37.571689594767385</v>
      </c>
      <c r="EF11">
        <v>164</v>
      </c>
      <c r="EG11" s="3">
        <f t="shared" si="49"/>
        <v>11.244082287485131</v>
      </c>
      <c r="EH11">
        <v>384</v>
      </c>
      <c r="EI11" s="3">
        <f t="shared" si="50"/>
        <v>26.327607307282261</v>
      </c>
      <c r="EJ11">
        <v>103</v>
      </c>
      <c r="EK11" s="3">
        <f t="shared" si="51"/>
        <v>7.0618321683595635</v>
      </c>
      <c r="EL11">
        <v>25</v>
      </c>
      <c r="EM11" s="3">
        <f t="shared" si="52"/>
        <v>1.7140369340678554</v>
      </c>
      <c r="EN11">
        <v>78</v>
      </c>
      <c r="EO11" s="3">
        <f t="shared" si="53"/>
        <v>5.3477952342917092</v>
      </c>
      <c r="EP11">
        <v>12</v>
      </c>
      <c r="EQ11" s="3">
        <f t="shared" si="54"/>
        <v>0.82273772835257064</v>
      </c>
      <c r="ER11">
        <v>14</v>
      </c>
      <c r="ES11" s="3">
        <f t="shared" si="55"/>
        <v>0.95986068307799888</v>
      </c>
      <c r="ET11">
        <v>0</v>
      </c>
      <c r="EU11" s="3">
        <f t="shared" si="56"/>
        <v>0</v>
      </c>
      <c r="EV11">
        <v>4</v>
      </c>
      <c r="EW11" s="3">
        <f t="shared" si="57"/>
        <v>0.27424590945085686</v>
      </c>
      <c r="EX11">
        <v>0</v>
      </c>
      <c r="EY11" s="3">
        <f t="shared" si="58"/>
        <v>0</v>
      </c>
      <c r="EZ11">
        <v>0</v>
      </c>
      <c r="FA11" s="3">
        <f t="shared" si="59"/>
        <v>0</v>
      </c>
      <c r="FB11">
        <v>0</v>
      </c>
      <c r="FC11" s="3">
        <f t="shared" si="60"/>
        <v>0</v>
      </c>
      <c r="FD11">
        <v>30</v>
      </c>
      <c r="FE11" s="3">
        <f t="shared" si="61"/>
        <v>2.0568443208814262</v>
      </c>
      <c r="FF11">
        <v>0</v>
      </c>
      <c r="FG11" s="3">
        <f t="shared" si="62"/>
        <v>0</v>
      </c>
      <c r="FH11">
        <v>0</v>
      </c>
      <c r="FI11" s="3">
        <f t="shared" si="63"/>
        <v>0</v>
      </c>
      <c r="FJ11">
        <v>61</v>
      </c>
      <c r="FK11" s="3">
        <f t="shared" si="64"/>
        <v>4.182250119125567</v>
      </c>
      <c r="FL11">
        <v>159</v>
      </c>
      <c r="FM11" s="3">
        <f t="shared" si="65"/>
        <v>10.901274900671559</v>
      </c>
      <c r="FN11">
        <v>10</v>
      </c>
      <c r="FO11" s="3">
        <f t="shared" si="66"/>
        <v>0.68561477362714218</v>
      </c>
      <c r="FP11">
        <v>103</v>
      </c>
      <c r="FQ11" s="3">
        <f t="shared" si="67"/>
        <v>7.0618321683595635</v>
      </c>
      <c r="FR11">
        <v>0</v>
      </c>
      <c r="FS11" s="3">
        <f t="shared" si="68"/>
        <v>0</v>
      </c>
      <c r="FT11">
        <v>1</v>
      </c>
      <c r="FU11" s="3">
        <f t="shared" si="69"/>
        <v>6.8561477362714215E-2</v>
      </c>
      <c r="FV11">
        <v>546</v>
      </c>
      <c r="FW11" s="3">
        <f t="shared" si="70"/>
        <v>37.434566640041957</v>
      </c>
      <c r="FX11">
        <v>0</v>
      </c>
      <c r="FY11" s="3">
        <f t="shared" si="71"/>
        <v>0</v>
      </c>
      <c r="FZ11">
        <v>0</v>
      </c>
      <c r="GA11" s="3">
        <f t="shared" si="72"/>
        <v>0</v>
      </c>
      <c r="GB11">
        <v>0</v>
      </c>
      <c r="GC11" s="3">
        <f t="shared" si="73"/>
        <v>0</v>
      </c>
      <c r="GD11">
        <v>7</v>
      </c>
      <c r="GE11" s="3">
        <f t="shared" si="74"/>
        <v>0.47993034153899944</v>
      </c>
      <c r="GF11">
        <v>0</v>
      </c>
      <c r="GG11" s="3">
        <f t="shared" si="75"/>
        <v>0</v>
      </c>
      <c r="GH11">
        <v>5</v>
      </c>
      <c r="GI11" s="3">
        <f t="shared" si="89"/>
        <v>0.34280738681357109</v>
      </c>
      <c r="GJ11">
        <v>15</v>
      </c>
      <c r="GK11" s="3">
        <f t="shared" si="89"/>
        <v>1.0284221604407131</v>
      </c>
      <c r="GL11">
        <v>38</v>
      </c>
      <c r="GM11" s="3">
        <f t="shared" si="90"/>
        <v>2.60533613978314</v>
      </c>
      <c r="GN11">
        <v>6</v>
      </c>
      <c r="GO11" s="3">
        <f t="shared" si="91"/>
        <v>0.41136886417628532</v>
      </c>
      <c r="GP11">
        <v>0</v>
      </c>
      <c r="GQ11" s="3">
        <f t="shared" si="92"/>
        <v>0</v>
      </c>
      <c r="GR11">
        <v>93</v>
      </c>
      <c r="GS11" s="3">
        <f t="shared" si="93"/>
        <v>6.3762173947324214</v>
      </c>
      <c r="GT11">
        <v>30</v>
      </c>
      <c r="GU11" s="3">
        <f t="shared" si="94"/>
        <v>2.0568443208814262</v>
      </c>
    </row>
    <row r="12" spans="1:203" x14ac:dyDescent="0.3">
      <c r="A12" s="16" t="str">
        <f t="shared" si="76"/>
        <v>Murder per 100,000</v>
      </c>
      <c r="B12">
        <v>24</v>
      </c>
      <c r="C12" t="s">
        <v>25</v>
      </c>
      <c r="D12" s="10">
        <f t="shared" si="0"/>
        <v>1.586705637083657</v>
      </c>
      <c r="E12" s="3" cm="1">
        <f t="array" ref="E12">((D12-_xlfn.PERCENTILE.INC($D$2:$D$37,0.975))/(AVERAGE(SMALL($D$2:$D$37,{1,2,3,4,5}))-_xlfn.PERCENTILE.INC($D$2:$D$37,0.975)))*100</f>
        <v>76.856362616471841</v>
      </c>
      <c r="F12" s="3">
        <f t="shared" si="77"/>
        <v>100</v>
      </c>
      <c r="G12" s="8" t="str" cm="1">
        <f t="array" ref="G12">_xlfn.IFS(F12=100,"green",F12&gt;50,"yellow",F12&gt;0,"orange",F12=0,"red")</f>
        <v>green</v>
      </c>
      <c r="H12" t="s">
        <v>193</v>
      </c>
      <c r="I12" s="4">
        <v>60439692</v>
      </c>
      <c r="J12" s="4">
        <v>28944281</v>
      </c>
      <c r="K12" s="4">
        <v>31495411</v>
      </c>
      <c r="L12">
        <v>959</v>
      </c>
      <c r="M12" s="3">
        <f t="shared" si="78"/>
        <v>1.586705637083657</v>
      </c>
      <c r="N12">
        <v>125</v>
      </c>
      <c r="O12" s="3">
        <f t="shared" si="79"/>
        <v>0.2068177316323849</v>
      </c>
      <c r="P12">
        <v>7022</v>
      </c>
      <c r="Q12" s="3">
        <f t="shared" si="80"/>
        <v>11.618192892180854</v>
      </c>
      <c r="R12">
        <v>6960</v>
      </c>
      <c r="S12" s="3">
        <f t="shared" si="80"/>
        <v>11.515611297291191</v>
      </c>
      <c r="T12">
        <v>496</v>
      </c>
      <c r="U12" s="3">
        <f t="shared" si="81"/>
        <v>0.82065275911730329</v>
      </c>
      <c r="V12">
        <v>946</v>
      </c>
      <c r="W12" s="3">
        <f t="shared" si="81"/>
        <v>1.5651965929938889</v>
      </c>
      <c r="X12">
        <v>61</v>
      </c>
      <c r="Y12" s="3">
        <f t="shared" si="82"/>
        <v>0.10092705303660383</v>
      </c>
      <c r="Z12">
        <v>1</v>
      </c>
      <c r="AA12" s="3">
        <f t="shared" si="83"/>
        <v>1.6545418530590789E-3</v>
      </c>
      <c r="AB12">
        <v>137</v>
      </c>
      <c r="AC12" s="3">
        <f t="shared" si="84"/>
        <v>0.22667223386909385</v>
      </c>
      <c r="AD12">
        <v>7650</v>
      </c>
      <c r="AE12" s="3">
        <f t="shared" si="85"/>
        <v>12.657245175901956</v>
      </c>
      <c r="AF12">
        <v>3144</v>
      </c>
      <c r="AG12" s="3">
        <f t="shared" si="86"/>
        <v>5.2018795860177445</v>
      </c>
      <c r="AH12">
        <v>4109</v>
      </c>
      <c r="AI12" s="3">
        <f t="shared" si="1"/>
        <v>5.2018795860177445</v>
      </c>
      <c r="AJ12">
        <v>176</v>
      </c>
      <c r="AK12" s="3">
        <f t="shared" si="87"/>
        <v>6.7985124742197565</v>
      </c>
      <c r="AL12">
        <v>127</v>
      </c>
      <c r="AM12" s="3">
        <f t="shared" si="88"/>
        <v>0.29119936613839792</v>
      </c>
      <c r="AN12">
        <v>51</v>
      </c>
      <c r="AO12"/>
      <c r="AP12">
        <v>4285</v>
      </c>
      <c r="AQ12" s="3">
        <f t="shared" si="2"/>
        <v>7.089711840358154</v>
      </c>
      <c r="AR12">
        <v>702</v>
      </c>
      <c r="AS12" s="3">
        <f t="shared" si="3"/>
        <v>1.1614883808474734</v>
      </c>
      <c r="AT12">
        <v>3245</v>
      </c>
      <c r="AU12" s="3">
        <f t="shared" si="4"/>
        <v>5.368988313176712</v>
      </c>
      <c r="AV12">
        <v>166</v>
      </c>
      <c r="AW12" s="3">
        <f t="shared" si="5"/>
        <v>0.27465394760780715</v>
      </c>
      <c r="AX12">
        <v>122</v>
      </c>
      <c r="AY12" s="3">
        <f t="shared" si="6"/>
        <v>0.20185410607320767</v>
      </c>
      <c r="AZ12">
        <v>50</v>
      </c>
      <c r="BA12" s="3">
        <f t="shared" si="7"/>
        <v>8.2727092652953957E-2</v>
      </c>
      <c r="BB12">
        <v>3365</v>
      </c>
      <c r="BC12" s="3">
        <f t="shared" si="8"/>
        <v>5.5675333355438008</v>
      </c>
      <c r="BD12">
        <v>2442</v>
      </c>
      <c r="BE12" s="3">
        <f t="shared" si="9"/>
        <v>4.0403912051702706</v>
      </c>
      <c r="BF12">
        <v>864</v>
      </c>
      <c r="BG12" s="3">
        <f t="shared" si="10"/>
        <v>1.4295241610430443</v>
      </c>
      <c r="BH12">
        <v>10</v>
      </c>
      <c r="BI12" s="3">
        <f t="shared" si="11"/>
        <v>1.6545418530590793E-2</v>
      </c>
      <c r="BJ12">
        <v>5</v>
      </c>
      <c r="BK12" s="3">
        <f t="shared" si="12"/>
        <v>8.2727092652953964E-3</v>
      </c>
      <c r="BL12">
        <v>9</v>
      </c>
      <c r="BM12" s="3">
        <f t="shared" si="13"/>
        <v>1.4890876677531712E-2</v>
      </c>
      <c r="BN12">
        <v>34</v>
      </c>
      <c r="BO12" s="3">
        <f t="shared" si="14"/>
        <v>5.6254423004008694E-2</v>
      </c>
      <c r="BP12">
        <v>1</v>
      </c>
      <c r="BQ12" s="3">
        <f t="shared" si="15"/>
        <v>1.6545418530590789E-3</v>
      </c>
      <c r="BR12">
        <v>11</v>
      </c>
      <c r="BS12" s="3">
        <f t="shared" si="16"/>
        <v>1.819996038364987E-2</v>
      </c>
      <c r="BT12">
        <v>693</v>
      </c>
      <c r="BU12" s="3">
        <f t="shared" si="17"/>
        <v>1.1465975041699419</v>
      </c>
      <c r="BV12">
        <v>264</v>
      </c>
      <c r="BW12" s="3">
        <f t="shared" si="18"/>
        <v>0.43679904920759688</v>
      </c>
      <c r="BX12">
        <v>239</v>
      </c>
      <c r="BY12" s="3">
        <f t="shared" si="19"/>
        <v>0.39543550288111989</v>
      </c>
      <c r="BZ12">
        <v>5</v>
      </c>
      <c r="CA12" s="3">
        <f t="shared" si="20"/>
        <v>8.2727092652953964E-3</v>
      </c>
      <c r="CB12">
        <v>3</v>
      </c>
      <c r="CC12" s="3">
        <f t="shared" si="21"/>
        <v>4.9636255591772377E-3</v>
      </c>
      <c r="CD12">
        <v>25</v>
      </c>
      <c r="CE12" s="3">
        <f t="shared" si="22"/>
        <v>4.1363546326476978E-2</v>
      </c>
      <c r="CF12">
        <v>69</v>
      </c>
      <c r="CG12" s="3">
        <f t="shared" si="23"/>
        <v>0.11416338786107647</v>
      </c>
      <c r="CH12">
        <v>28</v>
      </c>
      <c r="CI12" s="3">
        <f t="shared" si="24"/>
        <v>4.6327171885654217E-2</v>
      </c>
      <c r="CJ12">
        <v>93</v>
      </c>
      <c r="CK12" s="3">
        <f t="shared" si="25"/>
        <v>0.15387239233449437</v>
      </c>
      <c r="CL12">
        <v>1846</v>
      </c>
      <c r="CM12" s="3">
        <f t="shared" si="26"/>
        <v>3.0542842607470599</v>
      </c>
      <c r="CN12">
        <v>512</v>
      </c>
      <c r="CO12" s="3">
        <f t="shared" si="27"/>
        <v>0.84712542876624841</v>
      </c>
      <c r="CP12">
        <v>398</v>
      </c>
      <c r="CQ12" s="3">
        <f t="shared" si="28"/>
        <v>0.6585076575175135</v>
      </c>
      <c r="CR12">
        <v>1</v>
      </c>
      <c r="CS12" s="3">
        <f t="shared" si="29"/>
        <v>1.6545418530590789E-3</v>
      </c>
      <c r="CT12">
        <v>2</v>
      </c>
      <c r="CU12" s="3">
        <f t="shared" si="30"/>
        <v>3.3090837061181579E-3</v>
      </c>
      <c r="CV12">
        <v>31</v>
      </c>
      <c r="CW12" s="3">
        <f t="shared" si="31"/>
        <v>5.1290797444831455E-2</v>
      </c>
      <c r="CX12">
        <v>711</v>
      </c>
      <c r="CY12" s="3">
        <f t="shared" si="32"/>
        <v>1.1763792575250054</v>
      </c>
      <c r="CZ12">
        <v>1</v>
      </c>
      <c r="DA12" s="3">
        <f t="shared" si="33"/>
        <v>1.6545418530590789E-3</v>
      </c>
      <c r="DB12">
        <v>0</v>
      </c>
      <c r="DC12" s="3">
        <f t="shared" si="34"/>
        <v>0</v>
      </c>
      <c r="DD12">
        <v>4</v>
      </c>
      <c r="DE12" s="3">
        <f t="shared" si="35"/>
        <v>6.6181674122363157E-3</v>
      </c>
      <c r="DF12">
        <v>1</v>
      </c>
      <c r="DG12" s="3">
        <f t="shared" si="36"/>
        <v>1.6545418530590789E-3</v>
      </c>
      <c r="DH12">
        <v>0</v>
      </c>
      <c r="DI12" s="3">
        <f t="shared" si="37"/>
        <v>0</v>
      </c>
      <c r="DJ12">
        <v>0</v>
      </c>
      <c r="DK12" s="3">
        <f t="shared" si="38"/>
        <v>0</v>
      </c>
      <c r="DL12">
        <v>610</v>
      </c>
      <c r="DM12" s="3">
        <f t="shared" si="39"/>
        <v>1.0092705303660383</v>
      </c>
      <c r="DN12">
        <v>2</v>
      </c>
      <c r="DO12" s="3">
        <f t="shared" si="40"/>
        <v>3.3090837061181579E-3</v>
      </c>
      <c r="DP12">
        <v>22</v>
      </c>
      <c r="DQ12" s="3">
        <f t="shared" si="41"/>
        <v>3.639992076729974E-2</v>
      </c>
      <c r="DR12">
        <v>1</v>
      </c>
      <c r="DS12" s="3">
        <f t="shared" si="42"/>
        <v>1.6545418530590789E-3</v>
      </c>
      <c r="DT12">
        <v>18</v>
      </c>
      <c r="DU12" s="3">
        <f t="shared" si="43"/>
        <v>2.9781753355063424E-2</v>
      </c>
      <c r="DV12">
        <v>172</v>
      </c>
      <c r="DW12" s="3">
        <f t="shared" si="44"/>
        <v>0.28458119872616161</v>
      </c>
      <c r="DX12">
        <v>40</v>
      </c>
      <c r="DY12" s="3">
        <f t="shared" si="45"/>
        <v>6.6181674122363171E-2</v>
      </c>
      <c r="DZ12">
        <v>5</v>
      </c>
      <c r="EA12" s="3">
        <f t="shared" si="46"/>
        <v>8.2727092652953964E-3</v>
      </c>
      <c r="EB12">
        <v>60</v>
      </c>
      <c r="EC12" s="3">
        <f t="shared" si="47"/>
        <v>9.9272511183544743E-2</v>
      </c>
      <c r="ED12">
        <v>13148</v>
      </c>
      <c r="EE12" s="3">
        <f t="shared" si="48"/>
        <v>21.753916284020772</v>
      </c>
      <c r="EF12">
        <v>7232</v>
      </c>
      <c r="EG12" s="3">
        <f t="shared" si="49"/>
        <v>11.96564668132326</v>
      </c>
      <c r="EH12">
        <v>5916</v>
      </c>
      <c r="EI12" s="3">
        <f t="shared" si="50"/>
        <v>9.7882696026975111</v>
      </c>
      <c r="EJ12">
        <v>3295</v>
      </c>
      <c r="EK12" s="3">
        <f t="shared" si="51"/>
        <v>5.451715405829666</v>
      </c>
      <c r="EL12">
        <v>359</v>
      </c>
      <c r="EM12" s="3">
        <f t="shared" si="52"/>
        <v>0.59398052524820943</v>
      </c>
      <c r="EN12">
        <v>2936</v>
      </c>
      <c r="EO12" s="3">
        <f t="shared" si="53"/>
        <v>4.8577348805814564</v>
      </c>
      <c r="EP12">
        <v>274</v>
      </c>
      <c r="EQ12" s="3">
        <f t="shared" si="54"/>
        <v>0.45334446773818771</v>
      </c>
      <c r="ER12">
        <v>575</v>
      </c>
      <c r="ES12" s="3">
        <f t="shared" si="55"/>
        <v>0.95136156550897055</v>
      </c>
      <c r="ET12">
        <v>12</v>
      </c>
      <c r="EU12" s="3">
        <f t="shared" si="56"/>
        <v>1.9854502236708951E-2</v>
      </c>
      <c r="EV12">
        <v>116</v>
      </c>
      <c r="EW12" s="3">
        <f t="shared" si="57"/>
        <v>0.19192685495485318</v>
      </c>
      <c r="EX12">
        <v>0</v>
      </c>
      <c r="EY12" s="3">
        <f t="shared" si="58"/>
        <v>0</v>
      </c>
      <c r="EZ12">
        <v>8</v>
      </c>
      <c r="FA12" s="3">
        <f t="shared" si="59"/>
        <v>1.3236334824472631E-2</v>
      </c>
      <c r="FB12">
        <v>2</v>
      </c>
      <c r="FC12" s="3">
        <f t="shared" si="60"/>
        <v>3.3090837061181579E-3</v>
      </c>
      <c r="FD12">
        <v>648</v>
      </c>
      <c r="FE12" s="3">
        <f t="shared" si="61"/>
        <v>1.0721431207822831</v>
      </c>
      <c r="FF12">
        <v>128</v>
      </c>
      <c r="FG12" s="3">
        <f t="shared" si="62"/>
        <v>0.2117813571915621</v>
      </c>
      <c r="FH12">
        <v>40</v>
      </c>
      <c r="FI12" s="3">
        <f t="shared" si="63"/>
        <v>6.6181674122363171E-2</v>
      </c>
      <c r="FJ12">
        <v>91</v>
      </c>
      <c r="FK12" s="3">
        <f t="shared" si="64"/>
        <v>0.15056330862837619</v>
      </c>
      <c r="FL12">
        <v>2086</v>
      </c>
      <c r="FM12" s="3">
        <f t="shared" si="65"/>
        <v>3.4513743054812389</v>
      </c>
      <c r="FN12">
        <v>805</v>
      </c>
      <c r="FO12" s="3">
        <f t="shared" si="66"/>
        <v>1.3319061917125588</v>
      </c>
      <c r="FP12">
        <v>12293</v>
      </c>
      <c r="FQ12" s="3">
        <f t="shared" si="67"/>
        <v>20.339282999655261</v>
      </c>
      <c r="FR12">
        <v>0</v>
      </c>
      <c r="FS12" s="3">
        <f t="shared" si="68"/>
        <v>0</v>
      </c>
      <c r="FT12">
        <v>1</v>
      </c>
      <c r="FU12" s="3">
        <f t="shared" si="69"/>
        <v>1.6545418530590789E-3</v>
      </c>
      <c r="FV12">
        <v>27232</v>
      </c>
      <c r="FW12" s="3">
        <f t="shared" si="70"/>
        <v>45.056483742504845</v>
      </c>
      <c r="FX12">
        <v>22290</v>
      </c>
      <c r="FY12" s="3">
        <f t="shared" si="71"/>
        <v>36.879737904686877</v>
      </c>
      <c r="FZ12">
        <v>5</v>
      </c>
      <c r="GA12" s="3">
        <f t="shared" si="72"/>
        <v>8.2727092652953964E-3</v>
      </c>
      <c r="GB12">
        <v>53</v>
      </c>
      <c r="GC12" s="3">
        <f t="shared" si="73"/>
        <v>8.7690718212131202E-2</v>
      </c>
      <c r="GD12">
        <v>20</v>
      </c>
      <c r="GE12" s="3">
        <f t="shared" si="74"/>
        <v>3.3090837061181586E-2</v>
      </c>
      <c r="GF12">
        <v>2</v>
      </c>
      <c r="GG12" s="3">
        <f t="shared" si="75"/>
        <v>3.3090837061181579E-3</v>
      </c>
      <c r="GH12">
        <v>650</v>
      </c>
      <c r="GI12" s="3">
        <f t="shared" si="89"/>
        <v>1.0754522044884014</v>
      </c>
      <c r="GJ12">
        <v>204</v>
      </c>
      <c r="GK12" s="3">
        <f t="shared" si="89"/>
        <v>0.33752653802405214</v>
      </c>
      <c r="GL12">
        <v>386</v>
      </c>
      <c r="GM12" s="3">
        <f t="shared" si="90"/>
        <v>0.63865315528080457</v>
      </c>
      <c r="GN12">
        <v>2166</v>
      </c>
      <c r="GO12" s="3">
        <f t="shared" si="91"/>
        <v>3.5837376537259655</v>
      </c>
      <c r="GP12">
        <v>4</v>
      </c>
      <c r="GQ12" s="3">
        <f t="shared" si="92"/>
        <v>6.6181674122363157E-3</v>
      </c>
      <c r="GR12">
        <v>17596</v>
      </c>
      <c r="GS12" s="3">
        <f t="shared" si="93"/>
        <v>29.113318446427556</v>
      </c>
      <c r="GT12">
        <v>17</v>
      </c>
      <c r="GU12" s="3">
        <f t="shared" si="94"/>
        <v>2.8127211502004347E-2</v>
      </c>
    </row>
    <row r="13" spans="1:203" x14ac:dyDescent="0.3">
      <c r="A13" s="16" t="str">
        <f t="shared" si="76"/>
        <v>Murder per 100,000</v>
      </c>
      <c r="B13">
        <v>6</v>
      </c>
      <c r="C13" t="s">
        <v>24</v>
      </c>
      <c r="D13" s="10">
        <f t="shared" si="0"/>
        <v>4.023436597068839</v>
      </c>
      <c r="E13" s="3" cm="1">
        <f t="array" ref="E13">((D13-_xlfn.PERCENTILE.INC($D$2:$D$37,0.975))/(AVERAGE(SMALL($D$2:$D$37,{1,2,3,4,5}))-_xlfn.PERCENTILE.INC($D$2:$D$37,0.975)))*100</f>
        <v>3.176614277889763</v>
      </c>
      <c r="F13" s="3">
        <f t="shared" si="77"/>
        <v>100</v>
      </c>
      <c r="G13" s="8" t="str" cm="1">
        <f t="array" ref="G13">_xlfn.IFS(F13=100,"green",F13&gt;50,"yellow",F13&gt;0,"orange",F13=0,"red")</f>
        <v>green</v>
      </c>
      <c r="H13" t="s">
        <v>193</v>
      </c>
      <c r="I13" s="4">
        <v>25351462</v>
      </c>
      <c r="J13" s="4">
        <v>11859465</v>
      </c>
      <c r="K13" s="4">
        <v>13491997</v>
      </c>
      <c r="L13">
        <v>1020</v>
      </c>
      <c r="M13" s="3">
        <f t="shared" si="78"/>
        <v>4.023436597068839</v>
      </c>
      <c r="N13">
        <v>78</v>
      </c>
      <c r="O13" s="3">
        <f t="shared" si="79"/>
        <v>0.30767456330526421</v>
      </c>
      <c r="P13">
        <v>4986</v>
      </c>
      <c r="Q13" s="3">
        <f t="shared" si="80"/>
        <v>19.667504777436505</v>
      </c>
      <c r="R13">
        <v>4584</v>
      </c>
      <c r="S13" s="3">
        <f t="shared" si="80"/>
        <v>18.081797412709374</v>
      </c>
      <c r="T13">
        <v>578</v>
      </c>
      <c r="U13" s="3">
        <f t="shared" si="81"/>
        <v>2.2799474050056756</v>
      </c>
      <c r="V13">
        <v>976</v>
      </c>
      <c r="W13" s="3">
        <f t="shared" si="81"/>
        <v>3.8498765869992035</v>
      </c>
      <c r="X13">
        <v>160</v>
      </c>
      <c r="Y13" s="3">
        <f t="shared" si="82"/>
        <v>0.63112730934413175</v>
      </c>
      <c r="Z13">
        <v>33</v>
      </c>
      <c r="AA13" s="3">
        <f t="shared" si="83"/>
        <v>0.13017000755222718</v>
      </c>
      <c r="AB13">
        <v>60</v>
      </c>
      <c r="AC13" s="3">
        <f t="shared" si="84"/>
        <v>0.23667274100404939</v>
      </c>
      <c r="AD13">
        <v>6104</v>
      </c>
      <c r="AE13" s="3">
        <f t="shared" si="85"/>
        <v>24.077506851478624</v>
      </c>
      <c r="AF13">
        <v>3492</v>
      </c>
      <c r="AG13" s="3">
        <f t="shared" si="86"/>
        <v>13.774353526435675</v>
      </c>
      <c r="AH13">
        <v>1555</v>
      </c>
      <c r="AI13" s="3">
        <f t="shared" si="1"/>
        <v>13.774353526435675</v>
      </c>
      <c r="AJ13">
        <v>862</v>
      </c>
      <c r="AK13" s="3">
        <f t="shared" si="87"/>
        <v>6.1337685376882796</v>
      </c>
      <c r="AL13">
        <v>56</v>
      </c>
      <c r="AM13" s="3">
        <f t="shared" si="88"/>
        <v>3.4001983790915093</v>
      </c>
      <c r="AN13">
        <v>82</v>
      </c>
      <c r="AO13"/>
      <c r="AP13">
        <v>4477</v>
      </c>
      <c r="AQ13" s="3">
        <f t="shared" si="2"/>
        <v>17.659731024585486</v>
      </c>
      <c r="AR13">
        <v>2063</v>
      </c>
      <c r="AS13" s="3">
        <f t="shared" si="3"/>
        <v>8.1375977448558974</v>
      </c>
      <c r="AT13">
        <v>1422</v>
      </c>
      <c r="AU13" s="3">
        <f t="shared" si="4"/>
        <v>5.6091439617959704</v>
      </c>
      <c r="AV13">
        <v>854</v>
      </c>
      <c r="AW13" s="3">
        <f t="shared" si="5"/>
        <v>3.3686420136243034</v>
      </c>
      <c r="AX13">
        <v>56</v>
      </c>
      <c r="AY13" s="3">
        <f t="shared" si="6"/>
        <v>0.2208945582704461</v>
      </c>
      <c r="AZ13">
        <v>82</v>
      </c>
      <c r="BA13" s="3">
        <f t="shared" si="7"/>
        <v>0.32345274603886748</v>
      </c>
      <c r="BB13">
        <v>1627</v>
      </c>
      <c r="BC13" s="3">
        <f t="shared" si="8"/>
        <v>6.4177758268931386</v>
      </c>
      <c r="BD13">
        <v>1429</v>
      </c>
      <c r="BE13" s="3">
        <f t="shared" si="9"/>
        <v>5.636755781579776</v>
      </c>
      <c r="BF13">
        <v>133</v>
      </c>
      <c r="BG13" s="3">
        <f t="shared" si="10"/>
        <v>0.52462457589230949</v>
      </c>
      <c r="BH13">
        <v>8</v>
      </c>
      <c r="BI13" s="3">
        <f t="shared" si="11"/>
        <v>3.1556365467206589E-2</v>
      </c>
      <c r="BJ13">
        <v>0</v>
      </c>
      <c r="BK13" s="3">
        <f t="shared" si="12"/>
        <v>0</v>
      </c>
      <c r="BL13">
        <v>1</v>
      </c>
      <c r="BM13" s="3">
        <f t="shared" si="13"/>
        <v>3.9445456834008236E-3</v>
      </c>
      <c r="BN13">
        <v>56</v>
      </c>
      <c r="BO13" s="3">
        <f t="shared" si="14"/>
        <v>0.2208945582704461</v>
      </c>
      <c r="BP13">
        <v>0</v>
      </c>
      <c r="BQ13" s="3">
        <f t="shared" si="15"/>
        <v>0</v>
      </c>
      <c r="BR13">
        <v>13200</v>
      </c>
      <c r="BS13" s="3">
        <f t="shared" si="16"/>
        <v>52.068003020890863</v>
      </c>
      <c r="BT13">
        <v>2739</v>
      </c>
      <c r="BU13" s="3">
        <f t="shared" si="17"/>
        <v>10.804110626834856</v>
      </c>
      <c r="BV13">
        <v>750</v>
      </c>
      <c r="BW13" s="3">
        <f t="shared" si="18"/>
        <v>2.9584092625506173</v>
      </c>
      <c r="BX13">
        <v>916</v>
      </c>
      <c r="BY13" s="3">
        <f t="shared" si="19"/>
        <v>3.6132038459951539</v>
      </c>
      <c r="BZ13">
        <v>19</v>
      </c>
      <c r="CA13" s="3">
        <f t="shared" si="20"/>
        <v>7.4946367984615639E-2</v>
      </c>
      <c r="CB13">
        <v>20</v>
      </c>
      <c r="CC13" s="3">
        <f t="shared" si="21"/>
        <v>7.8890913668016469E-2</v>
      </c>
      <c r="CD13">
        <v>35</v>
      </c>
      <c r="CE13" s="3">
        <f t="shared" si="22"/>
        <v>0.13805909891902882</v>
      </c>
      <c r="CF13">
        <v>446</v>
      </c>
      <c r="CG13" s="3">
        <f t="shared" si="23"/>
        <v>1.7592673747967671</v>
      </c>
      <c r="CH13">
        <v>40</v>
      </c>
      <c r="CI13" s="3">
        <f t="shared" si="24"/>
        <v>0.15778182733603294</v>
      </c>
      <c r="CJ13">
        <v>587</v>
      </c>
      <c r="CK13" s="3">
        <f t="shared" si="25"/>
        <v>2.3154483161562829</v>
      </c>
      <c r="CL13">
        <v>3891</v>
      </c>
      <c r="CM13" s="3">
        <f t="shared" si="26"/>
        <v>15.348227254112604</v>
      </c>
      <c r="CN13">
        <v>147</v>
      </c>
      <c r="CO13" s="3">
        <f t="shared" si="27"/>
        <v>0.57984821545992105</v>
      </c>
      <c r="CP13">
        <v>342</v>
      </c>
      <c r="CQ13" s="3">
        <f t="shared" si="28"/>
        <v>1.3490346237230815</v>
      </c>
      <c r="CR13">
        <v>1</v>
      </c>
      <c r="CS13" s="3">
        <f t="shared" si="29"/>
        <v>3.9445456834008236E-3</v>
      </c>
      <c r="CT13">
        <v>8</v>
      </c>
      <c r="CU13" s="3">
        <f t="shared" si="30"/>
        <v>3.1556365467206589E-2</v>
      </c>
      <c r="CV13">
        <v>24</v>
      </c>
      <c r="CW13" s="3">
        <f t="shared" si="31"/>
        <v>9.4669096401619759E-2</v>
      </c>
      <c r="CX13">
        <v>1041</v>
      </c>
      <c r="CY13" s="3">
        <f t="shared" si="32"/>
        <v>4.1062720564202575</v>
      </c>
      <c r="CZ13">
        <v>918</v>
      </c>
      <c r="DA13" s="3">
        <f t="shared" si="33"/>
        <v>3.621092937361956</v>
      </c>
      <c r="DB13">
        <v>0</v>
      </c>
      <c r="DC13" s="3">
        <f t="shared" si="34"/>
        <v>0</v>
      </c>
      <c r="DD13">
        <v>10</v>
      </c>
      <c r="DE13" s="3">
        <f t="shared" si="35"/>
        <v>3.9445456834008234E-2</v>
      </c>
      <c r="DF13">
        <v>4</v>
      </c>
      <c r="DG13" s="3">
        <f t="shared" si="36"/>
        <v>1.5778182733603294E-2</v>
      </c>
      <c r="DH13">
        <v>0</v>
      </c>
      <c r="DI13" s="3">
        <f t="shared" si="37"/>
        <v>0</v>
      </c>
      <c r="DJ13">
        <v>0</v>
      </c>
      <c r="DK13" s="3">
        <f t="shared" si="38"/>
        <v>0</v>
      </c>
      <c r="DL13">
        <v>1787</v>
      </c>
      <c r="DM13" s="3">
        <f t="shared" si="39"/>
        <v>7.0489031362372714</v>
      </c>
      <c r="DN13">
        <v>255</v>
      </c>
      <c r="DO13" s="3">
        <f t="shared" si="40"/>
        <v>1.0058591492672098</v>
      </c>
      <c r="DP13">
        <v>104</v>
      </c>
      <c r="DQ13" s="3">
        <f t="shared" si="41"/>
        <v>0.41023275107368556</v>
      </c>
      <c r="DR13">
        <v>1</v>
      </c>
      <c r="DS13" s="3">
        <f t="shared" si="42"/>
        <v>3.9445456834008236E-3</v>
      </c>
      <c r="DT13">
        <v>0</v>
      </c>
      <c r="DU13" s="3">
        <f t="shared" si="43"/>
        <v>0</v>
      </c>
      <c r="DV13">
        <v>2373</v>
      </c>
      <c r="DW13" s="3">
        <f t="shared" si="44"/>
        <v>9.3604069067101534</v>
      </c>
      <c r="DX13">
        <v>29</v>
      </c>
      <c r="DY13" s="3">
        <f t="shared" si="45"/>
        <v>0.11439182481862387</v>
      </c>
      <c r="DZ13">
        <v>1</v>
      </c>
      <c r="EA13" s="3">
        <f t="shared" si="46"/>
        <v>3.9445456834008236E-3</v>
      </c>
      <c r="EB13">
        <v>1264</v>
      </c>
      <c r="EC13" s="3">
        <f t="shared" si="47"/>
        <v>4.9859057438186412</v>
      </c>
      <c r="ED13">
        <v>29141</v>
      </c>
      <c r="EE13" s="3">
        <f t="shared" si="48"/>
        <v>114.94800575998337</v>
      </c>
      <c r="EF13">
        <v>18715</v>
      </c>
      <c r="EG13" s="3">
        <f t="shared" si="49"/>
        <v>73.822172464846403</v>
      </c>
      <c r="EH13">
        <v>10426</v>
      </c>
      <c r="EI13" s="3">
        <f t="shared" si="50"/>
        <v>41.125833295136985</v>
      </c>
      <c r="EJ13">
        <v>9242</v>
      </c>
      <c r="EK13" s="3">
        <f t="shared" si="51"/>
        <v>36.455491205990405</v>
      </c>
      <c r="EL13">
        <v>1591</v>
      </c>
      <c r="EM13" s="3">
        <f t="shared" si="52"/>
        <v>6.2757721822907095</v>
      </c>
      <c r="EN13">
        <v>7651</v>
      </c>
      <c r="EO13" s="3">
        <f t="shared" si="53"/>
        <v>30.179719023699697</v>
      </c>
      <c r="EP13">
        <v>518</v>
      </c>
      <c r="EQ13" s="3">
        <f t="shared" si="54"/>
        <v>2.0432746640016264</v>
      </c>
      <c r="ER13">
        <v>617</v>
      </c>
      <c r="ES13" s="3">
        <f t="shared" si="55"/>
        <v>2.4337846866583082</v>
      </c>
      <c r="ET13">
        <v>50</v>
      </c>
      <c r="EU13" s="3">
        <f t="shared" si="56"/>
        <v>0.19722728417004118</v>
      </c>
      <c r="EV13">
        <v>117</v>
      </c>
      <c r="EW13" s="3">
        <f t="shared" si="57"/>
        <v>0.46151184495789638</v>
      </c>
      <c r="EX13">
        <v>1</v>
      </c>
      <c r="EY13" s="3">
        <f t="shared" si="58"/>
        <v>3.9445456834008236E-3</v>
      </c>
      <c r="EZ13">
        <v>6</v>
      </c>
      <c r="FA13" s="3">
        <f t="shared" si="59"/>
        <v>2.366727410040494E-2</v>
      </c>
      <c r="FB13">
        <v>1</v>
      </c>
      <c r="FC13" s="3">
        <f t="shared" si="60"/>
        <v>3.9445456834008236E-3</v>
      </c>
      <c r="FD13">
        <v>1548</v>
      </c>
      <c r="FE13" s="3">
        <f t="shared" si="61"/>
        <v>6.106156717904474</v>
      </c>
      <c r="FF13">
        <v>465</v>
      </c>
      <c r="FG13" s="3">
        <f t="shared" si="62"/>
        <v>1.8342137427813827</v>
      </c>
      <c r="FH13">
        <v>14</v>
      </c>
      <c r="FI13" s="3">
        <f t="shared" si="63"/>
        <v>5.5223639567611525E-2</v>
      </c>
      <c r="FJ13">
        <v>1569</v>
      </c>
      <c r="FK13" s="3">
        <f t="shared" si="64"/>
        <v>6.1889921772558916</v>
      </c>
      <c r="FL13">
        <v>3016</v>
      </c>
      <c r="FM13" s="3">
        <f t="shared" si="65"/>
        <v>11.896749781136883</v>
      </c>
      <c r="FN13">
        <v>636</v>
      </c>
      <c r="FO13" s="3">
        <f t="shared" si="66"/>
        <v>2.5087310546429236</v>
      </c>
      <c r="FP13">
        <v>365</v>
      </c>
      <c r="FQ13" s="3">
        <f t="shared" si="67"/>
        <v>1.4397591744413005</v>
      </c>
      <c r="FR13">
        <v>0</v>
      </c>
      <c r="FS13" s="3">
        <f t="shared" si="68"/>
        <v>0</v>
      </c>
      <c r="FT13">
        <v>0</v>
      </c>
      <c r="FU13" s="3">
        <f t="shared" si="69"/>
        <v>0</v>
      </c>
      <c r="FV13">
        <v>6069</v>
      </c>
      <c r="FW13" s="3">
        <f t="shared" si="70"/>
        <v>23.939447752559595</v>
      </c>
      <c r="FX13">
        <v>719</v>
      </c>
      <c r="FY13" s="3">
        <f t="shared" si="71"/>
        <v>2.8361283463651921</v>
      </c>
      <c r="FZ13">
        <v>2</v>
      </c>
      <c r="GA13" s="3">
        <f t="shared" si="72"/>
        <v>7.8890913668016472E-3</v>
      </c>
      <c r="GB13">
        <v>232</v>
      </c>
      <c r="GC13" s="3">
        <f t="shared" si="73"/>
        <v>0.91513459854899093</v>
      </c>
      <c r="GD13">
        <v>95</v>
      </c>
      <c r="GE13" s="3">
        <f t="shared" si="74"/>
        <v>0.37473183992307824</v>
      </c>
      <c r="GF13">
        <v>1</v>
      </c>
      <c r="GG13" s="3">
        <f t="shared" si="75"/>
        <v>3.9445456834008236E-3</v>
      </c>
      <c r="GH13">
        <v>113</v>
      </c>
      <c r="GI13" s="3">
        <f t="shared" si="89"/>
        <v>0.44573366222429306</v>
      </c>
      <c r="GJ13">
        <v>295</v>
      </c>
      <c r="GK13" s="3">
        <f t="shared" si="89"/>
        <v>1.1636409766032429</v>
      </c>
      <c r="GL13">
        <v>2050</v>
      </c>
      <c r="GM13" s="3">
        <f t="shared" si="90"/>
        <v>8.0863186509716876</v>
      </c>
      <c r="GN13">
        <v>5883</v>
      </c>
      <c r="GO13" s="3">
        <f t="shared" si="91"/>
        <v>23.205762255447045</v>
      </c>
      <c r="GP13">
        <v>4</v>
      </c>
      <c r="GQ13" s="3">
        <f t="shared" si="92"/>
        <v>1.5778182733603294E-2</v>
      </c>
      <c r="GR13">
        <v>4149</v>
      </c>
      <c r="GS13" s="3">
        <f t="shared" si="93"/>
        <v>16.365920040430016</v>
      </c>
      <c r="GT13">
        <v>322</v>
      </c>
      <c r="GU13" s="3">
        <f t="shared" si="94"/>
        <v>1.270143710055065</v>
      </c>
    </row>
    <row r="14" spans="1:203" x14ac:dyDescent="0.3">
      <c r="A14" s="16" t="str">
        <f t="shared" si="76"/>
        <v>Murder per 100,000</v>
      </c>
      <c r="B14">
        <v>2</v>
      </c>
      <c r="C14" t="s">
        <v>23</v>
      </c>
      <c r="D14" s="10">
        <f t="shared" si="0"/>
        <v>1.2382363901068116</v>
      </c>
      <c r="E14" s="3" cm="1">
        <f t="array" ref="E14">((D14-_xlfn.PERCENTILE.INC($D$2:$D$37,0.975))/(AVERAGE(SMALL($D$2:$D$37,{1,2,3,4,5}))-_xlfn.PERCENTILE.INC($D$2:$D$37,0.975)))*100</f>
        <v>87.393072184583261</v>
      </c>
      <c r="F14" s="3">
        <f t="shared" si="77"/>
        <v>100</v>
      </c>
      <c r="G14" s="8" t="str" cm="1">
        <f t="array" ref="G14">_xlfn.IFS(F14=100,"green",F14&gt;50,"yellow",F14&gt;0,"orange",F14=0,"red")</f>
        <v>green</v>
      </c>
      <c r="H14" t="s">
        <v>193</v>
      </c>
      <c r="I14" s="4">
        <v>6864602</v>
      </c>
      <c r="J14" s="4">
        <v>3383566</v>
      </c>
      <c r="K14" s="4">
        <v>3481036</v>
      </c>
      <c r="L14">
        <v>85</v>
      </c>
      <c r="M14" s="3">
        <f t="shared" si="78"/>
        <v>1.2382363901068116</v>
      </c>
      <c r="N14">
        <v>11</v>
      </c>
      <c r="O14" s="3">
        <f t="shared" si="79"/>
        <v>0.16024235636676387</v>
      </c>
      <c r="P14">
        <v>712</v>
      </c>
      <c r="Q14" s="3">
        <f t="shared" si="80"/>
        <v>10.372050703012352</v>
      </c>
      <c r="R14">
        <v>664</v>
      </c>
      <c r="S14" s="3">
        <f t="shared" si="80"/>
        <v>9.6728113297755645</v>
      </c>
      <c r="T14">
        <v>73</v>
      </c>
      <c r="U14" s="3">
        <f t="shared" si="81"/>
        <v>1.0634265467976147</v>
      </c>
      <c r="V14">
        <v>74</v>
      </c>
      <c r="W14" s="3">
        <f t="shared" si="81"/>
        <v>1.0779940337400478</v>
      </c>
      <c r="X14">
        <v>0</v>
      </c>
      <c r="Y14" s="3">
        <f t="shared" si="82"/>
        <v>0</v>
      </c>
      <c r="Z14">
        <v>4</v>
      </c>
      <c r="AA14" s="3">
        <f t="shared" si="83"/>
        <v>5.8269947769732322E-2</v>
      </c>
      <c r="AB14">
        <v>11</v>
      </c>
      <c r="AC14" s="3">
        <f t="shared" si="84"/>
        <v>0.16024235636676387</v>
      </c>
      <c r="AD14">
        <v>3263</v>
      </c>
      <c r="AE14" s="3">
        <f t="shared" si="85"/>
        <v>47.533709893159134</v>
      </c>
      <c r="AF14">
        <v>2935</v>
      </c>
      <c r="AG14" s="3">
        <f t="shared" si="86"/>
        <v>42.755574176041087</v>
      </c>
      <c r="AH14">
        <v>139</v>
      </c>
      <c r="AI14" s="3">
        <f t="shared" si="1"/>
        <v>42.755574176041087</v>
      </c>
      <c r="AJ14">
        <v>111</v>
      </c>
      <c r="AK14" s="3">
        <f t="shared" si="87"/>
        <v>2.0248806849981977</v>
      </c>
      <c r="AL14">
        <v>67</v>
      </c>
      <c r="AM14" s="3">
        <f t="shared" si="88"/>
        <v>1.616991050610072</v>
      </c>
      <c r="AN14">
        <v>1</v>
      </c>
      <c r="AO14"/>
      <c r="AP14">
        <v>2785</v>
      </c>
      <c r="AQ14" s="3">
        <f t="shared" si="2"/>
        <v>40.570451134676127</v>
      </c>
      <c r="AR14">
        <v>2472</v>
      </c>
      <c r="AS14" s="3">
        <f t="shared" si="3"/>
        <v>36.010827721694575</v>
      </c>
      <c r="AT14">
        <v>134</v>
      </c>
      <c r="AU14" s="3">
        <f t="shared" si="4"/>
        <v>1.9520432502860325</v>
      </c>
      <c r="AV14">
        <v>111</v>
      </c>
      <c r="AW14" s="3">
        <f t="shared" si="5"/>
        <v>1.616991050610072</v>
      </c>
      <c r="AX14">
        <v>67</v>
      </c>
      <c r="AY14" s="3">
        <f t="shared" si="6"/>
        <v>0.97602162514301627</v>
      </c>
      <c r="AZ14">
        <v>1</v>
      </c>
      <c r="BA14" s="3">
        <f t="shared" si="7"/>
        <v>1.4567486942433081E-2</v>
      </c>
      <c r="BB14">
        <v>478</v>
      </c>
      <c r="BC14" s="3">
        <f t="shared" si="8"/>
        <v>6.9632587584830112</v>
      </c>
      <c r="BD14">
        <v>463</v>
      </c>
      <c r="BE14" s="3">
        <f t="shared" si="9"/>
        <v>6.7447464543465161</v>
      </c>
      <c r="BF14">
        <v>5</v>
      </c>
      <c r="BG14" s="3">
        <f t="shared" si="10"/>
        <v>7.2837434712165389E-2</v>
      </c>
      <c r="BH14">
        <v>0</v>
      </c>
      <c r="BI14" s="3">
        <f t="shared" si="11"/>
        <v>0</v>
      </c>
      <c r="BJ14">
        <v>0</v>
      </c>
      <c r="BK14" s="3">
        <f t="shared" si="12"/>
        <v>0</v>
      </c>
      <c r="BL14">
        <v>9</v>
      </c>
      <c r="BM14" s="3">
        <f t="shared" si="13"/>
        <v>0.13110738248189771</v>
      </c>
      <c r="BN14">
        <v>1</v>
      </c>
      <c r="BO14" s="3">
        <f t="shared" si="14"/>
        <v>1.4567486942433081E-2</v>
      </c>
      <c r="BP14">
        <v>0</v>
      </c>
      <c r="BQ14" s="3">
        <f t="shared" si="15"/>
        <v>0</v>
      </c>
      <c r="BR14">
        <v>437</v>
      </c>
      <c r="BS14" s="3">
        <f t="shared" si="16"/>
        <v>6.3659917938432562</v>
      </c>
      <c r="BT14">
        <v>492</v>
      </c>
      <c r="BU14" s="3">
        <f t="shared" si="17"/>
        <v>7.1672035756770756</v>
      </c>
      <c r="BV14">
        <v>225</v>
      </c>
      <c r="BW14" s="3">
        <f t="shared" si="18"/>
        <v>3.2776845620474426</v>
      </c>
      <c r="BX14">
        <v>150</v>
      </c>
      <c r="BY14" s="3">
        <f t="shared" si="19"/>
        <v>2.1851230413649616</v>
      </c>
      <c r="BZ14">
        <v>97</v>
      </c>
      <c r="CA14" s="3">
        <f t="shared" si="20"/>
        <v>1.4130462334160088</v>
      </c>
      <c r="CB14">
        <v>8</v>
      </c>
      <c r="CC14" s="3">
        <f t="shared" si="21"/>
        <v>0.11653989553946464</v>
      </c>
      <c r="CD14">
        <v>0</v>
      </c>
      <c r="CE14" s="3">
        <f t="shared" si="22"/>
        <v>0</v>
      </c>
      <c r="CF14">
        <v>20</v>
      </c>
      <c r="CG14" s="3">
        <f t="shared" si="23"/>
        <v>0.29134973884866155</v>
      </c>
      <c r="CH14">
        <v>7</v>
      </c>
      <c r="CI14" s="3">
        <f t="shared" si="24"/>
        <v>0.10197240859703156</v>
      </c>
      <c r="CJ14">
        <v>90</v>
      </c>
      <c r="CK14" s="3">
        <f t="shared" si="25"/>
        <v>1.3110738248189771</v>
      </c>
      <c r="CL14">
        <v>413</v>
      </c>
      <c r="CM14" s="3">
        <f t="shared" si="26"/>
        <v>6.0163721072248615</v>
      </c>
      <c r="CN14">
        <v>45</v>
      </c>
      <c r="CO14" s="3">
        <f t="shared" si="27"/>
        <v>0.65553691240948853</v>
      </c>
      <c r="CP14">
        <v>220</v>
      </c>
      <c r="CQ14" s="3">
        <f t="shared" si="28"/>
        <v>3.2048471273352774</v>
      </c>
      <c r="CR14">
        <v>0</v>
      </c>
      <c r="CS14" s="3">
        <f t="shared" si="29"/>
        <v>0</v>
      </c>
      <c r="CT14">
        <v>4</v>
      </c>
      <c r="CU14" s="3">
        <f t="shared" si="30"/>
        <v>5.8269947769732322E-2</v>
      </c>
      <c r="CV14">
        <v>0</v>
      </c>
      <c r="CW14" s="3">
        <f t="shared" si="31"/>
        <v>0</v>
      </c>
      <c r="CX14">
        <v>130</v>
      </c>
      <c r="CY14" s="3">
        <f t="shared" si="32"/>
        <v>1.8937733025163004</v>
      </c>
      <c r="CZ14">
        <v>4</v>
      </c>
      <c r="DA14" s="3">
        <f t="shared" si="33"/>
        <v>5.8269947769732322E-2</v>
      </c>
      <c r="DB14">
        <v>0</v>
      </c>
      <c r="DC14" s="3">
        <f t="shared" si="34"/>
        <v>0</v>
      </c>
      <c r="DD14">
        <v>0</v>
      </c>
      <c r="DE14" s="3">
        <f t="shared" si="35"/>
        <v>0</v>
      </c>
      <c r="DF14">
        <v>0</v>
      </c>
      <c r="DG14" s="3">
        <f t="shared" si="36"/>
        <v>0</v>
      </c>
      <c r="DH14">
        <v>0</v>
      </c>
      <c r="DI14" s="3">
        <f t="shared" si="37"/>
        <v>0</v>
      </c>
      <c r="DJ14">
        <v>0</v>
      </c>
      <c r="DK14" s="3">
        <f t="shared" si="38"/>
        <v>0</v>
      </c>
      <c r="DL14">
        <v>359</v>
      </c>
      <c r="DM14" s="3">
        <f t="shared" si="39"/>
        <v>5.2297278123334747</v>
      </c>
      <c r="DN14">
        <v>9</v>
      </c>
      <c r="DO14" s="3">
        <f t="shared" si="40"/>
        <v>0.13110738248189771</v>
      </c>
      <c r="DP14">
        <v>13</v>
      </c>
      <c r="DQ14" s="3">
        <f t="shared" si="41"/>
        <v>0.18937733025163003</v>
      </c>
      <c r="DR14">
        <v>1</v>
      </c>
      <c r="DS14" s="3">
        <f t="shared" si="42"/>
        <v>1.4567486942433081E-2</v>
      </c>
      <c r="DT14">
        <v>35</v>
      </c>
      <c r="DU14" s="3">
        <f t="shared" si="43"/>
        <v>0.50986204298515769</v>
      </c>
      <c r="DV14">
        <v>345</v>
      </c>
      <c r="DW14" s="3">
        <f t="shared" si="44"/>
        <v>5.0257829951394122</v>
      </c>
      <c r="DX14">
        <v>10</v>
      </c>
      <c r="DY14" s="3">
        <f t="shared" si="45"/>
        <v>0.14567486942433078</v>
      </c>
      <c r="DZ14">
        <v>1</v>
      </c>
      <c r="EA14" s="3">
        <f t="shared" si="46"/>
        <v>1.4567486942433081E-2</v>
      </c>
      <c r="EB14">
        <v>7</v>
      </c>
      <c r="EC14" s="3">
        <f t="shared" si="47"/>
        <v>0.10197240859703156</v>
      </c>
      <c r="ED14">
        <v>669</v>
      </c>
      <c r="EE14" s="3">
        <f t="shared" si="48"/>
        <v>9.745648764487731</v>
      </c>
      <c r="EF14">
        <v>254</v>
      </c>
      <c r="EG14" s="3">
        <f t="shared" si="49"/>
        <v>3.7001416833780025</v>
      </c>
      <c r="EH14">
        <v>415</v>
      </c>
      <c r="EI14" s="3">
        <f t="shared" si="50"/>
        <v>6.0455070811097276</v>
      </c>
      <c r="EJ14">
        <v>492</v>
      </c>
      <c r="EK14" s="3">
        <f t="shared" si="51"/>
        <v>7.1672035756770756</v>
      </c>
      <c r="EL14">
        <v>140</v>
      </c>
      <c r="EM14" s="3">
        <f t="shared" si="52"/>
        <v>2.0394481719406308</v>
      </c>
      <c r="EN14">
        <v>352</v>
      </c>
      <c r="EO14" s="3">
        <f t="shared" si="53"/>
        <v>5.1277554037364439</v>
      </c>
      <c r="EP14">
        <v>10</v>
      </c>
      <c r="EQ14" s="3">
        <f t="shared" si="54"/>
        <v>0.14567486942433078</v>
      </c>
      <c r="ER14">
        <v>8</v>
      </c>
      <c r="ES14" s="3">
        <f t="shared" si="55"/>
        <v>0.11653989553946464</v>
      </c>
      <c r="ET14">
        <v>0</v>
      </c>
      <c r="EU14" s="3">
        <f t="shared" si="56"/>
        <v>0</v>
      </c>
      <c r="EV14">
        <v>0</v>
      </c>
      <c r="EW14" s="3">
        <f t="shared" si="57"/>
        <v>0</v>
      </c>
      <c r="EX14">
        <v>1</v>
      </c>
      <c r="EY14" s="3">
        <f t="shared" si="58"/>
        <v>1.4567486942433081E-2</v>
      </c>
      <c r="EZ14">
        <v>0</v>
      </c>
      <c r="FA14" s="3">
        <f t="shared" si="59"/>
        <v>0</v>
      </c>
      <c r="FB14">
        <v>0</v>
      </c>
      <c r="FC14" s="3">
        <f t="shared" si="60"/>
        <v>0</v>
      </c>
      <c r="FD14">
        <v>111</v>
      </c>
      <c r="FE14" s="3">
        <f t="shared" si="61"/>
        <v>1.616991050610072</v>
      </c>
      <c r="FF14">
        <v>5</v>
      </c>
      <c r="FG14" s="3">
        <f t="shared" si="62"/>
        <v>7.2837434712165389E-2</v>
      </c>
      <c r="FH14">
        <v>1</v>
      </c>
      <c r="FI14" s="3">
        <f t="shared" si="63"/>
        <v>1.4567486942433081E-2</v>
      </c>
      <c r="FJ14">
        <v>141</v>
      </c>
      <c r="FK14" s="3">
        <f t="shared" si="64"/>
        <v>2.0540156588830638</v>
      </c>
      <c r="FL14">
        <v>293</v>
      </c>
      <c r="FM14" s="3">
        <f t="shared" si="65"/>
        <v>4.2682736741328924</v>
      </c>
      <c r="FN14">
        <v>50</v>
      </c>
      <c r="FO14" s="3">
        <f t="shared" si="66"/>
        <v>0.72837434712165394</v>
      </c>
      <c r="FP14">
        <v>27</v>
      </c>
      <c r="FQ14" s="3">
        <f t="shared" si="67"/>
        <v>0.39332214744569316</v>
      </c>
      <c r="FR14">
        <v>0</v>
      </c>
      <c r="FS14" s="3">
        <f t="shared" si="68"/>
        <v>0</v>
      </c>
      <c r="FT14">
        <v>0</v>
      </c>
      <c r="FU14" s="3">
        <f t="shared" si="69"/>
        <v>0</v>
      </c>
      <c r="FV14">
        <v>1929</v>
      </c>
      <c r="FW14" s="3">
        <f t="shared" si="70"/>
        <v>28.10068231195341</v>
      </c>
      <c r="FX14">
        <v>1423</v>
      </c>
      <c r="FY14" s="3">
        <f t="shared" si="71"/>
        <v>20.729533919082272</v>
      </c>
      <c r="FZ14">
        <v>0</v>
      </c>
      <c r="GA14" s="3">
        <f t="shared" si="72"/>
        <v>0</v>
      </c>
      <c r="GB14">
        <v>0</v>
      </c>
      <c r="GC14" s="3">
        <f t="shared" si="73"/>
        <v>0</v>
      </c>
      <c r="GD14">
        <v>16</v>
      </c>
      <c r="GE14" s="3">
        <f t="shared" si="74"/>
        <v>0.23307979107892929</v>
      </c>
      <c r="GF14">
        <v>0</v>
      </c>
      <c r="GG14" s="3">
        <f t="shared" si="75"/>
        <v>0</v>
      </c>
      <c r="GH14">
        <v>16</v>
      </c>
      <c r="GI14" s="3">
        <f t="shared" si="89"/>
        <v>0.23307979107892929</v>
      </c>
      <c r="GJ14">
        <v>74</v>
      </c>
      <c r="GK14" s="3">
        <f t="shared" si="89"/>
        <v>1.0779940337400478</v>
      </c>
      <c r="GL14">
        <v>917</v>
      </c>
      <c r="GM14" s="3">
        <f t="shared" si="90"/>
        <v>13.358385526211135</v>
      </c>
      <c r="GN14">
        <v>196</v>
      </c>
      <c r="GO14" s="3">
        <f t="shared" si="91"/>
        <v>2.8552274407168836</v>
      </c>
      <c r="GP14">
        <v>12</v>
      </c>
      <c r="GQ14" s="3">
        <f t="shared" si="92"/>
        <v>0.17480984330919697</v>
      </c>
      <c r="GR14">
        <v>178</v>
      </c>
      <c r="GS14" s="3">
        <f t="shared" si="93"/>
        <v>2.593012675753088</v>
      </c>
      <c r="GT14">
        <v>77</v>
      </c>
      <c r="GU14" s="3">
        <f t="shared" si="94"/>
        <v>1.1216964945673471</v>
      </c>
    </row>
    <row r="15" spans="1:203" x14ac:dyDescent="0.3">
      <c r="A15" s="16" t="str">
        <f t="shared" si="76"/>
        <v>Murder per 100,000</v>
      </c>
      <c r="B15">
        <v>1</v>
      </c>
      <c r="C15" t="s">
        <v>22</v>
      </c>
      <c r="D15" s="10">
        <f t="shared" si="0"/>
        <v>0.80704118159959148</v>
      </c>
      <c r="E15" s="3" cm="1">
        <f t="array" ref="E15">((D15-_xlfn.PERCENTILE.INC($D$2:$D$37,0.975))/(AVERAGE(SMALL($D$2:$D$37,{1,2,3,4,5}))-_xlfn.PERCENTILE.INC($D$2:$D$37,0.975)))*100</f>
        <v>100.43117732188887</v>
      </c>
      <c r="F15" s="3">
        <f t="shared" si="77"/>
        <v>100</v>
      </c>
      <c r="G15" s="8" t="str" cm="1">
        <f t="array" ref="G15">_xlfn.IFS(F15=100,"green",F15&gt;50,"yellow",F15&gt;0,"orange",F15=0,"red")</f>
        <v>green</v>
      </c>
      <c r="H15" t="s">
        <v>193</v>
      </c>
      <c r="I15" s="4">
        <v>12267032</v>
      </c>
      <c r="J15" s="4">
        <v>5776538</v>
      </c>
      <c r="K15" s="4">
        <v>6490494</v>
      </c>
      <c r="L15">
        <v>99</v>
      </c>
      <c r="M15" s="3">
        <f t="shared" si="78"/>
        <v>0.80704118159959148</v>
      </c>
      <c r="N15">
        <v>25</v>
      </c>
      <c r="O15" s="3">
        <f t="shared" si="79"/>
        <v>0.20379827818171503</v>
      </c>
      <c r="P15">
        <v>633</v>
      </c>
      <c r="Q15" s="3">
        <f t="shared" si="80"/>
        <v>5.1601724035610248</v>
      </c>
      <c r="R15">
        <v>600</v>
      </c>
      <c r="S15" s="3">
        <f t="shared" si="80"/>
        <v>4.8911586763611599</v>
      </c>
      <c r="T15">
        <v>44</v>
      </c>
      <c r="U15" s="3">
        <f t="shared" si="81"/>
        <v>0.35868496959981844</v>
      </c>
      <c r="V15">
        <v>454</v>
      </c>
      <c r="W15" s="3">
        <f t="shared" si="81"/>
        <v>3.7009767317799445</v>
      </c>
      <c r="X15">
        <v>0</v>
      </c>
      <c r="Y15" s="3">
        <f t="shared" si="82"/>
        <v>0</v>
      </c>
      <c r="Z15">
        <v>497</v>
      </c>
      <c r="AA15" s="3">
        <f t="shared" si="83"/>
        <v>4.0515097702524949</v>
      </c>
      <c r="AB15">
        <v>24</v>
      </c>
      <c r="AC15" s="3">
        <f t="shared" si="84"/>
        <v>0.19564634705444645</v>
      </c>
      <c r="AD15">
        <v>2809</v>
      </c>
      <c r="AE15" s="3">
        <f t="shared" si="85"/>
        <v>22.898774536497502</v>
      </c>
      <c r="AF15">
        <v>2142</v>
      </c>
      <c r="AG15" s="3">
        <f t="shared" si="86"/>
        <v>17.461436474609343</v>
      </c>
      <c r="AH15">
        <v>41</v>
      </c>
      <c r="AI15" s="3">
        <f t="shared" si="1"/>
        <v>17.461436474609343</v>
      </c>
      <c r="AJ15">
        <v>494</v>
      </c>
      <c r="AK15" s="3">
        <f t="shared" si="87"/>
        <v>0.33422917621801262</v>
      </c>
      <c r="AL15">
        <v>119</v>
      </c>
      <c r="AM15" s="3">
        <f t="shared" si="88"/>
        <v>4.0270539768706888</v>
      </c>
      <c r="AN15">
        <v>7</v>
      </c>
      <c r="AO15"/>
      <c r="AP15">
        <v>2758</v>
      </c>
      <c r="AQ15" s="3">
        <f t="shared" si="2"/>
        <v>22.483026049006803</v>
      </c>
      <c r="AR15">
        <v>2105</v>
      </c>
      <c r="AS15" s="3">
        <f t="shared" si="3"/>
        <v>17.159815022900407</v>
      </c>
      <c r="AT15">
        <v>38</v>
      </c>
      <c r="AU15" s="3">
        <f t="shared" si="4"/>
        <v>0.30977338283620681</v>
      </c>
      <c r="AV15">
        <v>492</v>
      </c>
      <c r="AW15" s="3">
        <f t="shared" si="5"/>
        <v>4.0107501146161519</v>
      </c>
      <c r="AX15">
        <v>118</v>
      </c>
      <c r="AY15" s="3">
        <f t="shared" si="6"/>
        <v>0.96192787301769489</v>
      </c>
      <c r="AZ15">
        <v>5</v>
      </c>
      <c r="BA15" s="3">
        <f t="shared" si="7"/>
        <v>4.0759655636343005E-2</v>
      </c>
      <c r="BB15">
        <v>51</v>
      </c>
      <c r="BC15" s="3">
        <f t="shared" si="8"/>
        <v>0.41574848749069865</v>
      </c>
      <c r="BD15">
        <v>37</v>
      </c>
      <c r="BE15" s="3">
        <f t="shared" si="9"/>
        <v>0.30162145170893823</v>
      </c>
      <c r="BF15">
        <v>3</v>
      </c>
      <c r="BG15" s="3">
        <f t="shared" si="10"/>
        <v>2.4455793381805806E-2</v>
      </c>
      <c r="BH15">
        <v>2</v>
      </c>
      <c r="BI15" s="3">
        <f t="shared" si="11"/>
        <v>1.6303862254537203E-2</v>
      </c>
      <c r="BJ15">
        <v>1</v>
      </c>
      <c r="BK15" s="3">
        <f t="shared" si="12"/>
        <v>8.1519311272686013E-3</v>
      </c>
      <c r="BL15">
        <v>1</v>
      </c>
      <c r="BM15" s="3">
        <f t="shared" si="13"/>
        <v>8.1519311272686013E-3</v>
      </c>
      <c r="BN15">
        <v>5</v>
      </c>
      <c r="BO15" s="3">
        <f t="shared" si="14"/>
        <v>4.0759655636343005E-2</v>
      </c>
      <c r="BP15">
        <v>2</v>
      </c>
      <c r="BQ15" s="3">
        <f t="shared" si="15"/>
        <v>1.6303862254537203E-2</v>
      </c>
      <c r="BR15">
        <v>1213</v>
      </c>
      <c r="BS15" s="3">
        <f t="shared" si="16"/>
        <v>9.8882924573768118</v>
      </c>
      <c r="BT15">
        <v>1606</v>
      </c>
      <c r="BU15" s="3">
        <f t="shared" si="17"/>
        <v>13.092001390393373</v>
      </c>
      <c r="BV15">
        <v>1499</v>
      </c>
      <c r="BW15" s="3">
        <f t="shared" si="18"/>
        <v>12.219744759775633</v>
      </c>
      <c r="BX15">
        <v>6</v>
      </c>
      <c r="BY15" s="3">
        <f t="shared" si="19"/>
        <v>4.8911586763611611E-2</v>
      </c>
      <c r="BZ15">
        <v>0</v>
      </c>
      <c r="CA15" s="3">
        <f t="shared" si="20"/>
        <v>0</v>
      </c>
      <c r="CB15">
        <v>0</v>
      </c>
      <c r="CC15" s="3">
        <f t="shared" si="21"/>
        <v>0</v>
      </c>
      <c r="CD15">
        <v>0</v>
      </c>
      <c r="CE15" s="3">
        <f t="shared" si="22"/>
        <v>0</v>
      </c>
      <c r="CF15">
        <v>75</v>
      </c>
      <c r="CG15" s="3">
        <f t="shared" si="23"/>
        <v>0.61139483454514498</v>
      </c>
      <c r="CH15">
        <v>2</v>
      </c>
      <c r="CI15" s="3">
        <f t="shared" si="24"/>
        <v>1.6303862254537203E-2</v>
      </c>
      <c r="CJ15">
        <v>24</v>
      </c>
      <c r="CK15" s="3">
        <f t="shared" si="25"/>
        <v>0.19564634705444645</v>
      </c>
      <c r="CL15">
        <v>1046</v>
      </c>
      <c r="CM15" s="3">
        <f t="shared" si="26"/>
        <v>8.5269199591229565</v>
      </c>
      <c r="CN15">
        <v>75</v>
      </c>
      <c r="CO15" s="3">
        <f t="shared" si="27"/>
        <v>0.61139483454514498</v>
      </c>
      <c r="CP15">
        <v>345</v>
      </c>
      <c r="CQ15" s="3">
        <f t="shared" si="28"/>
        <v>2.8124162389076672</v>
      </c>
      <c r="CR15">
        <v>0</v>
      </c>
      <c r="CS15" s="3">
        <f t="shared" si="29"/>
        <v>0</v>
      </c>
      <c r="CT15">
        <v>12</v>
      </c>
      <c r="CU15" s="3">
        <f t="shared" si="30"/>
        <v>9.7823173527223223E-2</v>
      </c>
      <c r="CV15">
        <v>1</v>
      </c>
      <c r="CW15" s="3">
        <f t="shared" si="31"/>
        <v>8.1519311272686013E-3</v>
      </c>
      <c r="CX15">
        <v>462</v>
      </c>
      <c r="CY15" s="3">
        <f t="shared" si="32"/>
        <v>3.7661921807980936</v>
      </c>
      <c r="CZ15">
        <v>1</v>
      </c>
      <c r="DA15" s="3">
        <f t="shared" si="33"/>
        <v>8.1519311272686013E-3</v>
      </c>
      <c r="DB15">
        <v>0</v>
      </c>
      <c r="DC15" s="3">
        <f t="shared" si="34"/>
        <v>0</v>
      </c>
      <c r="DD15">
        <v>8</v>
      </c>
      <c r="DE15" s="3">
        <f t="shared" si="35"/>
        <v>6.5215449018148811E-2</v>
      </c>
      <c r="DF15">
        <v>0</v>
      </c>
      <c r="DG15" s="3">
        <f t="shared" si="36"/>
        <v>0</v>
      </c>
      <c r="DH15">
        <v>0</v>
      </c>
      <c r="DI15" s="3">
        <f t="shared" si="37"/>
        <v>0</v>
      </c>
      <c r="DJ15">
        <v>0</v>
      </c>
      <c r="DK15" s="3">
        <f t="shared" si="38"/>
        <v>0</v>
      </c>
      <c r="DL15">
        <v>287</v>
      </c>
      <c r="DM15" s="3">
        <f t="shared" si="39"/>
        <v>2.3396042335260883</v>
      </c>
      <c r="DN15">
        <v>11</v>
      </c>
      <c r="DO15" s="3">
        <f t="shared" si="40"/>
        <v>8.9671242399954609E-2</v>
      </c>
      <c r="DP15">
        <v>5</v>
      </c>
      <c r="DQ15" s="3">
        <f t="shared" si="41"/>
        <v>4.0759655636343005E-2</v>
      </c>
      <c r="DR15">
        <v>4</v>
      </c>
      <c r="DS15" s="3">
        <f t="shared" si="42"/>
        <v>3.2607724509074405E-2</v>
      </c>
      <c r="DT15">
        <v>0</v>
      </c>
      <c r="DU15" s="3">
        <f t="shared" si="43"/>
        <v>0</v>
      </c>
      <c r="DV15">
        <v>520</v>
      </c>
      <c r="DW15" s="3">
        <f t="shared" si="44"/>
        <v>4.2390041861796721</v>
      </c>
      <c r="DX15">
        <v>16</v>
      </c>
      <c r="DY15" s="3">
        <f t="shared" si="45"/>
        <v>0.13043089803629762</v>
      </c>
      <c r="DZ15">
        <v>1</v>
      </c>
      <c r="EA15" s="3">
        <f t="shared" si="46"/>
        <v>8.1519311272686013E-3</v>
      </c>
      <c r="EB15">
        <v>0</v>
      </c>
      <c r="EC15" s="3">
        <f t="shared" si="47"/>
        <v>0</v>
      </c>
      <c r="ED15">
        <v>2598</v>
      </c>
      <c r="EE15" s="3">
        <f t="shared" si="48"/>
        <v>21.178717068643824</v>
      </c>
      <c r="EF15">
        <v>1152</v>
      </c>
      <c r="EG15" s="3">
        <f t="shared" si="49"/>
        <v>9.3910246586134285</v>
      </c>
      <c r="EH15">
        <v>1446</v>
      </c>
      <c r="EI15" s="3">
        <f t="shared" si="50"/>
        <v>11.787692410030397</v>
      </c>
      <c r="EJ15">
        <v>1678</v>
      </c>
      <c r="EK15" s="3">
        <f t="shared" si="51"/>
        <v>13.678940431556711</v>
      </c>
      <c r="EL15">
        <v>414</v>
      </c>
      <c r="EM15" s="3">
        <f t="shared" si="52"/>
        <v>3.374899486689201</v>
      </c>
      <c r="EN15">
        <v>1264</v>
      </c>
      <c r="EO15" s="3">
        <f t="shared" si="53"/>
        <v>10.304040944867511</v>
      </c>
      <c r="EP15">
        <v>5</v>
      </c>
      <c r="EQ15" s="3">
        <f t="shared" si="54"/>
        <v>4.0759655636343005E-2</v>
      </c>
      <c r="ER15">
        <v>84</v>
      </c>
      <c r="ES15" s="3">
        <f t="shared" si="55"/>
        <v>0.68476221469056242</v>
      </c>
      <c r="ET15">
        <v>0</v>
      </c>
      <c r="EU15" s="3">
        <f t="shared" si="56"/>
        <v>0</v>
      </c>
      <c r="EV15">
        <v>4</v>
      </c>
      <c r="EW15" s="3">
        <f t="shared" si="57"/>
        <v>3.2607724509074405E-2</v>
      </c>
      <c r="EX15">
        <v>0</v>
      </c>
      <c r="EY15" s="3">
        <f t="shared" si="58"/>
        <v>0</v>
      </c>
      <c r="EZ15">
        <v>0</v>
      </c>
      <c r="FA15" s="3">
        <f t="shared" si="59"/>
        <v>0</v>
      </c>
      <c r="FB15">
        <v>0</v>
      </c>
      <c r="FC15" s="3">
        <f t="shared" si="60"/>
        <v>0</v>
      </c>
      <c r="FD15">
        <v>62</v>
      </c>
      <c r="FE15" s="3">
        <f t="shared" si="61"/>
        <v>0.50541972989065331</v>
      </c>
      <c r="FF15">
        <v>0</v>
      </c>
      <c r="FG15" s="3">
        <f t="shared" si="62"/>
        <v>0</v>
      </c>
      <c r="FH15">
        <v>2</v>
      </c>
      <c r="FI15" s="3">
        <f t="shared" si="63"/>
        <v>1.6303862254537203E-2</v>
      </c>
      <c r="FJ15">
        <v>167</v>
      </c>
      <c r="FK15" s="3">
        <f t="shared" si="64"/>
        <v>1.3613724982538562</v>
      </c>
      <c r="FL15">
        <v>434</v>
      </c>
      <c r="FM15" s="3">
        <f t="shared" si="65"/>
        <v>3.537938109234573</v>
      </c>
      <c r="FN15">
        <v>311</v>
      </c>
      <c r="FO15" s="3">
        <f t="shared" si="66"/>
        <v>2.5352505805805348</v>
      </c>
      <c r="FP15">
        <v>1994</v>
      </c>
      <c r="FQ15" s="3">
        <f t="shared" si="67"/>
        <v>16.254950667773592</v>
      </c>
      <c r="FR15">
        <v>3</v>
      </c>
      <c r="FS15" s="3">
        <f t="shared" si="68"/>
        <v>2.4455793381805806E-2</v>
      </c>
      <c r="FT15">
        <v>0</v>
      </c>
      <c r="FU15" s="3">
        <f t="shared" si="69"/>
        <v>0</v>
      </c>
      <c r="FV15">
        <v>5581</v>
      </c>
      <c r="FW15" s="3">
        <f t="shared" si="70"/>
        <v>45.495927621286064</v>
      </c>
      <c r="FX15">
        <v>0</v>
      </c>
      <c r="FY15" s="3">
        <f t="shared" si="71"/>
        <v>0</v>
      </c>
      <c r="FZ15">
        <v>0</v>
      </c>
      <c r="GA15" s="3">
        <f t="shared" si="72"/>
        <v>0</v>
      </c>
      <c r="GB15">
        <v>32</v>
      </c>
      <c r="GC15" s="3">
        <f t="shared" si="73"/>
        <v>0.26086179607259524</v>
      </c>
      <c r="GD15">
        <v>28</v>
      </c>
      <c r="GE15" s="3">
        <f t="shared" si="74"/>
        <v>0.22825407156352084</v>
      </c>
      <c r="GF15">
        <v>0</v>
      </c>
      <c r="GG15" s="3">
        <f t="shared" si="75"/>
        <v>0</v>
      </c>
      <c r="GH15">
        <v>12</v>
      </c>
      <c r="GI15" s="3">
        <f t="shared" si="89"/>
        <v>9.7823173527223223E-2</v>
      </c>
      <c r="GJ15">
        <v>124</v>
      </c>
      <c r="GK15" s="3">
        <f t="shared" si="89"/>
        <v>1.0108394597813066</v>
      </c>
      <c r="GL15">
        <v>1322</v>
      </c>
      <c r="GM15" s="3">
        <f t="shared" si="90"/>
        <v>10.77685295024909</v>
      </c>
      <c r="GN15">
        <v>500</v>
      </c>
      <c r="GO15" s="3">
        <f t="shared" si="91"/>
        <v>4.0759655636343011</v>
      </c>
      <c r="GP15">
        <v>0</v>
      </c>
      <c r="GQ15" s="3">
        <f t="shared" si="92"/>
        <v>0</v>
      </c>
      <c r="GR15">
        <v>40</v>
      </c>
      <c r="GS15" s="3">
        <f t="shared" si="93"/>
        <v>0.32607724509074404</v>
      </c>
      <c r="GT15">
        <v>19</v>
      </c>
      <c r="GU15" s="3">
        <f t="shared" si="94"/>
        <v>0.15488669141810341</v>
      </c>
    </row>
    <row r="16" spans="1:203" x14ac:dyDescent="0.3">
      <c r="A16" s="16" t="str">
        <f t="shared" si="76"/>
        <v>Murder per 100,000</v>
      </c>
      <c r="B16">
        <v>20</v>
      </c>
      <c r="C16" t="s">
        <v>21</v>
      </c>
      <c r="D16" s="10">
        <f t="shared" si="0"/>
        <v>4.6986592209186488</v>
      </c>
      <c r="E16" s="3" cm="1">
        <f t="array" ref="E16">((D16-_xlfn.PERCENTILE.INC($D$2:$D$37,0.975))/(AVERAGE(SMALL($D$2:$D$37,{1,2,3,4,5}))-_xlfn.PERCENTILE.INC($D$2:$D$37,0.975)))*100</f>
        <v>-17.240179292982578</v>
      </c>
      <c r="F16" s="3">
        <f t="shared" si="77"/>
        <v>100</v>
      </c>
      <c r="G16" s="8" t="str" cm="1">
        <f t="array" ref="G16">_xlfn.IFS(F16=100,"green",F16&gt;50,"yellow",F16&gt;0,"orange",F16=0,"red")</f>
        <v>green</v>
      </c>
      <c r="H16" t="s">
        <v>193</v>
      </c>
      <c r="I16" s="4">
        <v>32988134</v>
      </c>
      <c r="J16" s="4">
        <v>16053773</v>
      </c>
      <c r="K16" s="4">
        <v>16934361</v>
      </c>
      <c r="L16">
        <v>1550</v>
      </c>
      <c r="M16" s="3">
        <f t="shared" si="78"/>
        <v>4.6986592209186488</v>
      </c>
      <c r="N16">
        <v>57</v>
      </c>
      <c r="O16" s="3">
        <f t="shared" si="79"/>
        <v>0.17278940360797612</v>
      </c>
      <c r="P16">
        <v>3798</v>
      </c>
      <c r="Q16" s="3">
        <f t="shared" si="80"/>
        <v>11.513230787773567</v>
      </c>
      <c r="R16">
        <v>3694</v>
      </c>
      <c r="S16" s="3">
        <f t="shared" si="80"/>
        <v>11.197965911015155</v>
      </c>
      <c r="T16">
        <v>132</v>
      </c>
      <c r="U16" s="3">
        <f t="shared" si="81"/>
        <v>0.40014388203952367</v>
      </c>
      <c r="V16">
        <v>2862</v>
      </c>
      <c r="W16" s="3">
        <f t="shared" si="81"/>
        <v>8.6758468969478546</v>
      </c>
      <c r="X16">
        <v>1</v>
      </c>
      <c r="Y16" s="3">
        <f t="shared" si="82"/>
        <v>3.0313930457539669E-3</v>
      </c>
      <c r="Z16">
        <v>44</v>
      </c>
      <c r="AA16" s="3">
        <f t="shared" si="83"/>
        <v>0.13338129401317456</v>
      </c>
      <c r="AB16">
        <v>13</v>
      </c>
      <c r="AC16" s="3">
        <f t="shared" si="84"/>
        <v>3.9408109594801573E-2</v>
      </c>
      <c r="AD16">
        <v>9960</v>
      </c>
      <c r="AE16" s="3">
        <f t="shared" si="85"/>
        <v>30.192674735709517</v>
      </c>
      <c r="AF16">
        <v>7673</v>
      </c>
      <c r="AG16" s="3">
        <f t="shared" si="86"/>
        <v>23.25987884007019</v>
      </c>
      <c r="AH16">
        <v>1335</v>
      </c>
      <c r="AI16" s="3">
        <f t="shared" si="1"/>
        <v>23.25987884007019</v>
      </c>
      <c r="AJ16">
        <v>150</v>
      </c>
      <c r="AK16" s="3">
        <f t="shared" si="87"/>
        <v>4.0469097160815464</v>
      </c>
      <c r="AL16">
        <v>11</v>
      </c>
      <c r="AM16" s="3">
        <f t="shared" si="88"/>
        <v>0.45470895686309509</v>
      </c>
      <c r="AN16">
        <v>766</v>
      </c>
      <c r="AO16"/>
      <c r="AP16">
        <v>7308</v>
      </c>
      <c r="AQ16" s="3">
        <f t="shared" si="2"/>
        <v>22.15342037836999</v>
      </c>
      <c r="AR16">
        <v>5698</v>
      </c>
      <c r="AS16" s="3">
        <f t="shared" si="3"/>
        <v>17.272877574706104</v>
      </c>
      <c r="AT16">
        <v>810</v>
      </c>
      <c r="AU16" s="3">
        <f t="shared" si="4"/>
        <v>2.4554283670607133</v>
      </c>
      <c r="AV16">
        <v>145</v>
      </c>
      <c r="AW16" s="3">
        <f t="shared" si="5"/>
        <v>0.43955199163432518</v>
      </c>
      <c r="AX16">
        <v>10</v>
      </c>
      <c r="AY16" s="3">
        <f t="shared" si="6"/>
        <v>3.0313930457539669E-2</v>
      </c>
      <c r="AZ16">
        <v>645</v>
      </c>
      <c r="BA16" s="3">
        <f t="shared" si="7"/>
        <v>1.9552485145113088</v>
      </c>
      <c r="BB16">
        <v>2652</v>
      </c>
      <c r="BC16" s="3">
        <f t="shared" si="8"/>
        <v>8.0392543573395212</v>
      </c>
      <c r="BD16">
        <v>1975</v>
      </c>
      <c r="BE16" s="3">
        <f t="shared" si="9"/>
        <v>5.9870012653640856</v>
      </c>
      <c r="BF16">
        <v>525</v>
      </c>
      <c r="BG16" s="3">
        <f t="shared" si="10"/>
        <v>1.5914813490208328</v>
      </c>
      <c r="BH16">
        <v>5</v>
      </c>
      <c r="BI16" s="3">
        <f t="shared" si="11"/>
        <v>1.5156965228769834E-2</v>
      </c>
      <c r="BJ16">
        <v>1</v>
      </c>
      <c r="BK16" s="3">
        <f t="shared" si="12"/>
        <v>3.0313930457539669E-3</v>
      </c>
      <c r="BL16">
        <v>13</v>
      </c>
      <c r="BM16" s="3">
        <f t="shared" si="13"/>
        <v>3.9408109594801573E-2</v>
      </c>
      <c r="BN16">
        <v>12</v>
      </c>
      <c r="BO16" s="3">
        <f t="shared" si="14"/>
        <v>3.6376716549047602E-2</v>
      </c>
      <c r="BP16">
        <v>121</v>
      </c>
      <c r="BQ16" s="3">
        <f t="shared" si="15"/>
        <v>0.36679855853623</v>
      </c>
      <c r="BR16">
        <v>32</v>
      </c>
      <c r="BS16" s="3">
        <f t="shared" si="16"/>
        <v>9.700457746412694E-2</v>
      </c>
      <c r="BT16">
        <v>1144</v>
      </c>
      <c r="BU16" s="3">
        <f t="shared" si="17"/>
        <v>3.4679136443425382</v>
      </c>
      <c r="BV16">
        <v>579</v>
      </c>
      <c r="BW16" s="3">
        <f t="shared" si="18"/>
        <v>1.755176573491547</v>
      </c>
      <c r="BX16">
        <v>140</v>
      </c>
      <c r="BY16" s="3">
        <f t="shared" si="19"/>
        <v>0.42439502640555538</v>
      </c>
      <c r="BZ16">
        <v>0</v>
      </c>
      <c r="CA16" s="3">
        <f t="shared" si="20"/>
        <v>0</v>
      </c>
      <c r="CB16">
        <v>4</v>
      </c>
      <c r="CC16" s="3">
        <f t="shared" si="21"/>
        <v>1.2125572183015867E-2</v>
      </c>
      <c r="CD16">
        <v>0</v>
      </c>
      <c r="CE16" s="3">
        <f t="shared" si="22"/>
        <v>0</v>
      </c>
      <c r="CF16">
        <v>299</v>
      </c>
      <c r="CG16" s="3">
        <f t="shared" si="23"/>
        <v>0.90638652068043624</v>
      </c>
      <c r="CH16">
        <v>17</v>
      </c>
      <c r="CI16" s="3">
        <f t="shared" si="24"/>
        <v>5.1533681777817447E-2</v>
      </c>
      <c r="CJ16">
        <v>109</v>
      </c>
      <c r="CK16" s="3">
        <f t="shared" si="25"/>
        <v>0.33042184198718244</v>
      </c>
      <c r="CL16">
        <v>1899</v>
      </c>
      <c r="CM16" s="3">
        <f t="shared" si="26"/>
        <v>5.7566153938867837</v>
      </c>
      <c r="CN16">
        <v>65</v>
      </c>
      <c r="CO16" s="3">
        <f t="shared" si="27"/>
        <v>0.19704054797400788</v>
      </c>
      <c r="CP16">
        <v>535</v>
      </c>
      <c r="CQ16" s="3">
        <f t="shared" si="28"/>
        <v>1.6217952794783725</v>
      </c>
      <c r="CR16">
        <v>3</v>
      </c>
      <c r="CS16" s="3">
        <f t="shared" si="29"/>
        <v>9.0941791372619006E-3</v>
      </c>
      <c r="CT16">
        <v>25</v>
      </c>
      <c r="CU16" s="3">
        <f t="shared" si="30"/>
        <v>7.5784826143849182E-2</v>
      </c>
      <c r="CV16">
        <v>35</v>
      </c>
      <c r="CW16" s="3">
        <f t="shared" si="31"/>
        <v>0.10609875660138884</v>
      </c>
      <c r="CX16">
        <v>756</v>
      </c>
      <c r="CY16" s="3">
        <f t="shared" si="32"/>
        <v>2.2917331425899992</v>
      </c>
      <c r="CZ16">
        <v>321</v>
      </c>
      <c r="DA16" s="3">
        <f t="shared" si="33"/>
        <v>0.97307716768702346</v>
      </c>
      <c r="DB16">
        <v>0</v>
      </c>
      <c r="DC16" s="3">
        <f t="shared" si="34"/>
        <v>0</v>
      </c>
      <c r="DD16">
        <v>94</v>
      </c>
      <c r="DE16" s="3">
        <f t="shared" si="35"/>
        <v>0.28495094630087292</v>
      </c>
      <c r="DF16">
        <v>1</v>
      </c>
      <c r="DG16" s="3">
        <f t="shared" si="36"/>
        <v>3.0313930457539669E-3</v>
      </c>
      <c r="DH16">
        <v>1</v>
      </c>
      <c r="DI16" s="3">
        <f t="shared" si="37"/>
        <v>3.0313930457539669E-3</v>
      </c>
      <c r="DJ16">
        <v>0</v>
      </c>
      <c r="DK16" s="3">
        <f t="shared" si="38"/>
        <v>0</v>
      </c>
      <c r="DL16">
        <v>1298</v>
      </c>
      <c r="DM16" s="3">
        <f t="shared" si="39"/>
        <v>3.9347481733886491</v>
      </c>
      <c r="DN16">
        <v>88</v>
      </c>
      <c r="DO16" s="3">
        <f t="shared" si="40"/>
        <v>0.26676258802634911</v>
      </c>
      <c r="DP16">
        <v>3</v>
      </c>
      <c r="DQ16" s="3">
        <f t="shared" si="41"/>
        <v>9.0941791372619006E-3</v>
      </c>
      <c r="DR16">
        <v>0</v>
      </c>
      <c r="DS16" s="3">
        <f t="shared" si="42"/>
        <v>0</v>
      </c>
      <c r="DT16">
        <v>40</v>
      </c>
      <c r="DU16" s="3">
        <f t="shared" si="43"/>
        <v>0.12125572183015867</v>
      </c>
      <c r="DV16">
        <v>1793</v>
      </c>
      <c r="DW16" s="3">
        <f t="shared" si="44"/>
        <v>5.4352877310368628</v>
      </c>
      <c r="DX16">
        <v>16</v>
      </c>
      <c r="DY16" s="3">
        <f t="shared" si="45"/>
        <v>4.850228873206347E-2</v>
      </c>
      <c r="DZ16">
        <v>0</v>
      </c>
      <c r="EA16" s="3">
        <f t="shared" si="46"/>
        <v>0</v>
      </c>
      <c r="EB16">
        <v>0</v>
      </c>
      <c r="EC16" s="3">
        <f t="shared" si="47"/>
        <v>0</v>
      </c>
      <c r="ED16">
        <v>10450</v>
      </c>
      <c r="EE16" s="3">
        <f t="shared" si="48"/>
        <v>31.678057328128958</v>
      </c>
      <c r="EF16">
        <v>5832</v>
      </c>
      <c r="EG16" s="3">
        <f t="shared" si="49"/>
        <v>17.679084242837135</v>
      </c>
      <c r="EH16">
        <v>4618</v>
      </c>
      <c r="EI16" s="3">
        <f t="shared" si="50"/>
        <v>13.998973085291819</v>
      </c>
      <c r="EJ16">
        <v>1994</v>
      </c>
      <c r="EK16" s="3">
        <f t="shared" si="51"/>
        <v>6.0445977332334104</v>
      </c>
      <c r="EL16">
        <v>69</v>
      </c>
      <c r="EM16" s="3">
        <f t="shared" si="52"/>
        <v>0.20916612015702374</v>
      </c>
      <c r="EN16">
        <v>1925</v>
      </c>
      <c r="EO16" s="3">
        <f t="shared" si="53"/>
        <v>5.8354316130763868</v>
      </c>
      <c r="EP16">
        <v>594</v>
      </c>
      <c r="EQ16" s="3">
        <f t="shared" si="54"/>
        <v>1.8006474691778565</v>
      </c>
      <c r="ER16">
        <v>702</v>
      </c>
      <c r="ES16" s="3">
        <f t="shared" si="55"/>
        <v>2.128037918119285</v>
      </c>
      <c r="ET16">
        <v>0</v>
      </c>
      <c r="EU16" s="3">
        <f t="shared" si="56"/>
        <v>0</v>
      </c>
      <c r="EV16">
        <v>116</v>
      </c>
      <c r="EW16" s="3">
        <f t="shared" si="57"/>
        <v>0.3516415933074602</v>
      </c>
      <c r="EX16">
        <v>0</v>
      </c>
      <c r="EY16" s="3">
        <f t="shared" si="58"/>
        <v>0</v>
      </c>
      <c r="EZ16">
        <v>0</v>
      </c>
      <c r="FA16" s="3">
        <f t="shared" si="59"/>
        <v>0</v>
      </c>
      <c r="FB16">
        <v>0</v>
      </c>
      <c r="FC16" s="3">
        <f t="shared" si="60"/>
        <v>0</v>
      </c>
      <c r="FD16">
        <v>237</v>
      </c>
      <c r="FE16" s="3">
        <f t="shared" si="61"/>
        <v>0.71844015184369026</v>
      </c>
      <c r="FF16">
        <v>484</v>
      </c>
      <c r="FG16" s="3">
        <f t="shared" si="62"/>
        <v>1.46719423414492</v>
      </c>
      <c r="FH16">
        <v>4</v>
      </c>
      <c r="FI16" s="3">
        <f t="shared" si="63"/>
        <v>1.2125572183015867E-2</v>
      </c>
      <c r="FJ16">
        <v>323</v>
      </c>
      <c r="FK16" s="3">
        <f t="shared" si="64"/>
        <v>0.97913995377853147</v>
      </c>
      <c r="FL16">
        <v>1733</v>
      </c>
      <c r="FM16" s="3">
        <f t="shared" si="65"/>
        <v>5.2534041482916249</v>
      </c>
      <c r="FN16">
        <v>788</v>
      </c>
      <c r="FO16" s="3">
        <f t="shared" si="66"/>
        <v>2.3887377200541264</v>
      </c>
      <c r="FP16">
        <v>23</v>
      </c>
      <c r="FQ16" s="3">
        <f t="shared" si="67"/>
        <v>6.9722040052341241E-2</v>
      </c>
      <c r="FR16">
        <v>1</v>
      </c>
      <c r="FS16" s="3">
        <f t="shared" si="68"/>
        <v>3.0313930457539669E-3</v>
      </c>
      <c r="FT16">
        <v>1</v>
      </c>
      <c r="FU16" s="3">
        <f t="shared" si="69"/>
        <v>3.0313930457539669E-3</v>
      </c>
      <c r="FV16">
        <v>1354</v>
      </c>
      <c r="FW16" s="3">
        <f t="shared" si="70"/>
        <v>4.1045061839508721</v>
      </c>
      <c r="FX16">
        <v>0</v>
      </c>
      <c r="FY16" s="3">
        <f t="shared" si="71"/>
        <v>0</v>
      </c>
      <c r="FZ16">
        <v>0</v>
      </c>
      <c r="GA16" s="3">
        <f t="shared" si="72"/>
        <v>0</v>
      </c>
      <c r="GB16">
        <v>0</v>
      </c>
      <c r="GC16" s="3">
        <f t="shared" si="73"/>
        <v>0</v>
      </c>
      <c r="GD16">
        <v>43</v>
      </c>
      <c r="GE16" s="3">
        <f t="shared" si="74"/>
        <v>0.13034990096742058</v>
      </c>
      <c r="GF16">
        <v>2</v>
      </c>
      <c r="GG16" s="3">
        <f t="shared" si="75"/>
        <v>6.0627860915079337E-3</v>
      </c>
      <c r="GH16">
        <v>1</v>
      </c>
      <c r="GI16" s="3">
        <f t="shared" si="89"/>
        <v>3.0313930457539669E-3</v>
      </c>
      <c r="GJ16">
        <v>86</v>
      </c>
      <c r="GK16" s="3">
        <f t="shared" si="89"/>
        <v>0.26069980193484116</v>
      </c>
      <c r="GL16">
        <v>82</v>
      </c>
      <c r="GM16" s="3">
        <f t="shared" si="90"/>
        <v>0.2485742297518253</v>
      </c>
      <c r="GN16">
        <v>850</v>
      </c>
      <c r="GO16" s="3">
        <f t="shared" si="91"/>
        <v>2.5766840888908717</v>
      </c>
      <c r="GP16">
        <v>3</v>
      </c>
      <c r="GQ16" s="3">
        <f t="shared" si="92"/>
        <v>9.0941791372619006E-3</v>
      </c>
      <c r="GR16">
        <v>121</v>
      </c>
      <c r="GS16" s="3">
        <f t="shared" si="93"/>
        <v>0.36679855853623</v>
      </c>
      <c r="GT16">
        <v>2</v>
      </c>
      <c r="GU16" s="3">
        <f t="shared" si="94"/>
        <v>6.0627860915079337E-3</v>
      </c>
    </row>
    <row r="17" spans="1:203" x14ac:dyDescent="0.3">
      <c r="A17" s="16" t="str">
        <f t="shared" si="76"/>
        <v>Murder per 100,000</v>
      </c>
      <c r="B17">
        <v>29</v>
      </c>
      <c r="C17" t="s">
        <v>20</v>
      </c>
      <c r="D17" s="10">
        <f t="shared" si="0"/>
        <v>2.2980492262767789</v>
      </c>
      <c r="E17" s="3" cm="1">
        <f t="array" ref="E17">((D17-_xlfn.PERCENTILE.INC($D$2:$D$37,0.975))/(AVERAGE(SMALL($D$2:$D$37,{1,2,3,4,5}))-_xlfn.PERCENTILE.INC($D$2:$D$37,0.975)))*100</f>
        <v>55.347374757454517</v>
      </c>
      <c r="F17" s="3">
        <f t="shared" si="77"/>
        <v>100</v>
      </c>
      <c r="G17" s="8" t="str" cm="1">
        <f t="array" ref="G17">_xlfn.IFS(F17=100,"green",F17&gt;50,"yellow",F17&gt;0,"orange",F17=0,"red")</f>
        <v>green</v>
      </c>
      <c r="H17" t="s">
        <v>193</v>
      </c>
      <c r="I17" s="4">
        <v>61095297</v>
      </c>
      <c r="J17" s="4">
        <v>30129611</v>
      </c>
      <c r="K17" s="4">
        <v>30965686</v>
      </c>
      <c r="L17">
        <v>1404</v>
      </c>
      <c r="M17" s="3">
        <f t="shared" si="78"/>
        <v>2.2980492262767789</v>
      </c>
      <c r="N17">
        <v>88</v>
      </c>
      <c r="O17" s="3">
        <f t="shared" si="79"/>
        <v>0.14403727344184938</v>
      </c>
      <c r="P17">
        <v>11225</v>
      </c>
      <c r="Q17" s="3">
        <f t="shared" si="80"/>
        <v>18.372936299826808</v>
      </c>
      <c r="R17">
        <v>10880</v>
      </c>
      <c r="S17" s="3">
        <f t="shared" si="80"/>
        <v>17.808244716446833</v>
      </c>
      <c r="T17">
        <v>682</v>
      </c>
      <c r="U17" s="3">
        <f t="shared" si="81"/>
        <v>1.1162888691743327</v>
      </c>
      <c r="V17">
        <v>3104</v>
      </c>
      <c r="W17" s="3">
        <f t="shared" si="81"/>
        <v>5.0805874632215966</v>
      </c>
      <c r="X17">
        <v>36</v>
      </c>
      <c r="Y17" s="3">
        <f t="shared" si="82"/>
        <v>5.8924339135302019E-2</v>
      </c>
      <c r="Z17">
        <v>98</v>
      </c>
      <c r="AA17" s="3">
        <f t="shared" si="83"/>
        <v>0.16040514542387771</v>
      </c>
      <c r="AB17">
        <v>112</v>
      </c>
      <c r="AC17" s="3">
        <f t="shared" si="84"/>
        <v>0.18332016619871741</v>
      </c>
      <c r="AD17">
        <v>17607</v>
      </c>
      <c r="AE17" s="3">
        <f t="shared" si="85"/>
        <v>28.818912198757292</v>
      </c>
      <c r="AF17">
        <v>3627</v>
      </c>
      <c r="AG17" s="3">
        <f t="shared" si="86"/>
        <v>5.9366271678816789</v>
      </c>
      <c r="AH17">
        <v>12119</v>
      </c>
      <c r="AI17" s="3">
        <f t="shared" si="1"/>
        <v>5.9366271678816789</v>
      </c>
      <c r="AJ17">
        <v>827</v>
      </c>
      <c r="AK17" s="3">
        <f t="shared" si="87"/>
        <v>19.836224055020143</v>
      </c>
      <c r="AL17">
        <v>330</v>
      </c>
      <c r="AM17" s="3">
        <f t="shared" si="88"/>
        <v>1.3536230129137437</v>
      </c>
      <c r="AN17">
        <v>23</v>
      </c>
      <c r="AO17"/>
      <c r="AP17">
        <v>15614</v>
      </c>
      <c r="AQ17" s="3">
        <f t="shared" si="2"/>
        <v>25.556795312739048</v>
      </c>
      <c r="AR17">
        <v>3445</v>
      </c>
      <c r="AS17" s="3">
        <f t="shared" si="3"/>
        <v>5.6387318978087624</v>
      </c>
      <c r="AT17">
        <v>11006</v>
      </c>
      <c r="AU17" s="3">
        <f t="shared" si="4"/>
        <v>18.014479903420391</v>
      </c>
      <c r="AV17">
        <v>819</v>
      </c>
      <c r="AW17" s="3">
        <f t="shared" si="5"/>
        <v>1.3405287153281209</v>
      </c>
      <c r="AX17">
        <v>326</v>
      </c>
      <c r="AY17" s="3">
        <f t="shared" si="6"/>
        <v>0.53359262661412388</v>
      </c>
      <c r="AZ17">
        <v>18</v>
      </c>
      <c r="BA17" s="3">
        <f t="shared" si="7"/>
        <v>2.9462169567651009E-2</v>
      </c>
      <c r="BB17">
        <v>1993</v>
      </c>
      <c r="BC17" s="3">
        <f t="shared" si="8"/>
        <v>3.2621168860182479</v>
      </c>
      <c r="BD17">
        <v>182</v>
      </c>
      <c r="BE17" s="3">
        <f t="shared" si="9"/>
        <v>0.29789527007291572</v>
      </c>
      <c r="BF17">
        <v>1113</v>
      </c>
      <c r="BG17" s="3">
        <f t="shared" si="10"/>
        <v>1.8217441515997541</v>
      </c>
      <c r="BH17">
        <v>8</v>
      </c>
      <c r="BI17" s="3">
        <f t="shared" si="11"/>
        <v>1.309429758562267E-2</v>
      </c>
      <c r="BJ17">
        <v>4</v>
      </c>
      <c r="BK17" s="3">
        <f t="shared" si="12"/>
        <v>6.5471487928113348E-3</v>
      </c>
      <c r="BL17">
        <v>179</v>
      </c>
      <c r="BM17" s="3">
        <f t="shared" si="13"/>
        <v>0.29298490847830727</v>
      </c>
      <c r="BN17">
        <v>502</v>
      </c>
      <c r="BO17" s="3">
        <f t="shared" si="14"/>
        <v>0.82166717349782259</v>
      </c>
      <c r="BP17">
        <v>5</v>
      </c>
      <c r="BQ17" s="3">
        <f t="shared" si="15"/>
        <v>8.1839359910141699E-3</v>
      </c>
      <c r="BR17">
        <v>404</v>
      </c>
      <c r="BS17" s="3">
        <f t="shared" si="16"/>
        <v>0.66126202807394485</v>
      </c>
      <c r="BT17">
        <v>6201</v>
      </c>
      <c r="BU17" s="3">
        <f t="shared" si="17"/>
        <v>10.149717416055772</v>
      </c>
      <c r="BV17">
        <v>4052</v>
      </c>
      <c r="BW17" s="3">
        <f t="shared" si="18"/>
        <v>6.6322617271178821</v>
      </c>
      <c r="BX17">
        <v>613</v>
      </c>
      <c r="BY17" s="3">
        <f t="shared" si="19"/>
        <v>1.0033505524983373</v>
      </c>
      <c r="BZ17">
        <v>43</v>
      </c>
      <c r="CA17" s="3">
        <f t="shared" si="20"/>
        <v>7.0381849522721862E-2</v>
      </c>
      <c r="CB17">
        <v>9</v>
      </c>
      <c r="CC17" s="3">
        <f t="shared" si="21"/>
        <v>1.4731084783825505E-2</v>
      </c>
      <c r="CD17">
        <v>15</v>
      </c>
      <c r="CE17" s="3">
        <f t="shared" si="22"/>
        <v>2.4551807973042506E-2</v>
      </c>
      <c r="CF17">
        <v>1328</v>
      </c>
      <c r="CG17" s="3">
        <f t="shared" si="23"/>
        <v>2.1736533992133631</v>
      </c>
      <c r="CH17">
        <v>30</v>
      </c>
      <c r="CI17" s="3">
        <f t="shared" si="24"/>
        <v>4.9103615946085012E-2</v>
      </c>
      <c r="CJ17">
        <v>178</v>
      </c>
      <c r="CK17" s="3">
        <f t="shared" si="25"/>
        <v>0.29134812128010446</v>
      </c>
      <c r="CL17">
        <v>3365</v>
      </c>
      <c r="CM17" s="3">
        <f t="shared" si="26"/>
        <v>5.5077889219525362</v>
      </c>
      <c r="CN17">
        <v>2807</v>
      </c>
      <c r="CO17" s="3">
        <f t="shared" si="27"/>
        <v>4.5944616653553547</v>
      </c>
      <c r="CP17">
        <v>323</v>
      </c>
      <c r="CQ17" s="3">
        <f t="shared" si="28"/>
        <v>0.52868226501951532</v>
      </c>
      <c r="CR17">
        <v>1</v>
      </c>
      <c r="CS17" s="3">
        <f t="shared" si="29"/>
        <v>1.6367871982028337E-3</v>
      </c>
      <c r="CT17">
        <v>5</v>
      </c>
      <c r="CU17" s="3">
        <f t="shared" si="30"/>
        <v>8.1839359910141699E-3</v>
      </c>
      <c r="CV17">
        <v>39</v>
      </c>
      <c r="CW17" s="3">
        <f t="shared" si="31"/>
        <v>6.3834700729910515E-2</v>
      </c>
      <c r="CX17">
        <v>30</v>
      </c>
      <c r="CY17" s="3">
        <f t="shared" si="32"/>
        <v>4.9103615946085012E-2</v>
      </c>
      <c r="CZ17">
        <v>12</v>
      </c>
      <c r="DA17" s="3">
        <f t="shared" si="33"/>
        <v>1.9641446378434006E-2</v>
      </c>
      <c r="DB17">
        <v>0</v>
      </c>
      <c r="DC17" s="3">
        <f t="shared" si="34"/>
        <v>0</v>
      </c>
      <c r="DD17">
        <v>18</v>
      </c>
      <c r="DE17" s="3">
        <f t="shared" si="35"/>
        <v>2.9462169567651009E-2</v>
      </c>
      <c r="DF17">
        <v>1</v>
      </c>
      <c r="DG17" s="3">
        <f t="shared" si="36"/>
        <v>1.6367871982028337E-3</v>
      </c>
      <c r="DH17">
        <v>0</v>
      </c>
      <c r="DI17" s="3">
        <f t="shared" si="37"/>
        <v>0</v>
      </c>
      <c r="DJ17">
        <v>0</v>
      </c>
      <c r="DK17" s="3">
        <f t="shared" si="38"/>
        <v>0</v>
      </c>
      <c r="DL17">
        <v>595</v>
      </c>
      <c r="DM17" s="3">
        <f t="shared" si="39"/>
        <v>0.97388838293068614</v>
      </c>
      <c r="DN17">
        <v>4</v>
      </c>
      <c r="DO17" s="3">
        <f t="shared" si="40"/>
        <v>6.5471487928113348E-3</v>
      </c>
      <c r="DP17">
        <v>10</v>
      </c>
      <c r="DQ17" s="3">
        <f t="shared" si="41"/>
        <v>1.636787198202834E-2</v>
      </c>
      <c r="DR17">
        <v>12</v>
      </c>
      <c r="DS17" s="3">
        <f t="shared" si="42"/>
        <v>1.9641446378434006E-2</v>
      </c>
      <c r="DT17">
        <v>0</v>
      </c>
      <c r="DU17" s="3">
        <f t="shared" si="43"/>
        <v>0</v>
      </c>
      <c r="DV17">
        <v>4152</v>
      </c>
      <c r="DW17" s="3">
        <f t="shared" si="44"/>
        <v>6.7959404469381655</v>
      </c>
      <c r="DX17">
        <v>64</v>
      </c>
      <c r="DY17" s="3">
        <f t="shared" si="45"/>
        <v>0.10475438068498136</v>
      </c>
      <c r="DZ17">
        <v>3</v>
      </c>
      <c r="EA17" s="3">
        <f t="shared" si="46"/>
        <v>4.9103615946085016E-3</v>
      </c>
      <c r="EB17">
        <v>452</v>
      </c>
      <c r="EC17" s="3">
        <f t="shared" si="47"/>
        <v>0.7398278135876809</v>
      </c>
      <c r="ED17">
        <v>21067</v>
      </c>
      <c r="EE17" s="3">
        <f t="shared" si="48"/>
        <v>34.482195904539097</v>
      </c>
      <c r="EF17">
        <v>11921</v>
      </c>
      <c r="EG17" s="3">
        <f t="shared" si="49"/>
        <v>19.51214018977598</v>
      </c>
      <c r="EH17">
        <v>9146</v>
      </c>
      <c r="EI17" s="3">
        <f t="shared" si="50"/>
        <v>14.970055714763118</v>
      </c>
      <c r="EJ17">
        <v>5428</v>
      </c>
      <c r="EK17" s="3">
        <f t="shared" si="51"/>
        <v>8.8844809118449817</v>
      </c>
      <c r="EL17">
        <v>995</v>
      </c>
      <c r="EM17" s="3">
        <f t="shared" si="52"/>
        <v>1.6286032622118196</v>
      </c>
      <c r="EN17">
        <v>4433</v>
      </c>
      <c r="EO17" s="3">
        <f t="shared" si="53"/>
        <v>7.2558776496331623</v>
      </c>
      <c r="EP17">
        <v>157</v>
      </c>
      <c r="EQ17" s="3">
        <f t="shared" si="54"/>
        <v>0.25697559011784493</v>
      </c>
      <c r="ER17">
        <v>1710</v>
      </c>
      <c r="ES17" s="3">
        <f t="shared" si="55"/>
        <v>2.7989061089268459</v>
      </c>
      <c r="ET17">
        <v>49</v>
      </c>
      <c r="EU17" s="3">
        <f t="shared" si="56"/>
        <v>8.0202572711938855E-2</v>
      </c>
      <c r="EV17">
        <v>221</v>
      </c>
      <c r="EW17" s="3">
        <f t="shared" si="57"/>
        <v>0.36172997080282626</v>
      </c>
      <c r="EX17">
        <v>0</v>
      </c>
      <c r="EY17" s="3">
        <f t="shared" si="58"/>
        <v>0</v>
      </c>
      <c r="EZ17">
        <v>291</v>
      </c>
      <c r="FA17" s="3">
        <f t="shared" si="59"/>
        <v>0.47630507467702471</v>
      </c>
      <c r="FB17">
        <v>21</v>
      </c>
      <c r="FC17" s="3">
        <f t="shared" si="60"/>
        <v>3.4372531162259509E-2</v>
      </c>
      <c r="FD17">
        <v>461</v>
      </c>
      <c r="FE17" s="3">
        <f t="shared" si="61"/>
        <v>0.75455889837150636</v>
      </c>
      <c r="FF17">
        <v>2</v>
      </c>
      <c r="FG17" s="3">
        <f t="shared" si="62"/>
        <v>3.2735743964056674E-3</v>
      </c>
      <c r="FH17">
        <v>31</v>
      </c>
      <c r="FI17" s="3">
        <f t="shared" si="63"/>
        <v>5.0740403144287849E-2</v>
      </c>
      <c r="FJ17">
        <v>815</v>
      </c>
      <c r="FK17" s="3">
        <f t="shared" si="64"/>
        <v>1.3339815665353096</v>
      </c>
      <c r="FL17">
        <v>5713</v>
      </c>
      <c r="FM17" s="3">
        <f t="shared" si="65"/>
        <v>9.3509652633327907</v>
      </c>
      <c r="FN17">
        <v>545</v>
      </c>
      <c r="FO17" s="3">
        <f t="shared" si="66"/>
        <v>0.89204902302054456</v>
      </c>
      <c r="FP17">
        <v>75</v>
      </c>
      <c r="FQ17" s="3">
        <f t="shared" si="67"/>
        <v>0.12275903986521254</v>
      </c>
      <c r="FR17">
        <v>0</v>
      </c>
      <c r="FS17" s="3">
        <f t="shared" si="68"/>
        <v>0</v>
      </c>
      <c r="FT17">
        <v>25</v>
      </c>
      <c r="FU17" s="3">
        <f t="shared" si="69"/>
        <v>4.0919679955070842E-2</v>
      </c>
      <c r="FV17">
        <v>29022</v>
      </c>
      <c r="FW17" s="3">
        <f t="shared" si="70"/>
        <v>47.502838066242646</v>
      </c>
      <c r="FX17">
        <v>4086</v>
      </c>
      <c r="FY17" s="3">
        <f t="shared" si="71"/>
        <v>6.6879124918567792</v>
      </c>
      <c r="FZ17">
        <v>2</v>
      </c>
      <c r="GA17" s="3">
        <f t="shared" si="72"/>
        <v>3.2735743964056674E-3</v>
      </c>
      <c r="GB17">
        <v>3</v>
      </c>
      <c r="GC17" s="3">
        <f t="shared" si="73"/>
        <v>4.9103615946085016E-3</v>
      </c>
      <c r="GD17">
        <v>219</v>
      </c>
      <c r="GE17" s="3">
        <f t="shared" si="74"/>
        <v>0.35845639640642063</v>
      </c>
      <c r="GF17">
        <v>4</v>
      </c>
      <c r="GG17" s="3">
        <f t="shared" si="75"/>
        <v>6.5471487928113348E-3</v>
      </c>
      <c r="GH17">
        <v>418</v>
      </c>
      <c r="GI17" s="3">
        <f t="shared" si="89"/>
        <v>0.6841770488487845</v>
      </c>
      <c r="GJ17">
        <v>251</v>
      </c>
      <c r="GK17" s="3">
        <f t="shared" si="89"/>
        <v>0.41083358674891129</v>
      </c>
      <c r="GL17">
        <v>1892</v>
      </c>
      <c r="GM17" s="3">
        <f t="shared" si="90"/>
        <v>3.0968013789997619</v>
      </c>
      <c r="GN17">
        <v>2812</v>
      </c>
      <c r="GO17" s="3">
        <f t="shared" si="91"/>
        <v>4.602645601346369</v>
      </c>
      <c r="GP17">
        <v>14</v>
      </c>
      <c r="GQ17" s="3">
        <f t="shared" si="92"/>
        <v>2.2915020774839676E-2</v>
      </c>
      <c r="GR17">
        <v>2464</v>
      </c>
      <c r="GS17" s="3">
        <f t="shared" si="93"/>
        <v>4.0330436563717829</v>
      </c>
      <c r="GT17">
        <v>78</v>
      </c>
      <c r="GU17" s="3">
        <f t="shared" si="94"/>
        <v>0.12766940145982103</v>
      </c>
    </row>
    <row r="18" spans="1:203" x14ac:dyDescent="0.3">
      <c r="A18" s="16" t="str">
        <f t="shared" si="76"/>
        <v>Murder per 100,000</v>
      </c>
      <c r="B18">
        <v>32</v>
      </c>
      <c r="C18" t="s">
        <v>19</v>
      </c>
      <c r="D18" s="10">
        <f t="shared" si="0"/>
        <v>0.99981856585845308</v>
      </c>
      <c r="E18" s="3" cm="1">
        <f t="array" ref="E18">((D18-_xlfn.PERCENTILE.INC($D$2:$D$37,0.975))/(AVERAGE(SMALL($D$2:$D$37,{1,2,3,4,5}))-_xlfn.PERCENTILE.INC($D$2:$D$37,0.975)))*100</f>
        <v>94.60214268868117</v>
      </c>
      <c r="F18" s="3">
        <f t="shared" si="77"/>
        <v>100</v>
      </c>
      <c r="G18" s="8" t="str" cm="1">
        <f t="array" ref="G18">_xlfn.IFS(F18=100,"green",F18&gt;50,"yellow",F18&gt;0,"orange",F18=0,"red")</f>
        <v>green</v>
      </c>
      <c r="H18" t="s">
        <v>193</v>
      </c>
      <c r="I18" s="4">
        <v>33406061</v>
      </c>
      <c r="J18" s="4">
        <v>17376281</v>
      </c>
      <c r="K18" s="4">
        <v>16029780</v>
      </c>
      <c r="L18">
        <v>334</v>
      </c>
      <c r="M18" s="3">
        <f t="shared" si="78"/>
        <v>0.99981856585845308</v>
      </c>
      <c r="N18">
        <v>94</v>
      </c>
      <c r="O18" s="3">
        <f t="shared" si="79"/>
        <v>0.28138606344519335</v>
      </c>
      <c r="P18">
        <v>3570</v>
      </c>
      <c r="Q18" s="3">
        <f t="shared" si="80"/>
        <v>10.686683473397238</v>
      </c>
      <c r="R18">
        <v>3471</v>
      </c>
      <c r="S18" s="3">
        <f t="shared" si="80"/>
        <v>10.390330066151767</v>
      </c>
      <c r="T18">
        <v>82</v>
      </c>
      <c r="U18" s="3">
        <f t="shared" si="81"/>
        <v>0.24546443832453041</v>
      </c>
      <c r="V18">
        <v>700</v>
      </c>
      <c r="W18" s="3">
        <f t="shared" si="81"/>
        <v>2.0954281320386743</v>
      </c>
      <c r="X18">
        <v>2344</v>
      </c>
      <c r="Y18" s="3">
        <f t="shared" si="82"/>
        <v>7.0166907735695032</v>
      </c>
      <c r="Z18">
        <v>46</v>
      </c>
      <c r="AA18" s="3">
        <f t="shared" si="83"/>
        <v>0.13769956296254143</v>
      </c>
      <c r="AB18">
        <v>16</v>
      </c>
      <c r="AC18" s="3">
        <f t="shared" si="84"/>
        <v>4.789550016088398E-2</v>
      </c>
      <c r="AD18">
        <v>17174</v>
      </c>
      <c r="AE18" s="3">
        <f t="shared" si="85"/>
        <v>51.409832485188836</v>
      </c>
      <c r="AF18">
        <v>7922</v>
      </c>
      <c r="AG18" s="3">
        <f t="shared" si="86"/>
        <v>23.714259517157679</v>
      </c>
      <c r="AH18">
        <v>8353</v>
      </c>
      <c r="AI18" s="3">
        <f t="shared" si="1"/>
        <v>23.714259517157679</v>
      </c>
      <c r="AJ18">
        <v>573</v>
      </c>
      <c r="AK18" s="3">
        <f t="shared" si="87"/>
        <v>25.004444552741493</v>
      </c>
      <c r="AL18">
        <v>187</v>
      </c>
      <c r="AM18" s="3">
        <f t="shared" si="88"/>
        <v>1.7152575995116575</v>
      </c>
      <c r="AN18">
        <v>16</v>
      </c>
      <c r="AO18"/>
      <c r="AP18">
        <v>15150</v>
      </c>
      <c r="AQ18" s="3">
        <f t="shared" si="2"/>
        <v>45.351051714837013</v>
      </c>
      <c r="AR18">
        <v>7179</v>
      </c>
      <c r="AS18" s="3">
        <f t="shared" si="3"/>
        <v>21.490112228436629</v>
      </c>
      <c r="AT18">
        <v>7218</v>
      </c>
      <c r="AU18" s="3">
        <f t="shared" si="4"/>
        <v>21.606857510078786</v>
      </c>
      <c r="AV18">
        <v>565</v>
      </c>
      <c r="AW18" s="3">
        <f t="shared" si="5"/>
        <v>1.6913098494312155</v>
      </c>
      <c r="AX18">
        <v>184</v>
      </c>
      <c r="AY18" s="3">
        <f t="shared" si="6"/>
        <v>0.55079825185016573</v>
      </c>
      <c r="AZ18">
        <v>4</v>
      </c>
      <c r="BA18" s="3">
        <f t="shared" si="7"/>
        <v>1.1973875040220995E-2</v>
      </c>
      <c r="BB18">
        <v>2024</v>
      </c>
      <c r="BC18" s="3">
        <f t="shared" si="8"/>
        <v>6.0587807703518228</v>
      </c>
      <c r="BD18">
        <v>743</v>
      </c>
      <c r="BE18" s="3">
        <f t="shared" si="9"/>
        <v>2.2241472887210501</v>
      </c>
      <c r="BF18">
        <v>1135</v>
      </c>
      <c r="BG18" s="3">
        <f t="shared" si="10"/>
        <v>3.3975870426627068</v>
      </c>
      <c r="BH18">
        <v>8</v>
      </c>
      <c r="BI18" s="3">
        <f t="shared" si="11"/>
        <v>2.394775008044199E-2</v>
      </c>
      <c r="BJ18">
        <v>3</v>
      </c>
      <c r="BK18" s="3">
        <f t="shared" si="12"/>
        <v>8.9804062801657463E-3</v>
      </c>
      <c r="BL18">
        <v>62</v>
      </c>
      <c r="BM18" s="3">
        <f t="shared" si="13"/>
        <v>0.18559506312342541</v>
      </c>
      <c r="BN18">
        <v>61</v>
      </c>
      <c r="BO18" s="3">
        <f t="shared" si="14"/>
        <v>0.18260159436337017</v>
      </c>
      <c r="BP18">
        <v>12</v>
      </c>
      <c r="BQ18" s="3">
        <f t="shared" si="15"/>
        <v>3.5921625120662985E-2</v>
      </c>
      <c r="BR18">
        <v>133</v>
      </c>
      <c r="BS18" s="3">
        <f t="shared" si="16"/>
        <v>0.39813134508734804</v>
      </c>
      <c r="BT18">
        <v>4940</v>
      </c>
      <c r="BU18" s="3">
        <f t="shared" si="17"/>
        <v>14.787735674672929</v>
      </c>
      <c r="BV18">
        <v>2744</v>
      </c>
      <c r="BW18" s="3">
        <f t="shared" si="18"/>
        <v>8.2140782775916019</v>
      </c>
      <c r="BX18">
        <v>1518</v>
      </c>
      <c r="BY18" s="3">
        <f t="shared" si="19"/>
        <v>4.5440855777638669</v>
      </c>
      <c r="BZ18">
        <v>83</v>
      </c>
      <c r="CA18" s="3">
        <f t="shared" si="20"/>
        <v>0.24845790708458565</v>
      </c>
      <c r="CB18">
        <v>59</v>
      </c>
      <c r="CC18" s="3">
        <f t="shared" si="21"/>
        <v>0.17661465684325967</v>
      </c>
      <c r="CD18">
        <v>23</v>
      </c>
      <c r="CE18" s="3">
        <f t="shared" si="22"/>
        <v>6.8849781481270717E-2</v>
      </c>
      <c r="CF18">
        <v>122</v>
      </c>
      <c r="CG18" s="3">
        <f t="shared" si="23"/>
        <v>0.36520318872674035</v>
      </c>
      <c r="CH18">
        <v>105</v>
      </c>
      <c r="CI18" s="3">
        <f t="shared" si="24"/>
        <v>0.3143142198058011</v>
      </c>
      <c r="CJ18">
        <v>451</v>
      </c>
      <c r="CK18" s="3">
        <f t="shared" si="25"/>
        <v>1.3500544107849171</v>
      </c>
      <c r="CL18">
        <v>403</v>
      </c>
      <c r="CM18" s="3">
        <f t="shared" si="26"/>
        <v>1.2063679103022653</v>
      </c>
      <c r="CN18">
        <v>42</v>
      </c>
      <c r="CO18" s="3">
        <f t="shared" si="27"/>
        <v>0.12572568792232044</v>
      </c>
      <c r="CP18">
        <v>266</v>
      </c>
      <c r="CQ18" s="3">
        <f t="shared" si="28"/>
        <v>0.79626269017469609</v>
      </c>
      <c r="CR18">
        <v>0</v>
      </c>
      <c r="CS18" s="3">
        <f t="shared" si="29"/>
        <v>0</v>
      </c>
      <c r="CT18">
        <v>1</v>
      </c>
      <c r="CU18" s="3">
        <f t="shared" si="30"/>
        <v>2.9934687600552488E-3</v>
      </c>
      <c r="CV18">
        <v>8</v>
      </c>
      <c r="CW18" s="3">
        <f t="shared" si="31"/>
        <v>2.394775008044199E-2</v>
      </c>
      <c r="CX18">
        <v>19</v>
      </c>
      <c r="CY18" s="3">
        <f t="shared" si="32"/>
        <v>5.6875906441049728E-2</v>
      </c>
      <c r="CZ18">
        <v>7</v>
      </c>
      <c r="DA18" s="3">
        <f t="shared" si="33"/>
        <v>2.095428132038674E-2</v>
      </c>
      <c r="DB18">
        <v>0</v>
      </c>
      <c r="DC18" s="3">
        <f t="shared" si="34"/>
        <v>0</v>
      </c>
      <c r="DD18">
        <v>35</v>
      </c>
      <c r="DE18" s="3">
        <f t="shared" si="35"/>
        <v>0.10477140660193371</v>
      </c>
      <c r="DF18">
        <v>1</v>
      </c>
      <c r="DG18" s="3">
        <f t="shared" si="36"/>
        <v>2.9934687600552488E-3</v>
      </c>
      <c r="DH18">
        <v>0</v>
      </c>
      <c r="DI18" s="3">
        <f t="shared" si="37"/>
        <v>0</v>
      </c>
      <c r="DJ18">
        <v>0</v>
      </c>
      <c r="DK18" s="3">
        <f t="shared" si="38"/>
        <v>0</v>
      </c>
      <c r="DL18">
        <v>814</v>
      </c>
      <c r="DM18" s="3">
        <f t="shared" si="39"/>
        <v>2.4366835706849725</v>
      </c>
      <c r="DN18">
        <v>41</v>
      </c>
      <c r="DO18" s="3">
        <f t="shared" si="40"/>
        <v>0.1227322191622652</v>
      </c>
      <c r="DP18">
        <v>77</v>
      </c>
      <c r="DQ18" s="3">
        <f t="shared" si="41"/>
        <v>0.23049709452425415</v>
      </c>
      <c r="DR18">
        <v>0</v>
      </c>
      <c r="DS18" s="3">
        <f t="shared" si="42"/>
        <v>0</v>
      </c>
      <c r="DT18">
        <v>3156</v>
      </c>
      <c r="DU18" s="3">
        <f t="shared" si="43"/>
        <v>9.4473874067343644</v>
      </c>
      <c r="DV18">
        <v>1560</v>
      </c>
      <c r="DW18" s="3">
        <f t="shared" si="44"/>
        <v>4.6698112656861879</v>
      </c>
      <c r="DX18">
        <v>36</v>
      </c>
      <c r="DY18" s="3">
        <f t="shared" si="45"/>
        <v>0.10776487536198896</v>
      </c>
      <c r="DZ18">
        <v>0</v>
      </c>
      <c r="EA18" s="3">
        <f t="shared" si="46"/>
        <v>0</v>
      </c>
      <c r="EB18">
        <v>1423</v>
      </c>
      <c r="EC18" s="3">
        <f t="shared" si="47"/>
        <v>4.2597060455586186</v>
      </c>
      <c r="ED18">
        <v>3943</v>
      </c>
      <c r="EE18" s="3">
        <f t="shared" si="48"/>
        <v>11.803247320897846</v>
      </c>
      <c r="EF18">
        <v>1480</v>
      </c>
      <c r="EG18" s="3">
        <f t="shared" si="49"/>
        <v>4.4303337648817678</v>
      </c>
      <c r="EH18">
        <v>2463</v>
      </c>
      <c r="EI18" s="3">
        <f t="shared" si="50"/>
        <v>7.3729135560160781</v>
      </c>
      <c r="EJ18">
        <v>2273</v>
      </c>
      <c r="EK18" s="3">
        <f t="shared" si="51"/>
        <v>6.8041544916055807</v>
      </c>
      <c r="EL18">
        <v>582</v>
      </c>
      <c r="EM18" s="3">
        <f t="shared" si="52"/>
        <v>1.7421988183521546</v>
      </c>
      <c r="EN18">
        <v>1691</v>
      </c>
      <c r="EO18" s="3">
        <f t="shared" si="53"/>
        <v>5.0619556732534257</v>
      </c>
      <c r="EP18">
        <v>93</v>
      </c>
      <c r="EQ18" s="3">
        <f t="shared" si="54"/>
        <v>0.27839259468513811</v>
      </c>
      <c r="ER18">
        <v>821</v>
      </c>
      <c r="ES18" s="3">
        <f t="shared" si="55"/>
        <v>2.4576378520053592</v>
      </c>
      <c r="ET18">
        <v>19</v>
      </c>
      <c r="EU18" s="3">
        <f t="shared" si="56"/>
        <v>5.6875906441049728E-2</v>
      </c>
      <c r="EV18">
        <v>60</v>
      </c>
      <c r="EW18" s="3">
        <f t="shared" si="57"/>
        <v>0.17960812560331493</v>
      </c>
      <c r="EX18">
        <v>0</v>
      </c>
      <c r="EY18" s="3">
        <f t="shared" si="58"/>
        <v>0</v>
      </c>
      <c r="EZ18">
        <v>11</v>
      </c>
      <c r="FA18" s="3">
        <f t="shared" si="59"/>
        <v>3.2928156360607738E-2</v>
      </c>
      <c r="FB18">
        <v>4</v>
      </c>
      <c r="FC18" s="3">
        <f t="shared" si="60"/>
        <v>1.1973875040220995E-2</v>
      </c>
      <c r="FD18">
        <v>155</v>
      </c>
      <c r="FE18" s="3">
        <f t="shared" si="61"/>
        <v>0.46398765780856355</v>
      </c>
      <c r="FF18">
        <v>2</v>
      </c>
      <c r="FG18" s="3">
        <f t="shared" si="62"/>
        <v>5.9869375201104975E-3</v>
      </c>
      <c r="FH18">
        <v>35</v>
      </c>
      <c r="FI18" s="3">
        <f t="shared" si="63"/>
        <v>0.10477140660193371</v>
      </c>
      <c r="FJ18">
        <v>136</v>
      </c>
      <c r="FK18" s="3">
        <f t="shared" si="64"/>
        <v>0.40711175136751382</v>
      </c>
      <c r="FL18">
        <v>7771</v>
      </c>
      <c r="FM18" s="3">
        <f t="shared" si="65"/>
        <v>23.262245734389339</v>
      </c>
      <c r="FN18">
        <v>400</v>
      </c>
      <c r="FO18" s="3">
        <f t="shared" si="66"/>
        <v>1.1973875040220994</v>
      </c>
      <c r="FP18">
        <v>20</v>
      </c>
      <c r="FQ18" s="3">
        <f t="shared" si="67"/>
        <v>5.9869375201104975E-2</v>
      </c>
      <c r="FR18">
        <v>0</v>
      </c>
      <c r="FS18" s="3">
        <f t="shared" si="68"/>
        <v>0</v>
      </c>
      <c r="FT18">
        <v>0</v>
      </c>
      <c r="FU18" s="3">
        <f t="shared" si="69"/>
        <v>0</v>
      </c>
      <c r="FV18">
        <v>163100</v>
      </c>
      <c r="FW18" s="3">
        <f t="shared" si="70"/>
        <v>488.23475476501108</v>
      </c>
      <c r="FX18">
        <v>5368</v>
      </c>
      <c r="FY18" s="3">
        <f t="shared" si="71"/>
        <v>16.068940303976575</v>
      </c>
      <c r="FZ18">
        <v>0</v>
      </c>
      <c r="GA18" s="3">
        <f t="shared" si="72"/>
        <v>0</v>
      </c>
      <c r="GB18">
        <v>931</v>
      </c>
      <c r="GC18" s="3">
        <f t="shared" si="73"/>
        <v>2.7869194156114365</v>
      </c>
      <c r="GD18">
        <v>7</v>
      </c>
      <c r="GE18" s="3">
        <f t="shared" si="74"/>
        <v>2.095428132038674E-2</v>
      </c>
      <c r="GF18">
        <v>51</v>
      </c>
      <c r="GG18" s="3">
        <f t="shared" si="75"/>
        <v>0.15266690676281769</v>
      </c>
      <c r="GH18">
        <v>89</v>
      </c>
      <c r="GI18" s="3">
        <f t="shared" si="89"/>
        <v>0.26641871964491715</v>
      </c>
      <c r="GJ18">
        <v>256</v>
      </c>
      <c r="GK18" s="3">
        <f t="shared" si="89"/>
        <v>0.76632800257414369</v>
      </c>
      <c r="GL18">
        <v>1501</v>
      </c>
      <c r="GM18" s="3">
        <f t="shared" si="90"/>
        <v>4.4931966088429283</v>
      </c>
      <c r="GN18">
        <v>4998</v>
      </c>
      <c r="GO18" s="3">
        <f t="shared" si="91"/>
        <v>14.961356862756132</v>
      </c>
      <c r="GP18">
        <v>1</v>
      </c>
      <c r="GQ18" s="3">
        <f t="shared" si="92"/>
        <v>2.9934687600552488E-3</v>
      </c>
      <c r="GR18">
        <v>1034</v>
      </c>
      <c r="GS18" s="3">
        <f t="shared" si="93"/>
        <v>3.0952466978971271</v>
      </c>
      <c r="GT18">
        <v>572</v>
      </c>
      <c r="GU18" s="3">
        <f t="shared" si="94"/>
        <v>1.7122641307516022</v>
      </c>
    </row>
    <row r="19" spans="1:203" x14ac:dyDescent="0.3">
      <c r="A19" s="16" t="str">
        <f t="shared" si="76"/>
        <v>Murder per 100,000</v>
      </c>
      <c r="B19">
        <v>35</v>
      </c>
      <c r="C19" t="s">
        <v>18</v>
      </c>
      <c r="D19" s="10">
        <f t="shared" si="0"/>
        <v>1.8248175182481754</v>
      </c>
      <c r="E19" s="3" cm="1">
        <f t="array" ref="E19">((D19-_xlfn.PERCENTILE.INC($D$2:$D$37,0.975))/(AVERAGE(SMALL($D$2:$D$37,{1,2,3,4,5}))-_xlfn.PERCENTILE.INC($D$2:$D$37,0.975)))*100</f>
        <v>69.656542952862054</v>
      </c>
      <c r="F19" s="3">
        <f t="shared" si="77"/>
        <v>100</v>
      </c>
      <c r="G19" s="8" t="str" cm="1">
        <f t="array" ref="G19">_xlfn.IFS(F19=100,"green",F19&gt;50,"yellow",F19&gt;0,"orange",F19=0,"red")</f>
        <v>green</v>
      </c>
      <c r="H19" t="s">
        <v>193</v>
      </c>
      <c r="I19" s="4">
        <v>274000</v>
      </c>
      <c r="J19" s="4">
        <v>126131</v>
      </c>
      <c r="K19" s="4">
        <v>147869</v>
      </c>
      <c r="L19">
        <v>5</v>
      </c>
      <c r="M19" s="3">
        <f t="shared" si="78"/>
        <v>1.8248175182481754</v>
      </c>
      <c r="N19">
        <v>0</v>
      </c>
      <c r="O19" s="3">
        <f t="shared" si="79"/>
        <v>0</v>
      </c>
      <c r="P19">
        <v>64</v>
      </c>
      <c r="Q19" s="3">
        <f t="shared" si="80"/>
        <v>23.357664233576642</v>
      </c>
      <c r="R19">
        <v>60</v>
      </c>
      <c r="S19" s="3">
        <f t="shared" si="80"/>
        <v>21.897810218978101</v>
      </c>
      <c r="T19">
        <v>0</v>
      </c>
      <c r="U19" s="3">
        <f t="shared" si="81"/>
        <v>0</v>
      </c>
      <c r="V19">
        <v>3</v>
      </c>
      <c r="W19" s="3">
        <f t="shared" si="81"/>
        <v>1.0948905109489051</v>
      </c>
      <c r="X19">
        <v>0</v>
      </c>
      <c r="Y19" s="3">
        <f t="shared" si="82"/>
        <v>0</v>
      </c>
      <c r="Z19">
        <v>3</v>
      </c>
      <c r="AA19" s="3">
        <f t="shared" si="83"/>
        <v>1.0948905109489051</v>
      </c>
      <c r="AB19">
        <v>0</v>
      </c>
      <c r="AC19" s="3">
        <f t="shared" si="84"/>
        <v>0</v>
      </c>
      <c r="AD19">
        <v>26</v>
      </c>
      <c r="AE19" s="3">
        <f t="shared" si="85"/>
        <v>9.4890510948905114</v>
      </c>
      <c r="AF19">
        <v>20</v>
      </c>
      <c r="AG19" s="3">
        <f t="shared" si="86"/>
        <v>7.2992700729927016</v>
      </c>
      <c r="AH19">
        <v>1</v>
      </c>
      <c r="AI19" s="3">
        <f t="shared" si="1"/>
        <v>7.2992700729927016</v>
      </c>
      <c r="AJ19">
        <v>3</v>
      </c>
      <c r="AK19" s="3">
        <f t="shared" si="87"/>
        <v>0.36496350364963503</v>
      </c>
      <c r="AL19">
        <v>2</v>
      </c>
      <c r="AM19" s="3">
        <f t="shared" si="88"/>
        <v>1.0948905109489051</v>
      </c>
      <c r="AN19">
        <v>0</v>
      </c>
      <c r="AO19"/>
      <c r="AP19">
        <v>26</v>
      </c>
      <c r="AQ19" s="3">
        <f t="shared" si="2"/>
        <v>9.4890510948905114</v>
      </c>
      <c r="AR19">
        <v>20</v>
      </c>
      <c r="AS19" s="3">
        <f t="shared" si="3"/>
        <v>7.2992700729927016</v>
      </c>
      <c r="AT19">
        <v>1</v>
      </c>
      <c r="AU19" s="3">
        <f t="shared" si="4"/>
        <v>0.36496350364963503</v>
      </c>
      <c r="AV19">
        <v>3</v>
      </c>
      <c r="AW19" s="3">
        <f t="shared" si="5"/>
        <v>1.0948905109489051</v>
      </c>
      <c r="AX19">
        <v>2</v>
      </c>
      <c r="AY19" s="3">
        <f t="shared" si="6"/>
        <v>0.72992700729927007</v>
      </c>
      <c r="AZ19">
        <v>0</v>
      </c>
      <c r="BA19" s="3">
        <f t="shared" si="7"/>
        <v>0</v>
      </c>
      <c r="BB19">
        <v>0</v>
      </c>
      <c r="BC19" s="3">
        <f t="shared" si="8"/>
        <v>0</v>
      </c>
      <c r="BD19">
        <v>0</v>
      </c>
      <c r="BE19" s="3">
        <f t="shared" si="9"/>
        <v>0</v>
      </c>
      <c r="BF19">
        <v>0</v>
      </c>
      <c r="BG19" s="3">
        <f t="shared" si="10"/>
        <v>0</v>
      </c>
      <c r="BH19">
        <v>0</v>
      </c>
      <c r="BI19" s="3">
        <f t="shared" si="11"/>
        <v>0</v>
      </c>
      <c r="BJ19">
        <v>0</v>
      </c>
      <c r="BK19" s="3">
        <f t="shared" si="12"/>
        <v>0</v>
      </c>
      <c r="BL19">
        <v>0</v>
      </c>
      <c r="BM19" s="3">
        <f t="shared" si="13"/>
        <v>0</v>
      </c>
      <c r="BN19">
        <v>0</v>
      </c>
      <c r="BO19" s="3">
        <f t="shared" si="14"/>
        <v>0</v>
      </c>
      <c r="BP19">
        <v>0</v>
      </c>
      <c r="BQ19" s="3">
        <f t="shared" si="15"/>
        <v>0</v>
      </c>
      <c r="BR19">
        <v>2</v>
      </c>
      <c r="BS19" s="3">
        <f t="shared" si="16"/>
        <v>0.72992700729927007</v>
      </c>
      <c r="BT19">
        <v>1</v>
      </c>
      <c r="BU19" s="3">
        <f t="shared" si="17"/>
        <v>0.36496350364963503</v>
      </c>
      <c r="BV19">
        <v>0</v>
      </c>
      <c r="BW19" s="3">
        <f t="shared" si="18"/>
        <v>0</v>
      </c>
      <c r="BX19">
        <v>1</v>
      </c>
      <c r="BY19" s="3">
        <f t="shared" si="19"/>
        <v>0.36496350364963503</v>
      </c>
      <c r="BZ19">
        <v>1</v>
      </c>
      <c r="CA19" s="3">
        <f t="shared" si="20"/>
        <v>0.36496350364963503</v>
      </c>
      <c r="CB19">
        <v>0</v>
      </c>
      <c r="CC19" s="3">
        <f t="shared" si="21"/>
        <v>0</v>
      </c>
      <c r="CD19">
        <v>0</v>
      </c>
      <c r="CE19" s="3">
        <f t="shared" si="22"/>
        <v>0</v>
      </c>
      <c r="CF19">
        <v>0</v>
      </c>
      <c r="CG19" s="3">
        <f t="shared" si="23"/>
        <v>0</v>
      </c>
      <c r="CH19">
        <v>0</v>
      </c>
      <c r="CI19" s="3">
        <f t="shared" si="24"/>
        <v>0</v>
      </c>
      <c r="CJ19">
        <v>0</v>
      </c>
      <c r="CK19" s="3">
        <f t="shared" si="25"/>
        <v>0</v>
      </c>
      <c r="CL19">
        <v>8</v>
      </c>
      <c r="CM19" s="3">
        <f t="shared" si="26"/>
        <v>2.9197080291970803</v>
      </c>
      <c r="CN19">
        <v>0</v>
      </c>
      <c r="CO19" s="3">
        <f t="shared" si="27"/>
        <v>0</v>
      </c>
      <c r="CP19">
        <v>6</v>
      </c>
      <c r="CQ19" s="3">
        <f t="shared" si="28"/>
        <v>2.1897810218978102</v>
      </c>
      <c r="CR19">
        <v>0</v>
      </c>
      <c r="CS19" s="3">
        <f t="shared" si="29"/>
        <v>0</v>
      </c>
      <c r="CT19">
        <v>0</v>
      </c>
      <c r="CU19" s="3">
        <f t="shared" si="30"/>
        <v>0</v>
      </c>
      <c r="CV19">
        <v>0</v>
      </c>
      <c r="CW19" s="3">
        <f t="shared" si="31"/>
        <v>0</v>
      </c>
      <c r="CX19">
        <v>2</v>
      </c>
      <c r="CY19" s="3">
        <f t="shared" si="32"/>
        <v>0.72992700729927007</v>
      </c>
      <c r="CZ19">
        <v>0</v>
      </c>
      <c r="DA19" s="3">
        <f t="shared" si="33"/>
        <v>0</v>
      </c>
      <c r="DB19">
        <v>0</v>
      </c>
      <c r="DC19" s="3">
        <f t="shared" si="34"/>
        <v>0</v>
      </c>
      <c r="DD19">
        <v>0</v>
      </c>
      <c r="DE19" s="3">
        <f t="shared" si="35"/>
        <v>0</v>
      </c>
      <c r="DF19">
        <v>0</v>
      </c>
      <c r="DG19" s="3">
        <f t="shared" si="36"/>
        <v>0</v>
      </c>
      <c r="DH19">
        <v>0</v>
      </c>
      <c r="DI19" s="3">
        <f t="shared" si="37"/>
        <v>0</v>
      </c>
      <c r="DJ19">
        <v>0</v>
      </c>
      <c r="DK19" s="3">
        <f t="shared" si="38"/>
        <v>0</v>
      </c>
      <c r="DL19">
        <v>5</v>
      </c>
      <c r="DM19" s="3">
        <f t="shared" si="39"/>
        <v>1.8248175182481754</v>
      </c>
      <c r="DN19">
        <v>0</v>
      </c>
      <c r="DO19" s="3">
        <f t="shared" si="40"/>
        <v>0</v>
      </c>
      <c r="DP19">
        <v>0</v>
      </c>
      <c r="DQ19" s="3">
        <f t="shared" si="41"/>
        <v>0</v>
      </c>
      <c r="DR19">
        <v>0</v>
      </c>
      <c r="DS19" s="3">
        <f t="shared" si="42"/>
        <v>0</v>
      </c>
      <c r="DT19">
        <v>0</v>
      </c>
      <c r="DU19" s="3">
        <f t="shared" si="43"/>
        <v>0</v>
      </c>
      <c r="DV19">
        <v>7</v>
      </c>
      <c r="DW19" s="3">
        <f t="shared" si="44"/>
        <v>2.5547445255474455</v>
      </c>
      <c r="DX19">
        <v>0</v>
      </c>
      <c r="DY19" s="3">
        <f t="shared" si="45"/>
        <v>0</v>
      </c>
      <c r="DZ19">
        <v>0</v>
      </c>
      <c r="EA19" s="3">
        <f t="shared" si="46"/>
        <v>0</v>
      </c>
      <c r="EB19">
        <v>0</v>
      </c>
      <c r="EC19" s="3">
        <f t="shared" si="47"/>
        <v>0</v>
      </c>
      <c r="ED19">
        <v>20</v>
      </c>
      <c r="EE19" s="3">
        <f t="shared" si="48"/>
        <v>7.2992700729927016</v>
      </c>
      <c r="EF19">
        <v>2</v>
      </c>
      <c r="EG19" s="3">
        <f t="shared" si="49"/>
        <v>0.72992700729927007</v>
      </c>
      <c r="EH19">
        <v>18</v>
      </c>
      <c r="EI19" s="3">
        <f t="shared" si="50"/>
        <v>6.5693430656934302</v>
      </c>
      <c r="EJ19">
        <v>13</v>
      </c>
      <c r="EK19" s="3">
        <f t="shared" si="51"/>
        <v>4.7445255474452557</v>
      </c>
      <c r="EL19">
        <v>1</v>
      </c>
      <c r="EM19" s="3">
        <f t="shared" si="52"/>
        <v>0.36496350364963503</v>
      </c>
      <c r="EN19">
        <v>12</v>
      </c>
      <c r="EO19" s="3">
        <f t="shared" si="53"/>
        <v>4.3795620437956204</v>
      </c>
      <c r="EP19">
        <v>0</v>
      </c>
      <c r="EQ19" s="3">
        <f t="shared" si="54"/>
        <v>0</v>
      </c>
      <c r="ER19">
        <v>4</v>
      </c>
      <c r="ES19" s="3">
        <f t="shared" si="55"/>
        <v>1.4598540145985401</v>
      </c>
      <c r="ET19">
        <v>0</v>
      </c>
      <c r="EU19" s="3">
        <f t="shared" si="56"/>
        <v>0</v>
      </c>
      <c r="EV19">
        <v>0</v>
      </c>
      <c r="EW19" s="3">
        <f t="shared" si="57"/>
        <v>0</v>
      </c>
      <c r="EX19">
        <v>0</v>
      </c>
      <c r="EY19" s="3">
        <f t="shared" si="58"/>
        <v>0</v>
      </c>
      <c r="EZ19">
        <v>0</v>
      </c>
      <c r="FA19" s="3">
        <f t="shared" si="59"/>
        <v>0</v>
      </c>
      <c r="FB19">
        <v>0</v>
      </c>
      <c r="FC19" s="3">
        <f t="shared" si="60"/>
        <v>0</v>
      </c>
      <c r="FD19">
        <v>6</v>
      </c>
      <c r="FE19" s="3">
        <f t="shared" si="61"/>
        <v>2.1897810218978102</v>
      </c>
      <c r="FF19">
        <v>0</v>
      </c>
      <c r="FG19" s="3">
        <f t="shared" si="62"/>
        <v>0</v>
      </c>
      <c r="FH19">
        <v>0</v>
      </c>
      <c r="FI19" s="3">
        <f t="shared" si="63"/>
        <v>0</v>
      </c>
      <c r="FJ19">
        <v>0</v>
      </c>
      <c r="FK19" s="3">
        <f t="shared" si="64"/>
        <v>0</v>
      </c>
      <c r="FL19">
        <v>12</v>
      </c>
      <c r="FM19" s="3">
        <f t="shared" si="65"/>
        <v>4.3795620437956204</v>
      </c>
      <c r="FN19">
        <v>0</v>
      </c>
      <c r="FO19" s="3">
        <f t="shared" si="66"/>
        <v>0</v>
      </c>
      <c r="FP19">
        <v>3</v>
      </c>
      <c r="FQ19" s="3">
        <f t="shared" si="67"/>
        <v>1.0948905109489051</v>
      </c>
      <c r="FR19">
        <v>0</v>
      </c>
      <c r="FS19" s="3">
        <f t="shared" si="68"/>
        <v>0</v>
      </c>
      <c r="FT19">
        <v>0</v>
      </c>
      <c r="FU19" s="3">
        <f t="shared" si="69"/>
        <v>0</v>
      </c>
      <c r="FV19">
        <v>209</v>
      </c>
      <c r="FW19" s="3">
        <f t="shared" si="70"/>
        <v>76.277372262773724</v>
      </c>
      <c r="FX19">
        <v>0</v>
      </c>
      <c r="FY19" s="3">
        <f t="shared" si="71"/>
        <v>0</v>
      </c>
      <c r="FZ19">
        <v>1</v>
      </c>
      <c r="GA19" s="3">
        <f t="shared" si="72"/>
        <v>0.36496350364963503</v>
      </c>
      <c r="GB19">
        <v>2</v>
      </c>
      <c r="GC19" s="3">
        <f t="shared" si="73"/>
        <v>0.72992700729927007</v>
      </c>
      <c r="GD19">
        <v>0</v>
      </c>
      <c r="GE19" s="3">
        <f t="shared" si="74"/>
        <v>0</v>
      </c>
      <c r="GF19">
        <v>0</v>
      </c>
      <c r="GG19" s="3">
        <f t="shared" si="75"/>
        <v>0</v>
      </c>
      <c r="GH19">
        <v>0</v>
      </c>
      <c r="GI19" s="3">
        <f t="shared" si="89"/>
        <v>0</v>
      </c>
      <c r="GJ19">
        <v>1</v>
      </c>
      <c r="GK19" s="3">
        <f t="shared" si="89"/>
        <v>0.36496350364963503</v>
      </c>
      <c r="GL19">
        <v>2</v>
      </c>
      <c r="GM19" s="3">
        <f t="shared" si="90"/>
        <v>0.72992700729927007</v>
      </c>
      <c r="GN19">
        <v>2</v>
      </c>
      <c r="GO19" s="3">
        <f t="shared" si="91"/>
        <v>0.72992700729927007</v>
      </c>
      <c r="GP19">
        <v>0</v>
      </c>
      <c r="GQ19" s="3">
        <f t="shared" si="92"/>
        <v>0</v>
      </c>
      <c r="GR19">
        <v>0</v>
      </c>
      <c r="GS19" s="3">
        <f t="shared" si="93"/>
        <v>0</v>
      </c>
      <c r="GT19">
        <v>1</v>
      </c>
      <c r="GU19" s="3">
        <f t="shared" si="94"/>
        <v>0.36496350364963503</v>
      </c>
    </row>
    <row r="20" spans="1:203" x14ac:dyDescent="0.3">
      <c r="A20" s="16" t="str">
        <f t="shared" si="76"/>
        <v>Murder per 100,000</v>
      </c>
      <c r="B20">
        <v>31</v>
      </c>
      <c r="C20" t="s">
        <v>17</v>
      </c>
      <c r="D20" s="10">
        <f t="shared" si="0"/>
        <v>0</v>
      </c>
      <c r="E20" s="3" cm="1">
        <f t="array" ref="E20">((D20-_xlfn.PERCENTILE.INC($D$2:$D$37,0.975))/(AVERAGE(SMALL($D$2:$D$37,{1,2,3,4,5}))-_xlfn.PERCENTILE.INC($D$2:$D$37,0.975)))*100</f>
        <v>124.83378562604544</v>
      </c>
      <c r="F20" s="3">
        <f t="shared" si="77"/>
        <v>100</v>
      </c>
      <c r="G20" s="8" t="str" cm="1">
        <f t="array" ref="G20">_xlfn.IFS(F20=100,"green",F20&gt;50,"yellow",F20&gt;0,"orange",F20=0,"red")</f>
        <v>green</v>
      </c>
      <c r="H20" t="s">
        <v>193</v>
      </c>
      <c r="I20" s="4">
        <v>64473</v>
      </c>
      <c r="J20" s="4">
        <v>31341</v>
      </c>
      <c r="K20" s="4">
        <v>33132</v>
      </c>
      <c r="L20">
        <v>0</v>
      </c>
      <c r="M20" s="3">
        <f t="shared" si="78"/>
        <v>0</v>
      </c>
      <c r="N20">
        <v>0</v>
      </c>
      <c r="O20" s="3">
        <f t="shared" si="79"/>
        <v>0</v>
      </c>
      <c r="P20">
        <v>0</v>
      </c>
      <c r="Q20" s="3">
        <f t="shared" si="80"/>
        <v>0</v>
      </c>
      <c r="R20">
        <v>0</v>
      </c>
      <c r="S20" s="3">
        <f t="shared" si="80"/>
        <v>0</v>
      </c>
      <c r="T20">
        <v>0</v>
      </c>
      <c r="U20" s="3">
        <f t="shared" si="81"/>
        <v>0</v>
      </c>
      <c r="V20">
        <v>0</v>
      </c>
      <c r="W20" s="3">
        <f t="shared" si="81"/>
        <v>0</v>
      </c>
      <c r="X20">
        <v>0</v>
      </c>
      <c r="Y20" s="3">
        <f t="shared" si="82"/>
        <v>0</v>
      </c>
      <c r="Z20">
        <v>0</v>
      </c>
      <c r="AA20" s="3">
        <f t="shared" si="83"/>
        <v>0</v>
      </c>
      <c r="AB20">
        <v>0</v>
      </c>
      <c r="AC20" s="3">
        <f t="shared" si="84"/>
        <v>0</v>
      </c>
      <c r="AD20">
        <v>8</v>
      </c>
      <c r="AE20" s="3">
        <f t="shared" si="85"/>
        <v>12.408294945170846</v>
      </c>
      <c r="AF20">
        <v>8</v>
      </c>
      <c r="AG20" s="3">
        <f t="shared" si="86"/>
        <v>12.408294945170846</v>
      </c>
      <c r="AH20">
        <v>0</v>
      </c>
      <c r="AI20" s="3">
        <f t="shared" si="1"/>
        <v>12.408294945170846</v>
      </c>
      <c r="AJ20">
        <v>0</v>
      </c>
      <c r="AK20" s="3">
        <f t="shared" si="87"/>
        <v>0</v>
      </c>
      <c r="AL20">
        <v>0</v>
      </c>
      <c r="AM20" s="3">
        <f t="shared" si="88"/>
        <v>0</v>
      </c>
      <c r="AN20">
        <v>0</v>
      </c>
      <c r="AO20"/>
      <c r="AP20">
        <v>8</v>
      </c>
      <c r="AQ20" s="3">
        <f t="shared" si="2"/>
        <v>12.408294945170846</v>
      </c>
      <c r="AR20">
        <v>8</v>
      </c>
      <c r="AS20" s="3">
        <f t="shared" si="3"/>
        <v>12.408294945170846</v>
      </c>
      <c r="AT20">
        <v>0</v>
      </c>
      <c r="AU20" s="3">
        <f t="shared" si="4"/>
        <v>0</v>
      </c>
      <c r="AV20">
        <v>0</v>
      </c>
      <c r="AW20" s="3">
        <f t="shared" si="5"/>
        <v>0</v>
      </c>
      <c r="AX20">
        <v>0</v>
      </c>
      <c r="AY20" s="3">
        <f t="shared" si="6"/>
        <v>0</v>
      </c>
      <c r="AZ20">
        <v>0</v>
      </c>
      <c r="BA20" s="3">
        <f t="shared" si="7"/>
        <v>0</v>
      </c>
      <c r="BB20">
        <v>0</v>
      </c>
      <c r="BC20" s="3">
        <f t="shared" si="8"/>
        <v>0</v>
      </c>
      <c r="BD20">
        <v>0</v>
      </c>
      <c r="BE20" s="3">
        <f t="shared" si="9"/>
        <v>0</v>
      </c>
      <c r="BF20">
        <v>0</v>
      </c>
      <c r="BG20" s="3">
        <f t="shared" si="10"/>
        <v>0</v>
      </c>
      <c r="BH20">
        <v>0</v>
      </c>
      <c r="BI20" s="3">
        <f t="shared" si="11"/>
        <v>0</v>
      </c>
      <c r="BJ20">
        <v>0</v>
      </c>
      <c r="BK20" s="3">
        <f t="shared" si="12"/>
        <v>0</v>
      </c>
      <c r="BL20">
        <v>0</v>
      </c>
      <c r="BM20" s="3">
        <f t="shared" si="13"/>
        <v>0</v>
      </c>
      <c r="BN20">
        <v>0</v>
      </c>
      <c r="BO20" s="3">
        <f t="shared" si="14"/>
        <v>0</v>
      </c>
      <c r="BP20">
        <v>0</v>
      </c>
      <c r="BQ20" s="3">
        <f t="shared" si="15"/>
        <v>0</v>
      </c>
      <c r="BR20">
        <v>0</v>
      </c>
      <c r="BS20" s="3">
        <f t="shared" si="16"/>
        <v>0</v>
      </c>
      <c r="BT20">
        <v>1</v>
      </c>
      <c r="BU20" s="3">
        <f t="shared" si="17"/>
        <v>1.5510368681463558</v>
      </c>
      <c r="BV20">
        <v>1</v>
      </c>
      <c r="BW20" s="3">
        <f t="shared" si="18"/>
        <v>1.5510368681463558</v>
      </c>
      <c r="BX20">
        <v>0</v>
      </c>
      <c r="BY20" s="3">
        <f t="shared" si="19"/>
        <v>0</v>
      </c>
      <c r="BZ20">
        <v>0</v>
      </c>
      <c r="CA20" s="3">
        <f t="shared" si="20"/>
        <v>0</v>
      </c>
      <c r="CB20">
        <v>0</v>
      </c>
      <c r="CC20" s="3">
        <f t="shared" si="21"/>
        <v>0</v>
      </c>
      <c r="CD20">
        <v>0</v>
      </c>
      <c r="CE20" s="3">
        <f t="shared" si="22"/>
        <v>0</v>
      </c>
      <c r="CF20">
        <v>0</v>
      </c>
      <c r="CG20" s="3">
        <f t="shared" si="23"/>
        <v>0</v>
      </c>
      <c r="CH20">
        <v>0</v>
      </c>
      <c r="CI20" s="3">
        <f t="shared" si="24"/>
        <v>0</v>
      </c>
      <c r="CJ20">
        <v>0</v>
      </c>
      <c r="CK20" s="3">
        <f t="shared" si="25"/>
        <v>0</v>
      </c>
      <c r="CL20">
        <v>0</v>
      </c>
      <c r="CM20" s="3">
        <f t="shared" si="26"/>
        <v>0</v>
      </c>
      <c r="CN20">
        <v>0</v>
      </c>
      <c r="CO20" s="3">
        <f t="shared" si="27"/>
        <v>0</v>
      </c>
      <c r="CP20">
        <v>0</v>
      </c>
      <c r="CQ20" s="3">
        <f t="shared" si="28"/>
        <v>0</v>
      </c>
      <c r="CR20">
        <v>0</v>
      </c>
      <c r="CS20" s="3">
        <f t="shared" si="29"/>
        <v>0</v>
      </c>
      <c r="CT20">
        <v>0</v>
      </c>
      <c r="CU20" s="3">
        <f t="shared" si="30"/>
        <v>0</v>
      </c>
      <c r="CV20">
        <v>0</v>
      </c>
      <c r="CW20" s="3">
        <f t="shared" si="31"/>
        <v>0</v>
      </c>
      <c r="CX20">
        <v>0</v>
      </c>
      <c r="CY20" s="3">
        <f t="shared" si="32"/>
        <v>0</v>
      </c>
      <c r="CZ20">
        <v>0</v>
      </c>
      <c r="DA20" s="3">
        <f t="shared" si="33"/>
        <v>0</v>
      </c>
      <c r="DB20">
        <v>0</v>
      </c>
      <c r="DC20" s="3">
        <f t="shared" si="34"/>
        <v>0</v>
      </c>
      <c r="DD20">
        <v>0</v>
      </c>
      <c r="DE20" s="3">
        <f t="shared" si="35"/>
        <v>0</v>
      </c>
      <c r="DF20">
        <v>0</v>
      </c>
      <c r="DG20" s="3">
        <f t="shared" si="36"/>
        <v>0</v>
      </c>
      <c r="DH20">
        <v>0</v>
      </c>
      <c r="DI20" s="3">
        <f t="shared" si="37"/>
        <v>0</v>
      </c>
      <c r="DJ20">
        <v>0</v>
      </c>
      <c r="DK20" s="3">
        <f t="shared" si="38"/>
        <v>0</v>
      </c>
      <c r="DL20">
        <v>4</v>
      </c>
      <c r="DM20" s="3">
        <f t="shared" si="39"/>
        <v>6.2041474725854231</v>
      </c>
      <c r="DN20">
        <v>0</v>
      </c>
      <c r="DO20" s="3">
        <f t="shared" si="40"/>
        <v>0</v>
      </c>
      <c r="DP20">
        <v>0</v>
      </c>
      <c r="DQ20" s="3">
        <f t="shared" si="41"/>
        <v>0</v>
      </c>
      <c r="DR20">
        <v>0</v>
      </c>
      <c r="DS20" s="3">
        <f t="shared" si="42"/>
        <v>0</v>
      </c>
      <c r="DT20">
        <v>6</v>
      </c>
      <c r="DU20" s="3">
        <f t="shared" si="43"/>
        <v>9.3062212088781351</v>
      </c>
      <c r="DV20">
        <v>0</v>
      </c>
      <c r="DW20" s="3">
        <f t="shared" si="44"/>
        <v>0</v>
      </c>
      <c r="DX20">
        <v>2</v>
      </c>
      <c r="DY20" s="3">
        <f t="shared" si="45"/>
        <v>3.1020737362927115</v>
      </c>
      <c r="DZ20">
        <v>0</v>
      </c>
      <c r="EA20" s="3">
        <f t="shared" si="46"/>
        <v>0</v>
      </c>
      <c r="EB20">
        <v>0</v>
      </c>
      <c r="EC20" s="3">
        <f t="shared" si="47"/>
        <v>0</v>
      </c>
      <c r="ED20">
        <v>14</v>
      </c>
      <c r="EE20" s="3">
        <f t="shared" si="48"/>
        <v>21.714516154048983</v>
      </c>
      <c r="EF20">
        <v>0</v>
      </c>
      <c r="EG20" s="3">
        <f t="shared" si="49"/>
        <v>0</v>
      </c>
      <c r="EH20">
        <v>14</v>
      </c>
      <c r="EI20" s="3">
        <f t="shared" si="50"/>
        <v>21.714516154048983</v>
      </c>
      <c r="EJ20">
        <v>0</v>
      </c>
      <c r="EK20" s="3">
        <f t="shared" si="51"/>
        <v>0</v>
      </c>
      <c r="EL20">
        <v>0</v>
      </c>
      <c r="EM20" s="3">
        <f t="shared" si="52"/>
        <v>0</v>
      </c>
      <c r="EN20">
        <v>0</v>
      </c>
      <c r="EO20" s="3">
        <f t="shared" si="53"/>
        <v>0</v>
      </c>
      <c r="EP20">
        <v>0</v>
      </c>
      <c r="EQ20" s="3">
        <f t="shared" si="54"/>
        <v>0</v>
      </c>
      <c r="ER20">
        <v>0</v>
      </c>
      <c r="ES20" s="3">
        <f t="shared" si="55"/>
        <v>0</v>
      </c>
      <c r="ET20">
        <v>0</v>
      </c>
      <c r="EU20" s="3">
        <f t="shared" si="56"/>
        <v>0</v>
      </c>
      <c r="EV20">
        <v>0</v>
      </c>
      <c r="EW20" s="3">
        <f t="shared" si="57"/>
        <v>0</v>
      </c>
      <c r="EX20">
        <v>0</v>
      </c>
      <c r="EY20" s="3">
        <f t="shared" si="58"/>
        <v>0</v>
      </c>
      <c r="EZ20">
        <v>0</v>
      </c>
      <c r="FA20" s="3">
        <f t="shared" si="59"/>
        <v>0</v>
      </c>
      <c r="FB20">
        <v>0</v>
      </c>
      <c r="FC20" s="3">
        <f t="shared" si="60"/>
        <v>0</v>
      </c>
      <c r="FD20">
        <v>0</v>
      </c>
      <c r="FE20" s="3">
        <f t="shared" si="61"/>
        <v>0</v>
      </c>
      <c r="FF20">
        <v>0</v>
      </c>
      <c r="FG20" s="3">
        <f t="shared" si="62"/>
        <v>0</v>
      </c>
      <c r="FH20">
        <v>0</v>
      </c>
      <c r="FI20" s="3">
        <f t="shared" si="63"/>
        <v>0</v>
      </c>
      <c r="FJ20">
        <v>4</v>
      </c>
      <c r="FK20" s="3">
        <f t="shared" si="64"/>
        <v>6.2041474725854231</v>
      </c>
      <c r="FL20">
        <v>0</v>
      </c>
      <c r="FM20" s="3">
        <f t="shared" si="65"/>
        <v>0</v>
      </c>
      <c r="FN20">
        <v>0</v>
      </c>
      <c r="FO20" s="3">
        <f t="shared" si="66"/>
        <v>0</v>
      </c>
      <c r="FP20">
        <v>2</v>
      </c>
      <c r="FQ20" s="3">
        <f t="shared" si="67"/>
        <v>3.1020737362927115</v>
      </c>
      <c r="FR20">
        <v>0</v>
      </c>
      <c r="FS20" s="3">
        <f t="shared" si="68"/>
        <v>0</v>
      </c>
      <c r="FT20">
        <v>0</v>
      </c>
      <c r="FU20" s="3">
        <f t="shared" si="69"/>
        <v>0</v>
      </c>
      <c r="FV20">
        <v>3</v>
      </c>
      <c r="FW20" s="3">
        <f t="shared" si="70"/>
        <v>4.6531106044390675</v>
      </c>
      <c r="FX20">
        <v>0</v>
      </c>
      <c r="FY20" s="3">
        <f t="shared" si="71"/>
        <v>0</v>
      </c>
      <c r="FZ20">
        <v>0</v>
      </c>
      <c r="GA20" s="3">
        <f t="shared" si="72"/>
        <v>0</v>
      </c>
      <c r="GB20">
        <v>0</v>
      </c>
      <c r="GC20" s="3">
        <f t="shared" si="73"/>
        <v>0</v>
      </c>
      <c r="GD20">
        <v>0</v>
      </c>
      <c r="GE20" s="3">
        <f t="shared" si="74"/>
        <v>0</v>
      </c>
      <c r="GF20">
        <v>0</v>
      </c>
      <c r="GG20" s="3">
        <f t="shared" si="75"/>
        <v>0</v>
      </c>
      <c r="GH20">
        <v>0</v>
      </c>
      <c r="GI20" s="3">
        <f t="shared" si="89"/>
        <v>0</v>
      </c>
      <c r="GJ20">
        <v>1</v>
      </c>
      <c r="GK20" s="3">
        <f t="shared" si="89"/>
        <v>1.5510368681463558</v>
      </c>
      <c r="GL20">
        <v>4</v>
      </c>
      <c r="GM20" s="3">
        <f t="shared" si="90"/>
        <v>6.2041474725854231</v>
      </c>
      <c r="GN20">
        <v>3</v>
      </c>
      <c r="GO20" s="3">
        <f t="shared" si="91"/>
        <v>4.6531106044390675</v>
      </c>
      <c r="GP20">
        <v>0</v>
      </c>
      <c r="GQ20" s="3">
        <f t="shared" si="92"/>
        <v>0</v>
      </c>
      <c r="GR20">
        <v>4</v>
      </c>
      <c r="GS20" s="3">
        <f t="shared" si="93"/>
        <v>6.2041474725854231</v>
      </c>
      <c r="GT20">
        <v>0</v>
      </c>
      <c r="GU20" s="3">
        <f t="shared" si="94"/>
        <v>0</v>
      </c>
    </row>
    <row r="21" spans="1:203" x14ac:dyDescent="0.3">
      <c r="A21" s="16" t="str">
        <f t="shared" si="76"/>
        <v>Murder per 100,000</v>
      </c>
      <c r="B21">
        <v>23</v>
      </c>
      <c r="C21" t="s">
        <v>16</v>
      </c>
      <c r="D21" s="10">
        <f t="shared" si="0"/>
        <v>2.7235121950628454</v>
      </c>
      <c r="E21" s="3" cm="1">
        <f t="array" ref="E21">((D21-_xlfn.PERCENTILE.INC($D$2:$D$37,0.975))/(AVERAGE(SMALL($D$2:$D$37,{1,2,3,4,5}))-_xlfn.PERCENTILE.INC($D$2:$D$37,0.975)))*100</f>
        <v>42.482596091969825</v>
      </c>
      <c r="F21" s="3">
        <f t="shared" si="77"/>
        <v>100</v>
      </c>
      <c r="G21" s="8" t="str" cm="1">
        <f t="array" ref="G21">_xlfn.IFS(F21=100,"green",F21&gt;50,"yellow",F21&gt;0,"orange",F21=0,"red")</f>
        <v>green</v>
      </c>
      <c r="H21" t="s">
        <v>193</v>
      </c>
      <c r="I21" s="4">
        <v>72626809</v>
      </c>
      <c r="J21" s="4">
        <v>35015825</v>
      </c>
      <c r="K21" s="4">
        <v>37610984</v>
      </c>
      <c r="L21">
        <v>1978</v>
      </c>
      <c r="M21" s="3">
        <f t="shared" si="78"/>
        <v>2.7235121950628454</v>
      </c>
      <c r="N21">
        <v>185</v>
      </c>
      <c r="O21" s="3">
        <f t="shared" si="79"/>
        <v>0.25472687365350172</v>
      </c>
      <c r="P21">
        <v>13281</v>
      </c>
      <c r="Q21" s="3">
        <f t="shared" si="80"/>
        <v>18.286635724281922</v>
      </c>
      <c r="R21">
        <v>12991</v>
      </c>
      <c r="S21" s="3">
        <f t="shared" si="80"/>
        <v>17.887334138554813</v>
      </c>
      <c r="T21">
        <v>1181</v>
      </c>
      <c r="U21" s="3">
        <f t="shared" si="81"/>
        <v>1.6261212853231648</v>
      </c>
      <c r="V21">
        <v>1849</v>
      </c>
      <c r="W21" s="3">
        <f t="shared" si="81"/>
        <v>2.5458918345152681</v>
      </c>
      <c r="X21">
        <v>87</v>
      </c>
      <c r="Y21" s="3">
        <f t="shared" si="82"/>
        <v>0.11979047571813324</v>
      </c>
      <c r="Z21">
        <v>12</v>
      </c>
      <c r="AA21" s="3">
        <f t="shared" si="83"/>
        <v>1.6522824236983893E-2</v>
      </c>
      <c r="AB21">
        <v>210</v>
      </c>
      <c r="AC21" s="3">
        <f t="shared" si="84"/>
        <v>0.28914942414721811</v>
      </c>
      <c r="AD21">
        <v>100018</v>
      </c>
      <c r="AE21" s="3">
        <f t="shared" si="85"/>
        <v>137.71498621122126</v>
      </c>
      <c r="AF21">
        <v>75466</v>
      </c>
      <c r="AG21" s="3">
        <f t="shared" si="86"/>
        <v>103.9092878223522</v>
      </c>
      <c r="AH21">
        <v>18819</v>
      </c>
      <c r="AI21" s="3">
        <f t="shared" si="1"/>
        <v>103.9092878223522</v>
      </c>
      <c r="AJ21">
        <v>1334</v>
      </c>
      <c r="AK21" s="3">
        <f t="shared" si="87"/>
        <v>25.911919109649993</v>
      </c>
      <c r="AL21">
        <v>1368</v>
      </c>
      <c r="AM21" s="3">
        <f t="shared" si="88"/>
        <v>1.8367872943447097</v>
      </c>
      <c r="AN21">
        <v>2603</v>
      </c>
      <c r="AO21"/>
      <c r="AP21">
        <v>93903</v>
      </c>
      <c r="AQ21" s="3">
        <f t="shared" si="2"/>
        <v>129.29523036045822</v>
      </c>
      <c r="AR21">
        <v>70530</v>
      </c>
      <c r="AS21" s="3">
        <f t="shared" si="3"/>
        <v>97.112899452872838</v>
      </c>
      <c r="AT21">
        <v>18163</v>
      </c>
      <c r="AU21" s="3">
        <f t="shared" si="4"/>
        <v>25.008671384694875</v>
      </c>
      <c r="AV21">
        <v>1325</v>
      </c>
      <c r="AW21" s="3">
        <f t="shared" si="5"/>
        <v>1.8243951761669714</v>
      </c>
      <c r="AX21">
        <v>1368</v>
      </c>
      <c r="AY21" s="3">
        <f t="shared" si="6"/>
        <v>1.883601963016164</v>
      </c>
      <c r="AZ21">
        <v>2517</v>
      </c>
      <c r="BA21" s="3">
        <f t="shared" si="7"/>
        <v>3.4656623837073717</v>
      </c>
      <c r="BB21">
        <v>6115</v>
      </c>
      <c r="BC21" s="3">
        <f t="shared" si="8"/>
        <v>8.4197558507630426</v>
      </c>
      <c r="BD21">
        <v>4936</v>
      </c>
      <c r="BE21" s="3">
        <f t="shared" si="9"/>
        <v>6.7963883694793745</v>
      </c>
      <c r="BF21">
        <v>656</v>
      </c>
      <c r="BG21" s="3">
        <f t="shared" si="10"/>
        <v>0.90324772495511962</v>
      </c>
      <c r="BH21">
        <v>9</v>
      </c>
      <c r="BI21" s="3">
        <f t="shared" si="11"/>
        <v>1.2392118177737922E-2</v>
      </c>
      <c r="BJ21">
        <v>0</v>
      </c>
      <c r="BK21" s="3">
        <f t="shared" si="12"/>
        <v>0</v>
      </c>
      <c r="BL21">
        <v>29</v>
      </c>
      <c r="BM21" s="3">
        <f t="shared" si="13"/>
        <v>3.993015857271108E-2</v>
      </c>
      <c r="BN21">
        <v>399</v>
      </c>
      <c r="BO21" s="3">
        <f t="shared" si="14"/>
        <v>0.54938390587971453</v>
      </c>
      <c r="BP21">
        <v>86</v>
      </c>
      <c r="BQ21" s="3">
        <f t="shared" si="15"/>
        <v>0.11841357369838458</v>
      </c>
      <c r="BR21">
        <v>1253</v>
      </c>
      <c r="BS21" s="3">
        <f t="shared" si="16"/>
        <v>1.7252582307450681</v>
      </c>
      <c r="BT21">
        <v>5564</v>
      </c>
      <c r="BU21" s="3">
        <f t="shared" si="17"/>
        <v>7.6610828378815317</v>
      </c>
      <c r="BV21">
        <v>3049</v>
      </c>
      <c r="BW21" s="3">
        <f t="shared" si="18"/>
        <v>4.1981742582136583</v>
      </c>
      <c r="BX21">
        <v>1445</v>
      </c>
      <c r="BY21" s="3">
        <f t="shared" si="19"/>
        <v>1.9896234185368107</v>
      </c>
      <c r="BZ21">
        <v>5</v>
      </c>
      <c r="CA21" s="3">
        <f t="shared" si="20"/>
        <v>6.8845100987432895E-3</v>
      </c>
      <c r="CB21">
        <v>82</v>
      </c>
      <c r="CC21" s="3">
        <f t="shared" si="21"/>
        <v>0.11290596561938995</v>
      </c>
      <c r="CD21">
        <v>59</v>
      </c>
      <c r="CE21" s="3">
        <f t="shared" si="22"/>
        <v>8.1237219165170807E-2</v>
      </c>
      <c r="CF21">
        <v>58</v>
      </c>
      <c r="CG21" s="3">
        <f t="shared" si="23"/>
        <v>7.9860317145422161E-2</v>
      </c>
      <c r="CH21">
        <v>88</v>
      </c>
      <c r="CI21" s="3">
        <f t="shared" si="24"/>
        <v>0.12116737773788187</v>
      </c>
      <c r="CJ21">
        <v>924</v>
      </c>
      <c r="CK21" s="3">
        <f t="shared" si="25"/>
        <v>1.2722574662477599</v>
      </c>
      <c r="CL21">
        <v>10409</v>
      </c>
      <c r="CM21" s="3">
        <f t="shared" si="26"/>
        <v>14.332173123563779</v>
      </c>
      <c r="CN21">
        <v>5672</v>
      </c>
      <c r="CO21" s="3">
        <f t="shared" si="27"/>
        <v>7.8097882560143868</v>
      </c>
      <c r="CP21">
        <v>3044</v>
      </c>
      <c r="CQ21" s="3">
        <f t="shared" si="28"/>
        <v>4.1912897481149143</v>
      </c>
      <c r="CR21">
        <v>0</v>
      </c>
      <c r="CS21" s="3">
        <f t="shared" si="29"/>
        <v>0</v>
      </c>
      <c r="CT21">
        <v>9</v>
      </c>
      <c r="CU21" s="3">
        <f t="shared" si="30"/>
        <v>1.2392118177737922E-2</v>
      </c>
      <c r="CV21">
        <v>20</v>
      </c>
      <c r="CW21" s="3">
        <f t="shared" si="31"/>
        <v>2.7538040394973158E-2</v>
      </c>
      <c r="CX21">
        <v>1484</v>
      </c>
      <c r="CY21" s="3">
        <f t="shared" si="32"/>
        <v>2.0433225973070082</v>
      </c>
      <c r="CZ21">
        <v>25</v>
      </c>
      <c r="DA21" s="3">
        <f t="shared" si="33"/>
        <v>3.4422550493716446E-2</v>
      </c>
      <c r="DB21">
        <v>0</v>
      </c>
      <c r="DC21" s="3">
        <f t="shared" si="34"/>
        <v>0</v>
      </c>
      <c r="DD21">
        <v>46</v>
      </c>
      <c r="DE21" s="3">
        <f t="shared" si="35"/>
        <v>6.3337492908438264E-2</v>
      </c>
      <c r="DF21">
        <v>4</v>
      </c>
      <c r="DG21" s="3">
        <f t="shared" si="36"/>
        <v>5.5076080789946309E-3</v>
      </c>
      <c r="DH21">
        <v>1</v>
      </c>
      <c r="DI21" s="3">
        <f t="shared" si="37"/>
        <v>1.3769020197486577E-3</v>
      </c>
      <c r="DJ21">
        <v>2</v>
      </c>
      <c r="DK21" s="3">
        <f t="shared" si="38"/>
        <v>2.7538040394973155E-3</v>
      </c>
      <c r="DL21">
        <v>3029</v>
      </c>
      <c r="DM21" s="3">
        <f t="shared" si="39"/>
        <v>4.1706362178186849</v>
      </c>
      <c r="DN21">
        <v>22</v>
      </c>
      <c r="DO21" s="3">
        <f t="shared" si="40"/>
        <v>3.0291844434470468E-2</v>
      </c>
      <c r="DP21">
        <v>152</v>
      </c>
      <c r="DQ21" s="3">
        <f t="shared" si="41"/>
        <v>0.20928910700179601</v>
      </c>
      <c r="DR21">
        <v>2</v>
      </c>
      <c r="DS21" s="3">
        <f t="shared" si="42"/>
        <v>2.7538040394973155E-3</v>
      </c>
      <c r="DT21">
        <v>59</v>
      </c>
      <c r="DU21" s="3">
        <f t="shared" si="43"/>
        <v>8.1237219165170807E-2</v>
      </c>
      <c r="DV21">
        <v>1016</v>
      </c>
      <c r="DW21" s="3">
        <f t="shared" si="44"/>
        <v>1.3989324520646365</v>
      </c>
      <c r="DX21">
        <v>108</v>
      </c>
      <c r="DY21" s="3">
        <f t="shared" si="45"/>
        <v>0.14870541813285504</v>
      </c>
      <c r="DZ21">
        <v>7</v>
      </c>
      <c r="EA21" s="3">
        <f t="shared" si="46"/>
        <v>9.638314138240605E-3</v>
      </c>
      <c r="EB21">
        <v>29</v>
      </c>
      <c r="EC21" s="3">
        <f t="shared" si="47"/>
        <v>3.993015857271108E-2</v>
      </c>
      <c r="ED21">
        <v>33015</v>
      </c>
      <c r="EE21" s="3">
        <f t="shared" si="48"/>
        <v>45.458420182001937</v>
      </c>
      <c r="EF21">
        <v>16230</v>
      </c>
      <c r="EG21" s="3">
        <f t="shared" si="49"/>
        <v>22.347119780520714</v>
      </c>
      <c r="EH21">
        <v>16785</v>
      </c>
      <c r="EI21" s="3">
        <f t="shared" si="50"/>
        <v>23.11130040148122</v>
      </c>
      <c r="EJ21">
        <v>8924</v>
      </c>
      <c r="EK21" s="3">
        <f t="shared" si="51"/>
        <v>12.287473624237021</v>
      </c>
      <c r="EL21">
        <v>1026</v>
      </c>
      <c r="EM21" s="3">
        <f t="shared" si="52"/>
        <v>1.4127014722621229</v>
      </c>
      <c r="EN21">
        <v>7898</v>
      </c>
      <c r="EO21" s="3">
        <f t="shared" si="53"/>
        <v>10.8747721519749</v>
      </c>
      <c r="EP21">
        <v>439</v>
      </c>
      <c r="EQ21" s="3">
        <f t="shared" si="54"/>
        <v>0.60445998666966083</v>
      </c>
      <c r="ER21">
        <v>1102</v>
      </c>
      <c r="ES21" s="3">
        <f t="shared" si="55"/>
        <v>1.5173460257630209</v>
      </c>
      <c r="ET21">
        <v>33</v>
      </c>
      <c r="EU21" s="3">
        <f t="shared" si="56"/>
        <v>4.5437766651705708E-2</v>
      </c>
      <c r="EV21">
        <v>67</v>
      </c>
      <c r="EW21" s="3">
        <f t="shared" si="57"/>
        <v>9.2252435323160076E-2</v>
      </c>
      <c r="EX21">
        <v>0</v>
      </c>
      <c r="EY21" s="3">
        <f t="shared" si="58"/>
        <v>0</v>
      </c>
      <c r="EZ21">
        <v>190</v>
      </c>
      <c r="FA21" s="3">
        <f t="shared" si="59"/>
        <v>0.26161138375224496</v>
      </c>
      <c r="FB21">
        <v>9</v>
      </c>
      <c r="FC21" s="3">
        <f t="shared" si="60"/>
        <v>1.2392118177737922E-2</v>
      </c>
      <c r="FD21">
        <v>672</v>
      </c>
      <c r="FE21" s="3">
        <f t="shared" si="61"/>
        <v>0.92527815727109797</v>
      </c>
      <c r="FF21">
        <v>277</v>
      </c>
      <c r="FG21" s="3">
        <f t="shared" si="62"/>
        <v>0.38140185947037819</v>
      </c>
      <c r="FH21">
        <v>21</v>
      </c>
      <c r="FI21" s="3">
        <f t="shared" si="63"/>
        <v>2.8914942414721811E-2</v>
      </c>
      <c r="FJ21">
        <v>718</v>
      </c>
      <c r="FK21" s="3">
        <f t="shared" si="64"/>
        <v>0.98861565017953634</v>
      </c>
      <c r="FL21">
        <v>2461</v>
      </c>
      <c r="FM21" s="3">
        <f t="shared" si="65"/>
        <v>3.3885558706014467</v>
      </c>
      <c r="FN21">
        <v>286</v>
      </c>
      <c r="FO21" s="3">
        <f t="shared" si="66"/>
        <v>0.39379397764811619</v>
      </c>
      <c r="FP21">
        <v>1376</v>
      </c>
      <c r="FQ21" s="3">
        <f t="shared" si="67"/>
        <v>1.8946171791741533</v>
      </c>
      <c r="FR21">
        <v>9</v>
      </c>
      <c r="FS21" s="3">
        <f t="shared" si="68"/>
        <v>1.2392118177737922E-2</v>
      </c>
      <c r="FT21">
        <v>101</v>
      </c>
      <c r="FU21" s="3">
        <f t="shared" si="69"/>
        <v>0.13906710399461444</v>
      </c>
      <c r="FV21">
        <v>41946</v>
      </c>
      <c r="FW21" s="3">
        <f t="shared" si="70"/>
        <v>57.755532120377204</v>
      </c>
      <c r="FX21">
        <v>324</v>
      </c>
      <c r="FY21" s="3">
        <f t="shared" si="71"/>
        <v>0.44611625439856517</v>
      </c>
      <c r="FZ21">
        <v>3</v>
      </c>
      <c r="GA21" s="3">
        <f t="shared" si="72"/>
        <v>4.1307060592459732E-3</v>
      </c>
      <c r="GB21">
        <v>10040</v>
      </c>
      <c r="GC21" s="3">
        <f t="shared" si="73"/>
        <v>13.824096278276524</v>
      </c>
      <c r="GD21">
        <v>308</v>
      </c>
      <c r="GE21" s="3">
        <f t="shared" si="74"/>
        <v>0.42408582208258666</v>
      </c>
      <c r="GF21">
        <v>20</v>
      </c>
      <c r="GG21" s="3">
        <f t="shared" si="75"/>
        <v>2.7538040394973158E-2</v>
      </c>
      <c r="GH21">
        <v>529</v>
      </c>
      <c r="GI21" s="3">
        <f t="shared" si="89"/>
        <v>0.72838116844703993</v>
      </c>
      <c r="GJ21">
        <v>725</v>
      </c>
      <c r="GK21" s="3">
        <f t="shared" si="89"/>
        <v>0.99825396431777702</v>
      </c>
      <c r="GL21">
        <v>3060</v>
      </c>
      <c r="GM21" s="3">
        <f t="shared" si="90"/>
        <v>4.2133201804308928</v>
      </c>
      <c r="GN21">
        <v>8486</v>
      </c>
      <c r="GO21" s="3">
        <f t="shared" si="91"/>
        <v>11.68439053958711</v>
      </c>
      <c r="GP21">
        <v>84</v>
      </c>
      <c r="GQ21" s="3">
        <f t="shared" si="92"/>
        <v>0.11565976965888725</v>
      </c>
      <c r="GR21">
        <v>24486</v>
      </c>
      <c r="GS21" s="3">
        <f t="shared" si="93"/>
        <v>33.714822855565636</v>
      </c>
      <c r="GT21">
        <v>265</v>
      </c>
      <c r="GU21" s="3">
        <f t="shared" si="94"/>
        <v>0.36487903523339432</v>
      </c>
    </row>
    <row r="22" spans="1:203" x14ac:dyDescent="0.3">
      <c r="A22" s="16" t="str">
        <f t="shared" si="76"/>
        <v>Murder per 100,000</v>
      </c>
      <c r="B22">
        <v>27</v>
      </c>
      <c r="C22" t="s">
        <v>15</v>
      </c>
      <c r="D22" s="10">
        <f t="shared" si="0"/>
        <v>2.0422813099144266</v>
      </c>
      <c r="E22" s="3" cm="1">
        <f t="array" ref="E22">((D22-_xlfn.PERCENTILE.INC($D$2:$D$37,0.975))/(AVERAGE(SMALL($D$2:$D$37,{1,2,3,4,5}))-_xlfn.PERCENTILE.INC($D$2:$D$37,0.975)))*100</f>
        <v>63.081062234703225</v>
      </c>
      <c r="F22" s="3">
        <f t="shared" si="77"/>
        <v>100</v>
      </c>
      <c r="G22" s="8" t="str" cm="1">
        <f t="array" ref="G22">_xlfn.IFS(F22=100,"green",F22&gt;50,"yellow",F22&gt;0,"orange",F22=0,"red")</f>
        <v>green</v>
      </c>
      <c r="H22" t="s">
        <v>193</v>
      </c>
      <c r="I22" s="4">
        <v>112374333</v>
      </c>
      <c r="J22" s="4">
        <v>54119105</v>
      </c>
      <c r="K22" s="4">
        <v>58255228</v>
      </c>
      <c r="L22">
        <v>2295</v>
      </c>
      <c r="M22" s="3">
        <f t="shared" si="78"/>
        <v>2.0422813099144266</v>
      </c>
      <c r="N22">
        <v>245</v>
      </c>
      <c r="O22" s="3">
        <f t="shared" si="79"/>
        <v>0.21802131630894753</v>
      </c>
      <c r="P22">
        <v>14990</v>
      </c>
      <c r="Q22" s="3">
        <f t="shared" si="80"/>
        <v>13.339345026412749</v>
      </c>
      <c r="R22">
        <v>14179</v>
      </c>
      <c r="S22" s="3">
        <f t="shared" si="80"/>
        <v>12.617649975283946</v>
      </c>
      <c r="T22">
        <v>1375</v>
      </c>
      <c r="U22" s="3">
        <f t="shared" si="81"/>
        <v>1.223589020101236</v>
      </c>
      <c r="V22">
        <v>3479</v>
      </c>
      <c r="W22" s="3">
        <f t="shared" si="81"/>
        <v>3.0959026915870544</v>
      </c>
      <c r="X22">
        <v>67</v>
      </c>
      <c r="Y22" s="3">
        <f t="shared" si="82"/>
        <v>5.9622155888569318E-2</v>
      </c>
      <c r="Z22">
        <v>277</v>
      </c>
      <c r="AA22" s="3">
        <f t="shared" si="83"/>
        <v>0.24649756986766719</v>
      </c>
      <c r="AB22">
        <v>220</v>
      </c>
      <c r="AC22" s="3">
        <f t="shared" si="84"/>
        <v>0.19577424321619777</v>
      </c>
      <c r="AD22">
        <v>51792</v>
      </c>
      <c r="AE22" s="3">
        <f t="shared" si="85"/>
        <v>46.088816384787798</v>
      </c>
      <c r="AF22">
        <v>3125</v>
      </c>
      <c r="AG22" s="3">
        <f t="shared" si="86"/>
        <v>2.7808841365937185</v>
      </c>
      <c r="AH22">
        <v>43768</v>
      </c>
      <c r="AI22" s="3">
        <f t="shared" si="1"/>
        <v>2.7808841365937185</v>
      </c>
      <c r="AJ22">
        <v>2164</v>
      </c>
      <c r="AK22" s="3">
        <f t="shared" si="87"/>
        <v>38.948395804938841</v>
      </c>
      <c r="AL22">
        <v>386</v>
      </c>
      <c r="AM22" s="3">
        <f t="shared" si="88"/>
        <v>1.9257066469084183</v>
      </c>
      <c r="AN22">
        <v>2053</v>
      </c>
      <c r="AO22"/>
      <c r="AP22">
        <v>44218</v>
      </c>
      <c r="AQ22" s="3">
        <f t="shared" si="2"/>
        <v>39.348843120608329</v>
      </c>
      <c r="AR22">
        <v>285</v>
      </c>
      <c r="AS22" s="3">
        <f t="shared" si="3"/>
        <v>0.25361663325734712</v>
      </c>
      <c r="AT22">
        <v>39374</v>
      </c>
      <c r="AU22" s="3">
        <f t="shared" si="4"/>
        <v>35.03825023815714</v>
      </c>
      <c r="AV22">
        <v>2153</v>
      </c>
      <c r="AW22" s="3">
        <f t="shared" si="5"/>
        <v>1.9159179347476083</v>
      </c>
      <c r="AX22">
        <v>381</v>
      </c>
      <c r="AY22" s="3">
        <f t="shared" si="6"/>
        <v>0.33904539393350613</v>
      </c>
      <c r="AZ22">
        <v>2025</v>
      </c>
      <c r="BA22" s="3">
        <f t="shared" si="7"/>
        <v>1.8020129205127298</v>
      </c>
      <c r="BB22">
        <v>7574</v>
      </c>
      <c r="BC22" s="3">
        <f t="shared" si="8"/>
        <v>6.7399732641794641</v>
      </c>
      <c r="BD22">
        <v>2840</v>
      </c>
      <c r="BE22" s="3">
        <f t="shared" si="9"/>
        <v>2.5272675033363714</v>
      </c>
      <c r="BF22">
        <v>4394</v>
      </c>
      <c r="BG22" s="3">
        <f t="shared" si="10"/>
        <v>3.9101455667816958</v>
      </c>
      <c r="BH22">
        <v>11</v>
      </c>
      <c r="BI22" s="3">
        <f t="shared" si="11"/>
        <v>9.7887121608098895E-3</v>
      </c>
      <c r="BJ22">
        <v>5</v>
      </c>
      <c r="BK22" s="3">
        <f t="shared" si="12"/>
        <v>4.4494146185499496E-3</v>
      </c>
      <c r="BL22">
        <v>75</v>
      </c>
      <c r="BM22" s="3">
        <f t="shared" si="13"/>
        <v>6.6741219278249247E-2</v>
      </c>
      <c r="BN22">
        <v>221</v>
      </c>
      <c r="BO22" s="3">
        <f t="shared" si="14"/>
        <v>0.19666412613990775</v>
      </c>
      <c r="BP22">
        <v>28</v>
      </c>
      <c r="BQ22" s="3">
        <f t="shared" si="15"/>
        <v>2.4916721863879717E-2</v>
      </c>
      <c r="BR22">
        <v>1000</v>
      </c>
      <c r="BS22" s="3">
        <f t="shared" si="16"/>
        <v>0.88988292370998989</v>
      </c>
      <c r="BT22">
        <v>11512</v>
      </c>
      <c r="BU22" s="3">
        <f t="shared" si="17"/>
        <v>10.244332217749404</v>
      </c>
      <c r="BV22">
        <v>5209</v>
      </c>
      <c r="BW22" s="3">
        <f t="shared" si="18"/>
        <v>4.6354001496053376</v>
      </c>
      <c r="BX22">
        <v>2946</v>
      </c>
      <c r="BY22" s="3">
        <f t="shared" si="19"/>
        <v>2.6215950932496304</v>
      </c>
      <c r="BZ22">
        <v>46</v>
      </c>
      <c r="CA22" s="3">
        <f t="shared" si="20"/>
        <v>4.0934614490659535E-2</v>
      </c>
      <c r="CB22">
        <v>56</v>
      </c>
      <c r="CC22" s="3">
        <f t="shared" si="21"/>
        <v>4.9833443727759434E-2</v>
      </c>
      <c r="CD22">
        <v>49</v>
      </c>
      <c r="CE22" s="3">
        <f t="shared" si="22"/>
        <v>4.3604263261789504E-2</v>
      </c>
      <c r="CF22">
        <v>570</v>
      </c>
      <c r="CG22" s="3">
        <f t="shared" si="23"/>
        <v>0.50723326651469425</v>
      </c>
      <c r="CH22">
        <v>230</v>
      </c>
      <c r="CI22" s="3">
        <f t="shared" si="24"/>
        <v>0.20467307245329766</v>
      </c>
      <c r="CJ22">
        <v>2557</v>
      </c>
      <c r="CK22" s="3">
        <f t="shared" si="25"/>
        <v>2.275430635926444</v>
      </c>
      <c r="CL22">
        <v>12260</v>
      </c>
      <c r="CM22" s="3">
        <f t="shared" si="26"/>
        <v>10.909964644684477</v>
      </c>
      <c r="CN22">
        <v>6197</v>
      </c>
      <c r="CO22" s="3">
        <f t="shared" si="27"/>
        <v>5.5146044782308072</v>
      </c>
      <c r="CP22">
        <v>5602</v>
      </c>
      <c r="CQ22" s="3">
        <f t="shared" si="28"/>
        <v>4.9851241386233633</v>
      </c>
      <c r="CR22">
        <v>7</v>
      </c>
      <c r="CS22" s="3">
        <f t="shared" si="29"/>
        <v>6.2291804659699293E-3</v>
      </c>
      <c r="CT22">
        <v>25</v>
      </c>
      <c r="CU22" s="3">
        <f t="shared" si="30"/>
        <v>2.2247073092749748E-2</v>
      </c>
      <c r="CV22">
        <v>67</v>
      </c>
      <c r="CW22" s="3">
        <f t="shared" si="31"/>
        <v>5.9622155888569318E-2</v>
      </c>
      <c r="CX22">
        <v>130</v>
      </c>
      <c r="CY22" s="3">
        <f t="shared" si="32"/>
        <v>0.11568478008229868</v>
      </c>
      <c r="CZ22">
        <v>30</v>
      </c>
      <c r="DA22" s="3">
        <f t="shared" si="33"/>
        <v>2.6696487711299698E-2</v>
      </c>
      <c r="DB22">
        <v>0</v>
      </c>
      <c r="DC22" s="3">
        <f t="shared" si="34"/>
        <v>0</v>
      </c>
      <c r="DD22">
        <v>239</v>
      </c>
      <c r="DE22" s="3">
        <f t="shared" si="35"/>
        <v>0.2126820187666876</v>
      </c>
      <c r="DF22">
        <v>23</v>
      </c>
      <c r="DG22" s="3">
        <f t="shared" si="36"/>
        <v>2.0467307245329767E-2</v>
      </c>
      <c r="DH22">
        <v>1</v>
      </c>
      <c r="DI22" s="3">
        <f t="shared" si="37"/>
        <v>8.8988292370998983E-4</v>
      </c>
      <c r="DJ22">
        <v>0</v>
      </c>
      <c r="DK22" s="3">
        <f t="shared" si="38"/>
        <v>0</v>
      </c>
      <c r="DL22">
        <v>2904</v>
      </c>
      <c r="DM22" s="3">
        <f t="shared" si="39"/>
        <v>2.5842200104538109</v>
      </c>
      <c r="DN22">
        <v>2</v>
      </c>
      <c r="DO22" s="3">
        <f t="shared" si="40"/>
        <v>1.7797658474199797E-3</v>
      </c>
      <c r="DP22">
        <v>162</v>
      </c>
      <c r="DQ22" s="3">
        <f t="shared" si="41"/>
        <v>0.14416103364101837</v>
      </c>
      <c r="DR22">
        <v>1</v>
      </c>
      <c r="DS22" s="3">
        <f t="shared" si="42"/>
        <v>8.8988292370998983E-4</v>
      </c>
      <c r="DT22">
        <v>744</v>
      </c>
      <c r="DU22" s="3">
        <f t="shared" si="43"/>
        <v>0.6620728952402325</v>
      </c>
      <c r="DV22">
        <v>8218</v>
      </c>
      <c r="DW22" s="3">
        <f t="shared" si="44"/>
        <v>7.3130578670486974</v>
      </c>
      <c r="DX22">
        <v>178</v>
      </c>
      <c r="DY22" s="3">
        <f t="shared" si="45"/>
        <v>0.15839916042037819</v>
      </c>
      <c r="DZ22">
        <v>6</v>
      </c>
      <c r="EA22" s="3">
        <f t="shared" si="46"/>
        <v>5.339297542259939E-3</v>
      </c>
      <c r="EB22">
        <v>677</v>
      </c>
      <c r="EC22" s="3">
        <f t="shared" si="47"/>
        <v>0.60245073935166316</v>
      </c>
      <c r="ED22">
        <v>92928</v>
      </c>
      <c r="EE22" s="3">
        <f t="shared" si="48"/>
        <v>82.695040334521948</v>
      </c>
      <c r="EF22">
        <v>30013</v>
      </c>
      <c r="EG22" s="3">
        <f t="shared" si="49"/>
        <v>26.708056189307925</v>
      </c>
      <c r="EH22">
        <v>62915</v>
      </c>
      <c r="EI22" s="3">
        <f t="shared" si="50"/>
        <v>55.986984145214009</v>
      </c>
      <c r="EJ22">
        <v>14170</v>
      </c>
      <c r="EK22" s="3">
        <f t="shared" si="51"/>
        <v>12.609641028970557</v>
      </c>
      <c r="EL22">
        <v>2368</v>
      </c>
      <c r="EM22" s="3">
        <f t="shared" si="52"/>
        <v>2.1072427633452562</v>
      </c>
      <c r="EN22">
        <v>11802</v>
      </c>
      <c r="EO22" s="3">
        <f t="shared" si="53"/>
        <v>10.502398265625301</v>
      </c>
      <c r="EP22">
        <v>1155</v>
      </c>
      <c r="EQ22" s="3">
        <f t="shared" si="54"/>
        <v>1.0278147768850383</v>
      </c>
      <c r="ER22">
        <v>6490</v>
      </c>
      <c r="ES22" s="3">
        <f t="shared" si="55"/>
        <v>5.7753401748778339</v>
      </c>
      <c r="ET22">
        <v>91</v>
      </c>
      <c r="EU22" s="3">
        <f t="shared" si="56"/>
        <v>8.0979346057609078E-2</v>
      </c>
      <c r="EV22">
        <v>551</v>
      </c>
      <c r="EW22" s="3">
        <f t="shared" si="57"/>
        <v>0.49032549096420441</v>
      </c>
      <c r="EX22">
        <v>2</v>
      </c>
      <c r="EY22" s="3">
        <f t="shared" si="58"/>
        <v>1.7797658474199797E-3</v>
      </c>
      <c r="EZ22">
        <v>188</v>
      </c>
      <c r="FA22" s="3">
        <f t="shared" si="59"/>
        <v>0.16729798965747808</v>
      </c>
      <c r="FB22">
        <v>0</v>
      </c>
      <c r="FC22" s="3">
        <f t="shared" si="60"/>
        <v>0</v>
      </c>
      <c r="FD22">
        <v>2472</v>
      </c>
      <c r="FE22" s="3">
        <f t="shared" si="61"/>
        <v>2.199790587411095</v>
      </c>
      <c r="FF22">
        <v>4</v>
      </c>
      <c r="FG22" s="3">
        <f t="shared" si="62"/>
        <v>3.5595316948399593E-3</v>
      </c>
      <c r="FH22">
        <v>52</v>
      </c>
      <c r="FI22" s="3">
        <f t="shared" si="63"/>
        <v>4.6273912032919473E-2</v>
      </c>
      <c r="FJ22">
        <v>4640</v>
      </c>
      <c r="FK22" s="3">
        <f t="shared" si="64"/>
        <v>4.1290567660143536</v>
      </c>
      <c r="FL22">
        <v>10085</v>
      </c>
      <c r="FM22" s="3">
        <f t="shared" si="65"/>
        <v>8.9744692856152479</v>
      </c>
      <c r="FN22">
        <v>1480</v>
      </c>
      <c r="FO22" s="3">
        <f t="shared" si="66"/>
        <v>1.3170267270907849</v>
      </c>
      <c r="FP22">
        <v>4685</v>
      </c>
      <c r="FQ22" s="3">
        <f t="shared" si="67"/>
        <v>4.1691014975813028</v>
      </c>
      <c r="FR22">
        <v>0</v>
      </c>
      <c r="FS22" s="3">
        <f t="shared" si="68"/>
        <v>0</v>
      </c>
      <c r="FT22">
        <v>73</v>
      </c>
      <c r="FU22" s="3">
        <f t="shared" si="69"/>
        <v>6.4961453430829263E-2</v>
      </c>
      <c r="FV22">
        <v>47877</v>
      </c>
      <c r="FW22" s="3">
        <f t="shared" si="70"/>
        <v>42.604924738463183</v>
      </c>
      <c r="FX22">
        <v>41525</v>
      </c>
      <c r="FY22" s="3">
        <f t="shared" si="71"/>
        <v>36.952388407057327</v>
      </c>
      <c r="FZ22">
        <v>20</v>
      </c>
      <c r="GA22" s="3">
        <f t="shared" si="72"/>
        <v>1.7797658474199798E-2</v>
      </c>
      <c r="GB22">
        <v>4043</v>
      </c>
      <c r="GC22" s="3">
        <f t="shared" si="73"/>
        <v>3.5977966605594895</v>
      </c>
      <c r="GD22">
        <v>355</v>
      </c>
      <c r="GE22" s="3">
        <f t="shared" si="74"/>
        <v>0.31590843791704643</v>
      </c>
      <c r="GF22">
        <v>62</v>
      </c>
      <c r="GG22" s="3">
        <f t="shared" si="75"/>
        <v>5.5172741270019372E-2</v>
      </c>
      <c r="GH22">
        <v>669</v>
      </c>
      <c r="GI22" s="3">
        <f t="shared" si="89"/>
        <v>0.59533167596198322</v>
      </c>
      <c r="GJ22">
        <v>1049</v>
      </c>
      <c r="GK22" s="3">
        <f t="shared" si="89"/>
        <v>0.93348718697177946</v>
      </c>
      <c r="GL22">
        <v>3433</v>
      </c>
      <c r="GM22" s="3">
        <f t="shared" si="90"/>
        <v>3.0549680770963956</v>
      </c>
      <c r="GN22">
        <v>11367</v>
      </c>
      <c r="GO22" s="3">
        <f t="shared" si="91"/>
        <v>10.115299193811456</v>
      </c>
      <c r="GP22">
        <v>66</v>
      </c>
      <c r="GQ22" s="3">
        <f t="shared" si="92"/>
        <v>5.8732272964859326E-2</v>
      </c>
      <c r="GR22">
        <v>387</v>
      </c>
      <c r="GS22" s="3">
        <f t="shared" si="93"/>
        <v>0.34438469147576611</v>
      </c>
      <c r="GT22">
        <v>1317</v>
      </c>
      <c r="GU22" s="3">
        <f t="shared" si="94"/>
        <v>1.1719758105260567</v>
      </c>
    </row>
    <row r="23" spans="1:203" x14ac:dyDescent="0.3">
      <c r="A23" s="16" t="str">
        <f t="shared" si="76"/>
        <v>Murder per 100,000</v>
      </c>
      <c r="B23">
        <v>14</v>
      </c>
      <c r="C23" t="s">
        <v>14</v>
      </c>
      <c r="D23" s="10">
        <f t="shared" si="0"/>
        <v>1.8285162951925582</v>
      </c>
      <c r="E23" s="3" cm="1">
        <f t="array" ref="E23">((D23-_xlfn.PERCENTILE.INC($D$2:$D$37,0.975))/(AVERAGE(SMALL($D$2:$D$37,{1,2,3,4,5}))-_xlfn.PERCENTILE.INC($D$2:$D$37,0.975)))*100</f>
        <v>69.544702557308369</v>
      </c>
      <c r="F23" s="3">
        <f t="shared" si="77"/>
        <v>100</v>
      </c>
      <c r="G23" s="8" t="str" cm="1">
        <f t="array" ref="G23">_xlfn.IFS(F23=100,"green",F23&gt;50,"yellow",F23&gt;0,"orange",F23=0,"red")</f>
        <v>green</v>
      </c>
      <c r="H23" t="s">
        <v>193</v>
      </c>
      <c r="I23" s="4">
        <v>2570390</v>
      </c>
      <c r="J23" s="4">
        <v>1280033</v>
      </c>
      <c r="K23" s="4">
        <v>1290357</v>
      </c>
      <c r="L23">
        <v>47</v>
      </c>
      <c r="M23" s="3">
        <f t="shared" si="78"/>
        <v>1.8285162951925582</v>
      </c>
      <c r="N23">
        <v>1</v>
      </c>
      <c r="O23" s="3">
        <f t="shared" si="79"/>
        <v>3.8904602025373582E-2</v>
      </c>
      <c r="P23">
        <v>107</v>
      </c>
      <c r="Q23" s="3">
        <f t="shared" si="80"/>
        <v>4.1627924167149732</v>
      </c>
      <c r="R23">
        <v>107</v>
      </c>
      <c r="S23" s="3">
        <f t="shared" si="80"/>
        <v>4.1627924167149732</v>
      </c>
      <c r="T23">
        <v>6</v>
      </c>
      <c r="U23" s="3">
        <f t="shared" si="81"/>
        <v>0.23342761215224148</v>
      </c>
      <c r="V23">
        <v>153</v>
      </c>
      <c r="W23" s="3">
        <f t="shared" si="81"/>
        <v>5.9524041098821581</v>
      </c>
      <c r="X23">
        <v>0</v>
      </c>
      <c r="Y23" s="3">
        <f t="shared" si="82"/>
        <v>0</v>
      </c>
      <c r="Z23">
        <v>1</v>
      </c>
      <c r="AA23" s="3">
        <f t="shared" si="83"/>
        <v>3.8904602025373582E-2</v>
      </c>
      <c r="AB23">
        <v>1</v>
      </c>
      <c r="AC23" s="3">
        <f t="shared" si="84"/>
        <v>3.8904602025373582E-2</v>
      </c>
      <c r="AD23">
        <v>178</v>
      </c>
      <c r="AE23" s="3">
        <f t="shared" si="85"/>
        <v>6.9250191605164977</v>
      </c>
      <c r="AF23">
        <v>101</v>
      </c>
      <c r="AG23" s="3">
        <f t="shared" si="86"/>
        <v>3.9293648045627316</v>
      </c>
      <c r="AH23">
        <v>68</v>
      </c>
      <c r="AI23" s="3">
        <f t="shared" si="1"/>
        <v>3.9293648045627316</v>
      </c>
      <c r="AJ23">
        <v>3</v>
      </c>
      <c r="AK23" s="3">
        <f t="shared" si="87"/>
        <v>2.6455129377254032</v>
      </c>
      <c r="AL23">
        <v>1</v>
      </c>
      <c r="AM23" s="3">
        <f t="shared" si="88"/>
        <v>0.11671380607612074</v>
      </c>
      <c r="AN23">
        <v>0</v>
      </c>
      <c r="AO23"/>
      <c r="AP23">
        <v>9</v>
      </c>
      <c r="AQ23" s="3">
        <f t="shared" si="2"/>
        <v>0.3501414182283622</v>
      </c>
      <c r="AR23">
        <v>3</v>
      </c>
      <c r="AS23" s="3">
        <f t="shared" si="3"/>
        <v>0.11671380607612074</v>
      </c>
      <c r="AT23">
        <v>2</v>
      </c>
      <c r="AU23" s="3">
        <f t="shared" si="4"/>
        <v>7.7809204050747163E-2</v>
      </c>
      <c r="AV23">
        <v>3</v>
      </c>
      <c r="AW23" s="3">
        <f t="shared" si="5"/>
        <v>0.11671380607612074</v>
      </c>
      <c r="AX23">
        <v>1</v>
      </c>
      <c r="AY23" s="3">
        <f t="shared" si="6"/>
        <v>3.8904602025373582E-2</v>
      </c>
      <c r="AZ23">
        <v>0</v>
      </c>
      <c r="BA23" s="3">
        <f t="shared" si="7"/>
        <v>0</v>
      </c>
      <c r="BB23">
        <v>169</v>
      </c>
      <c r="BC23" s="3">
        <f t="shared" si="8"/>
        <v>6.5748777422881357</v>
      </c>
      <c r="BD23">
        <v>98</v>
      </c>
      <c r="BE23" s="3">
        <f t="shared" si="9"/>
        <v>3.8126509984866113</v>
      </c>
      <c r="BF23">
        <v>66</v>
      </c>
      <c r="BG23" s="3">
        <f t="shared" si="10"/>
        <v>2.5677037336746564</v>
      </c>
      <c r="BH23">
        <v>0</v>
      </c>
      <c r="BI23" s="3">
        <f t="shared" si="11"/>
        <v>0</v>
      </c>
      <c r="BJ23">
        <v>0</v>
      </c>
      <c r="BK23" s="3">
        <f t="shared" si="12"/>
        <v>0</v>
      </c>
      <c r="BL23">
        <v>5</v>
      </c>
      <c r="BM23" s="3">
        <f t="shared" si="13"/>
        <v>0.1945230101268679</v>
      </c>
      <c r="BN23">
        <v>0</v>
      </c>
      <c r="BO23" s="3">
        <f t="shared" si="14"/>
        <v>0</v>
      </c>
      <c r="BP23">
        <v>0</v>
      </c>
      <c r="BQ23" s="3">
        <f t="shared" si="15"/>
        <v>0</v>
      </c>
      <c r="BR23">
        <v>3</v>
      </c>
      <c r="BS23" s="3">
        <f t="shared" si="16"/>
        <v>0.11671380607612074</v>
      </c>
      <c r="BT23">
        <v>67</v>
      </c>
      <c r="BU23" s="3">
        <f t="shared" si="17"/>
        <v>2.60660833570003</v>
      </c>
      <c r="BV23">
        <v>52</v>
      </c>
      <c r="BW23" s="3">
        <f t="shared" si="18"/>
        <v>2.023039305319426</v>
      </c>
      <c r="BX23">
        <v>5</v>
      </c>
      <c r="BY23" s="3">
        <f t="shared" si="19"/>
        <v>0.1945230101268679</v>
      </c>
      <c r="BZ23">
        <v>0</v>
      </c>
      <c r="CA23" s="3">
        <f t="shared" si="20"/>
        <v>0</v>
      </c>
      <c r="CB23">
        <v>0</v>
      </c>
      <c r="CC23" s="3">
        <f t="shared" si="21"/>
        <v>0</v>
      </c>
      <c r="CD23">
        <v>0</v>
      </c>
      <c r="CE23" s="3">
        <f t="shared" si="22"/>
        <v>0</v>
      </c>
      <c r="CF23">
        <v>2</v>
      </c>
      <c r="CG23" s="3">
        <f t="shared" si="23"/>
        <v>7.7809204050747163E-2</v>
      </c>
      <c r="CH23">
        <v>2</v>
      </c>
      <c r="CI23" s="3">
        <f t="shared" si="24"/>
        <v>7.7809204050747163E-2</v>
      </c>
      <c r="CJ23">
        <v>6</v>
      </c>
      <c r="CK23" s="3">
        <f t="shared" si="25"/>
        <v>0.23342761215224148</v>
      </c>
      <c r="CL23">
        <v>100</v>
      </c>
      <c r="CM23" s="3">
        <f t="shared" si="26"/>
        <v>3.890460202537358</v>
      </c>
      <c r="CN23">
        <v>2</v>
      </c>
      <c r="CO23" s="3">
        <f t="shared" si="27"/>
        <v>7.7809204050747163E-2</v>
      </c>
      <c r="CP23">
        <v>15</v>
      </c>
      <c r="CQ23" s="3">
        <f t="shared" si="28"/>
        <v>0.5835690303806037</v>
      </c>
      <c r="CR23">
        <v>0</v>
      </c>
      <c r="CS23" s="3">
        <f t="shared" si="29"/>
        <v>0</v>
      </c>
      <c r="CT23">
        <v>0</v>
      </c>
      <c r="CU23" s="3">
        <f t="shared" si="30"/>
        <v>0</v>
      </c>
      <c r="CV23">
        <v>7</v>
      </c>
      <c r="CW23" s="3">
        <f t="shared" si="31"/>
        <v>0.27233221417761505</v>
      </c>
      <c r="CX23">
        <v>22</v>
      </c>
      <c r="CY23" s="3">
        <f t="shared" si="32"/>
        <v>0.85590124455821881</v>
      </c>
      <c r="CZ23">
        <v>26</v>
      </c>
      <c r="DA23" s="3">
        <f t="shared" si="33"/>
        <v>1.011519652659713</v>
      </c>
      <c r="DB23">
        <v>0</v>
      </c>
      <c r="DC23" s="3">
        <f t="shared" si="34"/>
        <v>0</v>
      </c>
      <c r="DD23">
        <v>0</v>
      </c>
      <c r="DE23" s="3">
        <f t="shared" si="35"/>
        <v>0</v>
      </c>
      <c r="DF23">
        <v>0</v>
      </c>
      <c r="DG23" s="3">
        <f t="shared" si="36"/>
        <v>0</v>
      </c>
      <c r="DH23">
        <v>0</v>
      </c>
      <c r="DI23" s="3">
        <f t="shared" si="37"/>
        <v>0</v>
      </c>
      <c r="DJ23">
        <v>0</v>
      </c>
      <c r="DK23" s="3">
        <f t="shared" si="38"/>
        <v>0</v>
      </c>
      <c r="DL23">
        <v>42</v>
      </c>
      <c r="DM23" s="3">
        <f t="shared" si="39"/>
        <v>1.6339932850656904</v>
      </c>
      <c r="DN23">
        <v>0</v>
      </c>
      <c r="DO23" s="3">
        <f t="shared" si="40"/>
        <v>0</v>
      </c>
      <c r="DP23">
        <v>0</v>
      </c>
      <c r="DQ23" s="3">
        <f t="shared" si="41"/>
        <v>0</v>
      </c>
      <c r="DR23">
        <v>8</v>
      </c>
      <c r="DS23" s="3">
        <f t="shared" si="42"/>
        <v>0.31123681620298865</v>
      </c>
      <c r="DT23">
        <v>1</v>
      </c>
      <c r="DU23" s="3">
        <f t="shared" si="43"/>
        <v>3.8904602025373582E-2</v>
      </c>
      <c r="DV23">
        <v>84</v>
      </c>
      <c r="DW23" s="3">
        <f t="shared" si="44"/>
        <v>3.2679865701313808</v>
      </c>
      <c r="DX23">
        <v>15</v>
      </c>
      <c r="DY23" s="3">
        <f t="shared" si="45"/>
        <v>0.5835690303806037</v>
      </c>
      <c r="DZ23">
        <v>0</v>
      </c>
      <c r="EA23" s="3">
        <f t="shared" si="46"/>
        <v>0</v>
      </c>
      <c r="EB23">
        <v>0</v>
      </c>
      <c r="EC23" s="3">
        <f t="shared" si="47"/>
        <v>0</v>
      </c>
      <c r="ED23">
        <v>1268</v>
      </c>
      <c r="EE23" s="3">
        <f t="shared" si="48"/>
        <v>49.331035368173708</v>
      </c>
      <c r="EF23">
        <v>1099</v>
      </c>
      <c r="EG23" s="3">
        <f t="shared" si="49"/>
        <v>42.756157625885564</v>
      </c>
      <c r="EH23">
        <v>169</v>
      </c>
      <c r="EI23" s="3">
        <f t="shared" si="50"/>
        <v>6.5748777422881357</v>
      </c>
      <c r="EJ23">
        <v>39</v>
      </c>
      <c r="EK23" s="3">
        <f t="shared" si="51"/>
        <v>1.5172794789895696</v>
      </c>
      <c r="EL23">
        <v>4</v>
      </c>
      <c r="EM23" s="3">
        <f t="shared" si="52"/>
        <v>0.15561840810149433</v>
      </c>
      <c r="EN23">
        <v>35</v>
      </c>
      <c r="EO23" s="3">
        <f t="shared" si="53"/>
        <v>1.3616610708880754</v>
      </c>
      <c r="EP23">
        <v>35</v>
      </c>
      <c r="EQ23" s="3">
        <f t="shared" si="54"/>
        <v>1.3616610708880754</v>
      </c>
      <c r="ER23">
        <v>7</v>
      </c>
      <c r="ES23" s="3">
        <f t="shared" si="55"/>
        <v>0.27233221417761505</v>
      </c>
      <c r="ET23">
        <v>0</v>
      </c>
      <c r="EU23" s="3">
        <f t="shared" si="56"/>
        <v>0</v>
      </c>
      <c r="EV23">
        <v>1</v>
      </c>
      <c r="EW23" s="3">
        <f t="shared" si="57"/>
        <v>3.8904602025373582E-2</v>
      </c>
      <c r="EX23">
        <v>0</v>
      </c>
      <c r="EY23" s="3">
        <f t="shared" si="58"/>
        <v>0</v>
      </c>
      <c r="EZ23">
        <v>0</v>
      </c>
      <c r="FA23" s="3">
        <f t="shared" si="59"/>
        <v>0</v>
      </c>
      <c r="FB23">
        <v>1</v>
      </c>
      <c r="FC23" s="3">
        <f t="shared" si="60"/>
        <v>3.8904602025373582E-2</v>
      </c>
      <c r="FD23">
        <v>54</v>
      </c>
      <c r="FE23" s="3">
        <f t="shared" si="61"/>
        <v>2.1008485093701736</v>
      </c>
      <c r="FF23">
        <v>2</v>
      </c>
      <c r="FG23" s="3">
        <f t="shared" si="62"/>
        <v>7.7809204050747163E-2</v>
      </c>
      <c r="FH23">
        <v>4</v>
      </c>
      <c r="FI23" s="3">
        <f t="shared" si="63"/>
        <v>0.15561840810149433</v>
      </c>
      <c r="FJ23">
        <v>21</v>
      </c>
      <c r="FK23" s="3">
        <f t="shared" si="64"/>
        <v>0.81699664253284521</v>
      </c>
      <c r="FL23">
        <v>70</v>
      </c>
      <c r="FM23" s="3">
        <f t="shared" si="65"/>
        <v>2.7233221417761508</v>
      </c>
      <c r="FN23">
        <v>34</v>
      </c>
      <c r="FO23" s="3">
        <f t="shared" si="66"/>
        <v>1.3227564688627016</v>
      </c>
      <c r="FP23">
        <v>6</v>
      </c>
      <c r="FQ23" s="3">
        <f t="shared" si="67"/>
        <v>0.23342761215224148</v>
      </c>
      <c r="FR23">
        <v>0</v>
      </c>
      <c r="FS23" s="3">
        <f t="shared" si="68"/>
        <v>0</v>
      </c>
      <c r="FT23">
        <v>0</v>
      </c>
      <c r="FU23" s="3">
        <f t="shared" si="69"/>
        <v>0</v>
      </c>
      <c r="FV23">
        <v>399</v>
      </c>
      <c r="FW23" s="3">
        <f t="shared" si="70"/>
        <v>15.522936208124058</v>
      </c>
      <c r="FX23">
        <v>0</v>
      </c>
      <c r="FY23" s="3">
        <f t="shared" si="71"/>
        <v>0</v>
      </c>
      <c r="FZ23">
        <v>0</v>
      </c>
      <c r="GA23" s="3">
        <f t="shared" si="72"/>
        <v>0</v>
      </c>
      <c r="GB23">
        <v>1</v>
      </c>
      <c r="GC23" s="3">
        <f t="shared" si="73"/>
        <v>3.8904602025373582E-2</v>
      </c>
      <c r="GD23">
        <v>1</v>
      </c>
      <c r="GE23" s="3">
        <f t="shared" si="74"/>
        <v>3.8904602025373582E-2</v>
      </c>
      <c r="GF23">
        <v>5</v>
      </c>
      <c r="GG23" s="3">
        <f t="shared" si="75"/>
        <v>0.1945230101268679</v>
      </c>
      <c r="GH23">
        <v>3</v>
      </c>
      <c r="GI23" s="3">
        <f t="shared" si="89"/>
        <v>0.11671380607612074</v>
      </c>
      <c r="GJ23">
        <v>27</v>
      </c>
      <c r="GK23" s="3">
        <f t="shared" si="89"/>
        <v>1.0504242546850868</v>
      </c>
      <c r="GL23">
        <v>16</v>
      </c>
      <c r="GM23" s="3">
        <f t="shared" si="90"/>
        <v>0.62247363240597731</v>
      </c>
      <c r="GN23">
        <v>10</v>
      </c>
      <c r="GO23" s="3">
        <f t="shared" si="91"/>
        <v>0.3890460202537358</v>
      </c>
      <c r="GP23">
        <v>5</v>
      </c>
      <c r="GQ23" s="3">
        <f t="shared" si="92"/>
        <v>0.1945230101268679</v>
      </c>
      <c r="GR23">
        <v>76</v>
      </c>
      <c r="GS23" s="3">
        <f t="shared" si="93"/>
        <v>2.956749753928392</v>
      </c>
      <c r="GT23">
        <v>11</v>
      </c>
      <c r="GU23" s="3">
        <f t="shared" si="94"/>
        <v>0.4279506222791094</v>
      </c>
    </row>
    <row r="24" spans="1:203" x14ac:dyDescent="0.3">
      <c r="A24" s="16" t="str">
        <f t="shared" si="76"/>
        <v>Murder per 100,000</v>
      </c>
      <c r="B24">
        <v>17</v>
      </c>
      <c r="C24" t="s">
        <v>13</v>
      </c>
      <c r="D24" s="10">
        <f t="shared" si="0"/>
        <v>2.4267844196395618</v>
      </c>
      <c r="E24" s="3" cm="1">
        <f t="array" ref="E24">((D24-_xlfn.PERCENTILE.INC($D$2:$D$37,0.975))/(AVERAGE(SMALL($D$2:$D$37,{1,2,3,4,5}))-_xlfn.PERCENTILE.INC($D$2:$D$37,0.975)))*100</f>
        <v>51.454792110847421</v>
      </c>
      <c r="F24" s="3">
        <f t="shared" si="77"/>
        <v>100</v>
      </c>
      <c r="G24" s="8" t="str" cm="1">
        <f t="array" ref="G24">_xlfn.IFS(F24=100,"green",F24&gt;50,"yellow",F24&gt;0,"orange",F24=0,"red")</f>
        <v>green</v>
      </c>
      <c r="H24" t="s">
        <v>193</v>
      </c>
      <c r="I24" s="4">
        <v>2966889</v>
      </c>
      <c r="J24" s="4">
        <v>1475240</v>
      </c>
      <c r="K24" s="4">
        <v>1491649</v>
      </c>
      <c r="L24">
        <v>72</v>
      </c>
      <c r="M24" s="3">
        <f t="shared" si="78"/>
        <v>2.4267844196395618</v>
      </c>
      <c r="N24">
        <v>3</v>
      </c>
      <c r="O24" s="3">
        <f t="shared" si="79"/>
        <v>0.10111601748498175</v>
      </c>
      <c r="P24">
        <v>89</v>
      </c>
      <c r="Q24" s="3">
        <f t="shared" si="80"/>
        <v>2.9997751853877919</v>
      </c>
      <c r="R24">
        <v>76</v>
      </c>
      <c r="S24" s="3">
        <f t="shared" si="80"/>
        <v>2.5616057762862043</v>
      </c>
      <c r="T24">
        <v>6</v>
      </c>
      <c r="U24" s="3">
        <f t="shared" si="81"/>
        <v>0.2022320349699635</v>
      </c>
      <c r="V24">
        <v>46</v>
      </c>
      <c r="W24" s="3">
        <f t="shared" si="81"/>
        <v>1.5504456014363865</v>
      </c>
      <c r="X24">
        <v>0</v>
      </c>
      <c r="Y24" s="3">
        <f t="shared" si="82"/>
        <v>0</v>
      </c>
      <c r="Z24">
        <v>1</v>
      </c>
      <c r="AA24" s="3">
        <f t="shared" si="83"/>
        <v>3.3705339161660582E-2</v>
      </c>
      <c r="AB24">
        <v>4</v>
      </c>
      <c r="AC24" s="3">
        <f t="shared" si="84"/>
        <v>0.13482135664664233</v>
      </c>
      <c r="AD24">
        <v>208</v>
      </c>
      <c r="AE24" s="3">
        <f t="shared" si="85"/>
        <v>7.0107105456254013</v>
      </c>
      <c r="AF24">
        <v>105</v>
      </c>
      <c r="AG24" s="3">
        <f t="shared" si="86"/>
        <v>3.5390606119743606</v>
      </c>
      <c r="AH24">
        <v>77</v>
      </c>
      <c r="AI24" s="3">
        <f t="shared" si="1"/>
        <v>3.5390606119743606</v>
      </c>
      <c r="AJ24">
        <v>6</v>
      </c>
      <c r="AK24" s="3">
        <f t="shared" si="87"/>
        <v>2.5953111154478647</v>
      </c>
      <c r="AL24">
        <v>5</v>
      </c>
      <c r="AM24" s="3">
        <f t="shared" si="88"/>
        <v>0.2022320349699635</v>
      </c>
      <c r="AN24">
        <v>1</v>
      </c>
      <c r="AO24"/>
      <c r="AP24">
        <v>109</v>
      </c>
      <c r="AQ24" s="3">
        <f t="shared" si="2"/>
        <v>3.6738819686210036</v>
      </c>
      <c r="AR24">
        <v>61</v>
      </c>
      <c r="AS24" s="3">
        <f t="shared" si="3"/>
        <v>2.0560256888612956</v>
      </c>
      <c r="AT24">
        <v>36</v>
      </c>
      <c r="AU24" s="3">
        <f t="shared" si="4"/>
        <v>1.2133922098197809</v>
      </c>
      <c r="AV24">
        <v>6</v>
      </c>
      <c r="AW24" s="3">
        <f t="shared" si="5"/>
        <v>0.2022320349699635</v>
      </c>
      <c r="AX24">
        <v>5</v>
      </c>
      <c r="AY24" s="3">
        <f t="shared" si="6"/>
        <v>0.1685266958083029</v>
      </c>
      <c r="AZ24">
        <v>1</v>
      </c>
      <c r="BA24" s="3">
        <f t="shared" si="7"/>
        <v>3.3705339161660582E-2</v>
      </c>
      <c r="BB24">
        <v>99</v>
      </c>
      <c r="BC24" s="3">
        <f t="shared" si="8"/>
        <v>3.3368285770043977</v>
      </c>
      <c r="BD24">
        <v>44</v>
      </c>
      <c r="BE24" s="3">
        <f t="shared" si="9"/>
        <v>1.4830349231130657</v>
      </c>
      <c r="BF24">
        <v>41</v>
      </c>
      <c r="BG24" s="3">
        <f t="shared" si="10"/>
        <v>1.3819189056280838</v>
      </c>
      <c r="BH24">
        <v>0</v>
      </c>
      <c r="BI24" s="3">
        <f t="shared" si="11"/>
        <v>0</v>
      </c>
      <c r="BJ24">
        <v>0</v>
      </c>
      <c r="BK24" s="3">
        <f t="shared" si="12"/>
        <v>0</v>
      </c>
      <c r="BL24">
        <v>12</v>
      </c>
      <c r="BM24" s="3">
        <f t="shared" si="13"/>
        <v>0.40446406993992701</v>
      </c>
      <c r="BN24">
        <v>2</v>
      </c>
      <c r="BO24" s="3">
        <f t="shared" si="14"/>
        <v>6.7410678323321163E-2</v>
      </c>
      <c r="BP24">
        <v>0</v>
      </c>
      <c r="BQ24" s="3">
        <f t="shared" si="15"/>
        <v>0</v>
      </c>
      <c r="BR24">
        <v>7</v>
      </c>
      <c r="BS24" s="3">
        <f t="shared" si="16"/>
        <v>0.23593737413162408</v>
      </c>
      <c r="BT24">
        <v>63</v>
      </c>
      <c r="BU24" s="3">
        <f t="shared" si="17"/>
        <v>2.1234363671846168</v>
      </c>
      <c r="BV24">
        <v>40</v>
      </c>
      <c r="BW24" s="3">
        <f t="shared" si="18"/>
        <v>1.3482135664664232</v>
      </c>
      <c r="BX24">
        <v>13</v>
      </c>
      <c r="BY24" s="3">
        <f t="shared" si="19"/>
        <v>0.43816940910158758</v>
      </c>
      <c r="BZ24">
        <v>0</v>
      </c>
      <c r="CA24" s="3">
        <f t="shared" si="20"/>
        <v>0</v>
      </c>
      <c r="CB24">
        <v>0</v>
      </c>
      <c r="CC24" s="3">
        <f t="shared" si="21"/>
        <v>0</v>
      </c>
      <c r="CD24">
        <v>0</v>
      </c>
      <c r="CE24" s="3">
        <f t="shared" si="22"/>
        <v>0</v>
      </c>
      <c r="CF24">
        <v>3</v>
      </c>
      <c r="CG24" s="3">
        <f t="shared" si="23"/>
        <v>0.10111601748498175</v>
      </c>
      <c r="CH24">
        <v>1</v>
      </c>
      <c r="CI24" s="3">
        <f t="shared" si="24"/>
        <v>3.3705339161660582E-2</v>
      </c>
      <c r="CJ24">
        <v>6</v>
      </c>
      <c r="CK24" s="3">
        <f t="shared" si="25"/>
        <v>0.2022320349699635</v>
      </c>
      <c r="CL24">
        <v>139</v>
      </c>
      <c r="CM24" s="3">
        <f t="shared" si="26"/>
        <v>4.6850421434708212</v>
      </c>
      <c r="CN24">
        <v>28</v>
      </c>
      <c r="CO24" s="3">
        <f t="shared" si="27"/>
        <v>0.94374949652649631</v>
      </c>
      <c r="CP24">
        <v>61</v>
      </c>
      <c r="CQ24" s="3">
        <f t="shared" si="28"/>
        <v>2.0560256888612956</v>
      </c>
      <c r="CR24">
        <v>0</v>
      </c>
      <c r="CS24" s="3">
        <f t="shared" si="29"/>
        <v>0</v>
      </c>
      <c r="CT24">
        <v>2</v>
      </c>
      <c r="CU24" s="3">
        <f t="shared" si="30"/>
        <v>6.7410678323321163E-2</v>
      </c>
      <c r="CV24">
        <v>6</v>
      </c>
      <c r="CW24" s="3">
        <f t="shared" si="31"/>
        <v>0.2022320349699635</v>
      </c>
      <c r="CX24">
        <v>10</v>
      </c>
      <c r="CY24" s="3">
        <f t="shared" si="32"/>
        <v>0.3370533916166058</v>
      </c>
      <c r="CZ24">
        <v>13</v>
      </c>
      <c r="DA24" s="3">
        <f t="shared" si="33"/>
        <v>0.43816940910158758</v>
      </c>
      <c r="DB24">
        <v>0</v>
      </c>
      <c r="DC24" s="3">
        <f t="shared" si="34"/>
        <v>0</v>
      </c>
      <c r="DD24">
        <v>2</v>
      </c>
      <c r="DE24" s="3">
        <f t="shared" si="35"/>
        <v>6.7410678323321163E-2</v>
      </c>
      <c r="DF24">
        <v>0</v>
      </c>
      <c r="DG24" s="3">
        <f t="shared" si="36"/>
        <v>0</v>
      </c>
      <c r="DH24">
        <v>0</v>
      </c>
      <c r="DI24" s="3">
        <f t="shared" si="37"/>
        <v>0</v>
      </c>
      <c r="DJ24">
        <v>0</v>
      </c>
      <c r="DK24" s="3">
        <f t="shared" si="38"/>
        <v>0</v>
      </c>
      <c r="DL24">
        <v>75</v>
      </c>
      <c r="DM24" s="3">
        <f t="shared" si="39"/>
        <v>2.5279004371245439</v>
      </c>
      <c r="DN24">
        <v>20</v>
      </c>
      <c r="DO24" s="3">
        <f t="shared" si="40"/>
        <v>0.6741067832332116</v>
      </c>
      <c r="DP24">
        <v>0</v>
      </c>
      <c r="DQ24" s="3">
        <f t="shared" si="41"/>
        <v>0</v>
      </c>
      <c r="DR24">
        <v>0</v>
      </c>
      <c r="DS24" s="3">
        <f t="shared" si="42"/>
        <v>0</v>
      </c>
      <c r="DT24">
        <v>0</v>
      </c>
      <c r="DU24" s="3">
        <f t="shared" si="43"/>
        <v>0</v>
      </c>
      <c r="DV24">
        <v>5</v>
      </c>
      <c r="DW24" s="3">
        <f t="shared" si="44"/>
        <v>0.1685266958083029</v>
      </c>
      <c r="DX24">
        <v>8</v>
      </c>
      <c r="DY24" s="3">
        <f t="shared" si="45"/>
        <v>0.26964271329328465</v>
      </c>
      <c r="DZ24">
        <v>0</v>
      </c>
      <c r="EA24" s="3">
        <f t="shared" si="46"/>
        <v>0</v>
      </c>
      <c r="EB24">
        <v>0</v>
      </c>
      <c r="EC24" s="3">
        <f t="shared" si="47"/>
        <v>0</v>
      </c>
      <c r="ED24">
        <v>925</v>
      </c>
      <c r="EE24" s="3">
        <f t="shared" si="48"/>
        <v>31.177438724536035</v>
      </c>
      <c r="EF24">
        <v>274</v>
      </c>
      <c r="EG24" s="3">
        <f t="shared" si="49"/>
        <v>9.2352629302949989</v>
      </c>
      <c r="EH24">
        <v>651</v>
      </c>
      <c r="EI24" s="3">
        <f t="shared" si="50"/>
        <v>21.942175794241038</v>
      </c>
      <c r="EJ24">
        <v>214</v>
      </c>
      <c r="EK24" s="3">
        <f t="shared" si="51"/>
        <v>7.2129425805953646</v>
      </c>
      <c r="EL24">
        <v>81</v>
      </c>
      <c r="EM24" s="3">
        <f t="shared" si="52"/>
        <v>2.7301324720945073</v>
      </c>
      <c r="EN24">
        <v>133</v>
      </c>
      <c r="EO24" s="3">
        <f t="shared" si="53"/>
        <v>4.4828101085008569</v>
      </c>
      <c r="EP24">
        <v>33</v>
      </c>
      <c r="EQ24" s="3">
        <f t="shared" si="54"/>
        <v>1.1122761923347992</v>
      </c>
      <c r="ER24">
        <v>50</v>
      </c>
      <c r="ES24" s="3">
        <f t="shared" si="55"/>
        <v>1.6852669580830288</v>
      </c>
      <c r="ET24">
        <v>2</v>
      </c>
      <c r="EU24" s="3">
        <f t="shared" si="56"/>
        <v>6.7410678323321163E-2</v>
      </c>
      <c r="EV24">
        <v>16</v>
      </c>
      <c r="EW24" s="3">
        <f t="shared" si="57"/>
        <v>0.53928542658656931</v>
      </c>
      <c r="EX24">
        <v>1</v>
      </c>
      <c r="EY24" s="3">
        <f t="shared" si="58"/>
        <v>3.3705339161660582E-2</v>
      </c>
      <c r="EZ24">
        <v>0</v>
      </c>
      <c r="FA24" s="3">
        <f t="shared" si="59"/>
        <v>0</v>
      </c>
      <c r="FB24">
        <v>7</v>
      </c>
      <c r="FC24" s="3">
        <f t="shared" si="60"/>
        <v>0.23593737413162408</v>
      </c>
      <c r="FD24">
        <v>27</v>
      </c>
      <c r="FE24" s="3">
        <f t="shared" si="61"/>
        <v>0.91004415736483568</v>
      </c>
      <c r="FF24">
        <v>0</v>
      </c>
      <c r="FG24" s="3">
        <f t="shared" si="62"/>
        <v>0</v>
      </c>
      <c r="FH24">
        <v>4</v>
      </c>
      <c r="FI24" s="3">
        <f t="shared" si="63"/>
        <v>0.13482135664664233</v>
      </c>
      <c r="FJ24">
        <v>64</v>
      </c>
      <c r="FK24" s="3">
        <f t="shared" si="64"/>
        <v>2.1571417063462772</v>
      </c>
      <c r="FL24">
        <v>270</v>
      </c>
      <c r="FM24" s="3">
        <f t="shared" si="65"/>
        <v>9.1004415736483573</v>
      </c>
      <c r="FN24">
        <v>29</v>
      </c>
      <c r="FO24" s="3">
        <f t="shared" si="66"/>
        <v>0.97745483568815683</v>
      </c>
      <c r="FP24">
        <v>12</v>
      </c>
      <c r="FQ24" s="3">
        <f t="shared" si="67"/>
        <v>0.40446406993992701</v>
      </c>
      <c r="FR24">
        <v>0</v>
      </c>
      <c r="FS24" s="3">
        <f t="shared" si="68"/>
        <v>0</v>
      </c>
      <c r="FT24">
        <v>0</v>
      </c>
      <c r="FU24" s="3">
        <f t="shared" si="69"/>
        <v>0</v>
      </c>
      <c r="FV24">
        <v>143</v>
      </c>
      <c r="FW24" s="3">
        <f t="shared" si="70"/>
        <v>4.8198635001174628</v>
      </c>
      <c r="FX24">
        <v>1</v>
      </c>
      <c r="FY24" s="3">
        <f t="shared" si="71"/>
        <v>3.3705339161660582E-2</v>
      </c>
      <c r="FZ24">
        <v>0</v>
      </c>
      <c r="GA24" s="3">
        <f t="shared" si="72"/>
        <v>0</v>
      </c>
      <c r="GB24">
        <v>1</v>
      </c>
      <c r="GC24" s="3">
        <f t="shared" si="73"/>
        <v>3.3705339161660582E-2</v>
      </c>
      <c r="GD24">
        <v>0</v>
      </c>
      <c r="GE24" s="3">
        <f t="shared" si="74"/>
        <v>0</v>
      </c>
      <c r="GF24">
        <v>10</v>
      </c>
      <c r="GG24" s="3">
        <f t="shared" si="75"/>
        <v>0.3370533916166058</v>
      </c>
      <c r="GH24">
        <v>3</v>
      </c>
      <c r="GI24" s="3">
        <f t="shared" si="89"/>
        <v>0.10111601748498175</v>
      </c>
      <c r="GJ24">
        <v>44</v>
      </c>
      <c r="GK24" s="3">
        <f t="shared" si="89"/>
        <v>1.4830349231130657</v>
      </c>
      <c r="GL24">
        <v>9</v>
      </c>
      <c r="GM24" s="3">
        <f t="shared" si="90"/>
        <v>0.30334805245494523</v>
      </c>
      <c r="GN24">
        <v>28</v>
      </c>
      <c r="GO24" s="3">
        <f t="shared" si="91"/>
        <v>0.94374949652649631</v>
      </c>
      <c r="GP24">
        <v>7</v>
      </c>
      <c r="GQ24" s="3">
        <f t="shared" si="92"/>
        <v>0.23593737413162408</v>
      </c>
      <c r="GR24">
        <v>124</v>
      </c>
      <c r="GS24" s="3">
        <f t="shared" si="93"/>
        <v>4.1794620560459119</v>
      </c>
      <c r="GT24">
        <v>22</v>
      </c>
      <c r="GU24" s="3">
        <f t="shared" si="94"/>
        <v>0.74151746155653286</v>
      </c>
    </row>
    <row r="25" spans="1:203" x14ac:dyDescent="0.3">
      <c r="A25" s="16" t="str">
        <f t="shared" si="76"/>
        <v>Murder per 100,000</v>
      </c>
      <c r="B25">
        <v>15</v>
      </c>
      <c r="C25" t="s">
        <v>12</v>
      </c>
      <c r="D25" s="10">
        <f t="shared" si="0"/>
        <v>2.8253582280811442</v>
      </c>
      <c r="E25" s="3" cm="1">
        <f t="array" ref="E25">((D25-_xlfn.PERCENTILE.INC($D$2:$D$37,0.975))/(AVERAGE(SMALL($D$2:$D$37,{1,2,3,4,5}))-_xlfn.PERCENTILE.INC($D$2:$D$37,0.975)))*100</f>
        <v>39.403064454994684</v>
      </c>
      <c r="F25" s="3">
        <f t="shared" si="77"/>
        <v>100</v>
      </c>
      <c r="G25" s="8" t="str" cm="1">
        <f t="array" ref="G25">_xlfn.IFS(F25=100,"green",F25&gt;50,"yellow",F25&gt;0,"orange",F25=0,"red")</f>
        <v>green</v>
      </c>
      <c r="H25" t="s">
        <v>193</v>
      </c>
      <c r="I25" s="4">
        <v>1097206</v>
      </c>
      <c r="J25" s="4">
        <v>541939</v>
      </c>
      <c r="K25" s="4">
        <v>555267</v>
      </c>
      <c r="L25">
        <v>31</v>
      </c>
      <c r="M25" s="3">
        <f t="shared" si="78"/>
        <v>2.8253582280811442</v>
      </c>
      <c r="N25">
        <v>11</v>
      </c>
      <c r="O25" s="3">
        <f t="shared" si="79"/>
        <v>1.002546468028793</v>
      </c>
      <c r="P25">
        <v>87</v>
      </c>
      <c r="Q25" s="3">
        <f t="shared" si="80"/>
        <v>7.9292311562277282</v>
      </c>
      <c r="R25">
        <v>80</v>
      </c>
      <c r="S25" s="3">
        <f t="shared" si="80"/>
        <v>7.291247040209405</v>
      </c>
      <c r="T25">
        <v>0</v>
      </c>
      <c r="U25" s="3">
        <f t="shared" si="81"/>
        <v>0</v>
      </c>
      <c r="V25">
        <v>19</v>
      </c>
      <c r="W25" s="3">
        <f t="shared" si="81"/>
        <v>1.7316711720497335</v>
      </c>
      <c r="X25">
        <v>14</v>
      </c>
      <c r="Y25" s="3">
        <f t="shared" si="82"/>
        <v>1.2759682320366459</v>
      </c>
      <c r="Z25">
        <v>0</v>
      </c>
      <c r="AA25" s="3">
        <f t="shared" si="83"/>
        <v>0</v>
      </c>
      <c r="AB25">
        <v>0</v>
      </c>
      <c r="AC25" s="3">
        <f t="shared" si="84"/>
        <v>0</v>
      </c>
      <c r="AD25">
        <v>99</v>
      </c>
      <c r="AE25" s="3">
        <f t="shared" si="85"/>
        <v>9.0229182122591389</v>
      </c>
      <c r="AF25">
        <v>66</v>
      </c>
      <c r="AG25" s="3">
        <f t="shared" si="86"/>
        <v>6.0152788081727584</v>
      </c>
      <c r="AH25">
        <v>29</v>
      </c>
      <c r="AI25" s="3">
        <f t="shared" si="1"/>
        <v>6.0152788081727584</v>
      </c>
      <c r="AJ25">
        <v>0</v>
      </c>
      <c r="AK25" s="3">
        <f t="shared" si="87"/>
        <v>2.6430770520759093</v>
      </c>
      <c r="AL25">
        <v>2</v>
      </c>
      <c r="AM25" s="3">
        <f t="shared" si="88"/>
        <v>0</v>
      </c>
      <c r="AN25">
        <v>2</v>
      </c>
      <c r="AO25"/>
      <c r="AP25">
        <v>58</v>
      </c>
      <c r="AQ25" s="3">
        <f t="shared" si="2"/>
        <v>5.2861541041518185</v>
      </c>
      <c r="AR25">
        <v>39</v>
      </c>
      <c r="AS25" s="3">
        <f t="shared" si="3"/>
        <v>3.554482932102085</v>
      </c>
      <c r="AT25">
        <v>15</v>
      </c>
      <c r="AU25" s="3">
        <f t="shared" si="4"/>
        <v>1.3671088200392634</v>
      </c>
      <c r="AV25">
        <v>0</v>
      </c>
      <c r="AW25" s="3">
        <f t="shared" si="5"/>
        <v>0</v>
      </c>
      <c r="AX25">
        <v>2</v>
      </c>
      <c r="AY25" s="3">
        <f t="shared" si="6"/>
        <v>0.18228117600523511</v>
      </c>
      <c r="AZ25">
        <v>2</v>
      </c>
      <c r="BA25" s="3">
        <f t="shared" si="7"/>
        <v>0.18228117600523511</v>
      </c>
      <c r="BB25">
        <v>41</v>
      </c>
      <c r="BC25" s="3">
        <f t="shared" si="8"/>
        <v>3.73676410810732</v>
      </c>
      <c r="BD25">
        <v>27</v>
      </c>
      <c r="BE25" s="3">
        <f t="shared" si="9"/>
        <v>2.4607958760706743</v>
      </c>
      <c r="BF25">
        <v>14</v>
      </c>
      <c r="BG25" s="3">
        <f t="shared" si="10"/>
        <v>1.2759682320366459</v>
      </c>
      <c r="BH25">
        <v>0</v>
      </c>
      <c r="BI25" s="3">
        <f t="shared" si="11"/>
        <v>0</v>
      </c>
      <c r="BJ25">
        <v>0</v>
      </c>
      <c r="BK25" s="3">
        <f t="shared" si="12"/>
        <v>0</v>
      </c>
      <c r="BL25">
        <v>0</v>
      </c>
      <c r="BM25" s="3">
        <f t="shared" si="13"/>
        <v>0</v>
      </c>
      <c r="BN25">
        <v>0</v>
      </c>
      <c r="BO25" s="3">
        <f t="shared" si="14"/>
        <v>0</v>
      </c>
      <c r="BP25">
        <v>0</v>
      </c>
      <c r="BQ25" s="3">
        <f t="shared" si="15"/>
        <v>0</v>
      </c>
      <c r="BR25">
        <v>15</v>
      </c>
      <c r="BS25" s="3">
        <f t="shared" si="16"/>
        <v>1.3671088200392634</v>
      </c>
      <c r="BT25">
        <v>28</v>
      </c>
      <c r="BU25" s="3">
        <f t="shared" si="17"/>
        <v>2.5519364640732918</v>
      </c>
      <c r="BV25">
        <v>13</v>
      </c>
      <c r="BW25" s="3">
        <f t="shared" si="18"/>
        <v>1.1848276440340282</v>
      </c>
      <c r="BX25">
        <v>9</v>
      </c>
      <c r="BY25" s="3">
        <f t="shared" si="19"/>
        <v>0.82026529202355802</v>
      </c>
      <c r="BZ25">
        <v>0</v>
      </c>
      <c r="CA25" s="3">
        <f t="shared" si="20"/>
        <v>0</v>
      </c>
      <c r="CB25">
        <v>0</v>
      </c>
      <c r="CC25" s="3">
        <f t="shared" si="21"/>
        <v>0</v>
      </c>
      <c r="CD25">
        <v>2</v>
      </c>
      <c r="CE25" s="3">
        <f t="shared" si="22"/>
        <v>0.18228117600523511</v>
      </c>
      <c r="CF25">
        <v>3</v>
      </c>
      <c r="CG25" s="3">
        <f t="shared" si="23"/>
        <v>0.27342176400785267</v>
      </c>
      <c r="CH25">
        <v>0</v>
      </c>
      <c r="CI25" s="3">
        <f t="shared" si="24"/>
        <v>0</v>
      </c>
      <c r="CJ25">
        <v>3</v>
      </c>
      <c r="CK25" s="3">
        <f t="shared" si="25"/>
        <v>0.27342176400785267</v>
      </c>
      <c r="CL25">
        <v>9</v>
      </c>
      <c r="CM25" s="3">
        <f t="shared" si="26"/>
        <v>0.82026529202355802</v>
      </c>
      <c r="CN25">
        <v>0</v>
      </c>
      <c r="CO25" s="3">
        <f t="shared" si="27"/>
        <v>0</v>
      </c>
      <c r="CP25">
        <v>4</v>
      </c>
      <c r="CQ25" s="3">
        <f t="shared" si="28"/>
        <v>0.36456235201047021</v>
      </c>
      <c r="CR25">
        <v>0</v>
      </c>
      <c r="CS25" s="3">
        <f t="shared" si="29"/>
        <v>0</v>
      </c>
      <c r="CT25">
        <v>0</v>
      </c>
      <c r="CU25" s="3">
        <f t="shared" si="30"/>
        <v>0</v>
      </c>
      <c r="CV25">
        <v>4</v>
      </c>
      <c r="CW25" s="3">
        <f t="shared" si="31"/>
        <v>0.36456235201047021</v>
      </c>
      <c r="CX25">
        <v>0</v>
      </c>
      <c r="CY25" s="3">
        <f t="shared" si="32"/>
        <v>0</v>
      </c>
      <c r="CZ25">
        <v>0</v>
      </c>
      <c r="DA25" s="3">
        <f t="shared" si="33"/>
        <v>0</v>
      </c>
      <c r="DB25">
        <v>0</v>
      </c>
      <c r="DC25" s="3">
        <f t="shared" si="34"/>
        <v>0</v>
      </c>
      <c r="DD25">
        <v>1</v>
      </c>
      <c r="DE25" s="3">
        <f t="shared" si="35"/>
        <v>9.1140588002617554E-2</v>
      </c>
      <c r="DF25">
        <v>0</v>
      </c>
      <c r="DG25" s="3">
        <f t="shared" si="36"/>
        <v>0</v>
      </c>
      <c r="DH25">
        <v>0</v>
      </c>
      <c r="DI25" s="3">
        <f t="shared" si="37"/>
        <v>0</v>
      </c>
      <c r="DJ25">
        <v>0</v>
      </c>
      <c r="DK25" s="3">
        <f t="shared" si="38"/>
        <v>0</v>
      </c>
      <c r="DL25">
        <v>14</v>
      </c>
      <c r="DM25" s="3">
        <f t="shared" si="39"/>
        <v>1.2759682320366459</v>
      </c>
      <c r="DN25">
        <v>3</v>
      </c>
      <c r="DO25" s="3">
        <f t="shared" si="40"/>
        <v>0.27342176400785267</v>
      </c>
      <c r="DP25">
        <v>1</v>
      </c>
      <c r="DQ25" s="3">
        <f t="shared" si="41"/>
        <v>9.1140588002617554E-2</v>
      </c>
      <c r="DR25">
        <v>2</v>
      </c>
      <c r="DS25" s="3">
        <f t="shared" si="42"/>
        <v>0.18228117600523511</v>
      </c>
      <c r="DT25">
        <v>1</v>
      </c>
      <c r="DU25" s="3">
        <f t="shared" si="43"/>
        <v>9.1140588002617554E-2</v>
      </c>
      <c r="DV25">
        <v>0</v>
      </c>
      <c r="DW25" s="3">
        <f t="shared" si="44"/>
        <v>0</v>
      </c>
      <c r="DX25">
        <v>0</v>
      </c>
      <c r="DY25" s="3">
        <f t="shared" si="45"/>
        <v>0</v>
      </c>
      <c r="DZ25">
        <v>0</v>
      </c>
      <c r="EA25" s="3">
        <f t="shared" si="46"/>
        <v>0</v>
      </c>
      <c r="EB25">
        <v>3</v>
      </c>
      <c r="EC25" s="3">
        <f t="shared" si="47"/>
        <v>0.27342176400785267</v>
      </c>
      <c r="ED25">
        <v>1456</v>
      </c>
      <c r="EE25" s="3">
        <f t="shared" si="48"/>
        <v>132.70069613181116</v>
      </c>
      <c r="EF25">
        <v>306</v>
      </c>
      <c r="EG25" s="3">
        <f t="shared" si="49"/>
        <v>27.88901992880097</v>
      </c>
      <c r="EH25">
        <v>1150</v>
      </c>
      <c r="EI25" s="3">
        <f t="shared" si="50"/>
        <v>104.81167620301019</v>
      </c>
      <c r="EJ25">
        <v>1257</v>
      </c>
      <c r="EK25" s="3">
        <f t="shared" si="51"/>
        <v>114.56371911929028</v>
      </c>
      <c r="EL25">
        <v>690</v>
      </c>
      <c r="EM25" s="3">
        <f t="shared" si="52"/>
        <v>62.887005721806112</v>
      </c>
      <c r="EN25">
        <v>567</v>
      </c>
      <c r="EO25" s="3">
        <f t="shared" si="53"/>
        <v>51.676713397484157</v>
      </c>
      <c r="EP25">
        <v>5</v>
      </c>
      <c r="EQ25" s="3">
        <f t="shared" si="54"/>
        <v>0.45570294001308781</v>
      </c>
      <c r="ER25">
        <v>19</v>
      </c>
      <c r="ES25" s="3">
        <f t="shared" si="55"/>
        <v>1.7316711720497335</v>
      </c>
      <c r="ET25">
        <v>2</v>
      </c>
      <c r="EU25" s="3">
        <f t="shared" si="56"/>
        <v>0.18228117600523511</v>
      </c>
      <c r="EV25">
        <v>2</v>
      </c>
      <c r="EW25" s="3">
        <f t="shared" si="57"/>
        <v>0.18228117600523511</v>
      </c>
      <c r="EX25">
        <v>0</v>
      </c>
      <c r="EY25" s="3">
        <f t="shared" si="58"/>
        <v>0</v>
      </c>
      <c r="EZ25">
        <v>0</v>
      </c>
      <c r="FA25" s="3">
        <f t="shared" si="59"/>
        <v>0</v>
      </c>
      <c r="FB25">
        <v>1</v>
      </c>
      <c r="FC25" s="3">
        <f t="shared" si="60"/>
        <v>9.1140588002617554E-2</v>
      </c>
      <c r="FD25">
        <v>44</v>
      </c>
      <c r="FE25" s="3">
        <f t="shared" si="61"/>
        <v>4.010185872115172</v>
      </c>
      <c r="FF25">
        <v>0</v>
      </c>
      <c r="FG25" s="3">
        <f t="shared" si="62"/>
        <v>0</v>
      </c>
      <c r="FH25">
        <v>7</v>
      </c>
      <c r="FI25" s="3">
        <f t="shared" si="63"/>
        <v>0.63798411601832294</v>
      </c>
      <c r="FJ25">
        <v>2</v>
      </c>
      <c r="FK25" s="3">
        <f t="shared" si="64"/>
        <v>0.18228117600523511</v>
      </c>
      <c r="FL25">
        <v>153</v>
      </c>
      <c r="FM25" s="3">
        <f t="shared" si="65"/>
        <v>13.944509964400485</v>
      </c>
      <c r="FN25">
        <v>13</v>
      </c>
      <c r="FO25" s="3">
        <f t="shared" si="66"/>
        <v>1.1848276440340282</v>
      </c>
      <c r="FP25">
        <v>39</v>
      </c>
      <c r="FQ25" s="3">
        <f t="shared" si="67"/>
        <v>3.554482932102085</v>
      </c>
      <c r="FR25">
        <v>0</v>
      </c>
      <c r="FS25" s="3">
        <f t="shared" si="68"/>
        <v>0</v>
      </c>
      <c r="FT25">
        <v>0</v>
      </c>
      <c r="FU25" s="3">
        <f t="shared" si="69"/>
        <v>0</v>
      </c>
      <c r="FV25">
        <v>47</v>
      </c>
      <c r="FW25" s="3">
        <f t="shared" si="70"/>
        <v>4.2836076361230253</v>
      </c>
      <c r="FX25">
        <v>0</v>
      </c>
      <c r="FY25" s="3">
        <f t="shared" si="71"/>
        <v>0</v>
      </c>
      <c r="FZ25">
        <v>0</v>
      </c>
      <c r="GA25" s="3">
        <f t="shared" si="72"/>
        <v>0</v>
      </c>
      <c r="GB25">
        <v>0</v>
      </c>
      <c r="GC25" s="3">
        <f t="shared" si="73"/>
        <v>0</v>
      </c>
      <c r="GD25">
        <v>0</v>
      </c>
      <c r="GE25" s="3">
        <f t="shared" si="74"/>
        <v>0</v>
      </c>
      <c r="GF25">
        <v>3</v>
      </c>
      <c r="GG25" s="3">
        <f t="shared" si="75"/>
        <v>0.27342176400785267</v>
      </c>
      <c r="GH25">
        <v>28</v>
      </c>
      <c r="GI25" s="3">
        <f t="shared" si="89"/>
        <v>2.5519364640732918</v>
      </c>
      <c r="GJ25">
        <v>24</v>
      </c>
      <c r="GK25" s="3">
        <f t="shared" si="89"/>
        <v>2.1873741120628214</v>
      </c>
      <c r="GL25">
        <v>35</v>
      </c>
      <c r="GM25" s="3">
        <f t="shared" si="90"/>
        <v>3.1899205800916146</v>
      </c>
      <c r="GN25">
        <v>4</v>
      </c>
      <c r="GO25" s="3">
        <f t="shared" si="91"/>
        <v>0.36456235201047021</v>
      </c>
      <c r="GP25">
        <v>0</v>
      </c>
      <c r="GQ25" s="3">
        <f t="shared" si="92"/>
        <v>0</v>
      </c>
      <c r="GR25">
        <v>28</v>
      </c>
      <c r="GS25" s="3">
        <f t="shared" si="93"/>
        <v>2.5519364640732918</v>
      </c>
      <c r="GT25">
        <v>0</v>
      </c>
      <c r="GU25" s="3">
        <f t="shared" si="94"/>
        <v>0</v>
      </c>
    </row>
    <row r="26" spans="1:203" x14ac:dyDescent="0.3">
      <c r="A26" s="16" t="str">
        <f t="shared" si="76"/>
        <v>Murder per 100,000</v>
      </c>
      <c r="B26">
        <v>13</v>
      </c>
      <c r="C26" t="s">
        <v>11</v>
      </c>
      <c r="D26" s="10">
        <f t="shared" si="0"/>
        <v>1.0614090862682979</v>
      </c>
      <c r="E26" s="3" cm="1">
        <f t="array" ref="E26">((D26-_xlfn.PERCENTILE.INC($D$2:$D$37,0.975))/(AVERAGE(SMALL($D$2:$D$37,{1,2,3,4,5}))-_xlfn.PERCENTILE.INC($D$2:$D$37,0.975)))*100</f>
        <v>92.739822178801305</v>
      </c>
      <c r="F26" s="3">
        <f t="shared" si="77"/>
        <v>100</v>
      </c>
      <c r="G26" s="8" t="str" cm="1">
        <f t="array" ref="G26">_xlfn.IFS(F26=100,"green",F26&gt;50,"yellow",F26&gt;0,"orange",F26=0,"red")</f>
        <v>green</v>
      </c>
      <c r="H26" t="s">
        <v>193</v>
      </c>
      <c r="I26" s="4">
        <v>1978502</v>
      </c>
      <c r="J26" s="4">
        <v>953902</v>
      </c>
      <c r="K26" s="4">
        <v>1024600</v>
      </c>
      <c r="L26">
        <v>21</v>
      </c>
      <c r="M26" s="3">
        <f t="shared" si="78"/>
        <v>1.0614090862682979</v>
      </c>
      <c r="N26">
        <v>6</v>
      </c>
      <c r="O26" s="3">
        <f t="shared" si="79"/>
        <v>0.30325973893379943</v>
      </c>
      <c r="P26">
        <v>50</v>
      </c>
      <c r="Q26" s="3">
        <f t="shared" si="80"/>
        <v>2.5271644911149949</v>
      </c>
      <c r="R26">
        <v>39</v>
      </c>
      <c r="S26" s="3">
        <f t="shared" si="80"/>
        <v>1.9711883030696962</v>
      </c>
      <c r="T26">
        <v>0</v>
      </c>
      <c r="U26" s="3">
        <f t="shared" si="81"/>
        <v>0</v>
      </c>
      <c r="V26">
        <v>26</v>
      </c>
      <c r="W26" s="3">
        <f t="shared" si="81"/>
        <v>1.3141255353797974</v>
      </c>
      <c r="X26">
        <v>0</v>
      </c>
      <c r="Y26" s="3">
        <f t="shared" si="82"/>
        <v>0</v>
      </c>
      <c r="Z26">
        <v>0</v>
      </c>
      <c r="AA26" s="3">
        <f t="shared" si="83"/>
        <v>0</v>
      </c>
      <c r="AB26">
        <v>1</v>
      </c>
      <c r="AC26" s="3">
        <f t="shared" si="84"/>
        <v>5.05432898222999E-2</v>
      </c>
      <c r="AD26">
        <v>16</v>
      </c>
      <c r="AE26" s="3">
        <f t="shared" si="85"/>
        <v>0.8086926371567984</v>
      </c>
      <c r="AF26">
        <v>9</v>
      </c>
      <c r="AG26" s="3">
        <f t="shared" si="86"/>
        <v>0.45488960840069909</v>
      </c>
      <c r="AH26">
        <v>3</v>
      </c>
      <c r="AI26" s="3">
        <f t="shared" si="1"/>
        <v>0.45488960840069909</v>
      </c>
      <c r="AJ26">
        <v>0</v>
      </c>
      <c r="AK26" s="3">
        <f t="shared" si="87"/>
        <v>0.15162986946689971</v>
      </c>
      <c r="AL26">
        <v>2</v>
      </c>
      <c r="AM26" s="3">
        <f t="shared" si="88"/>
        <v>0</v>
      </c>
      <c r="AN26">
        <v>2</v>
      </c>
      <c r="AO26"/>
      <c r="AP26">
        <v>9</v>
      </c>
      <c r="AQ26" s="3">
        <f t="shared" si="2"/>
        <v>0.45488960840069909</v>
      </c>
      <c r="AR26">
        <v>4</v>
      </c>
      <c r="AS26" s="3">
        <f t="shared" si="3"/>
        <v>0.2021731592891996</v>
      </c>
      <c r="AT26">
        <v>3</v>
      </c>
      <c r="AU26" s="3">
        <f t="shared" si="4"/>
        <v>0.15162986946689971</v>
      </c>
      <c r="AV26">
        <v>0</v>
      </c>
      <c r="AW26" s="3">
        <f t="shared" si="5"/>
        <v>0</v>
      </c>
      <c r="AX26">
        <v>2</v>
      </c>
      <c r="AY26" s="3">
        <f t="shared" si="6"/>
        <v>0.1010865796445998</v>
      </c>
      <c r="AZ26">
        <v>0</v>
      </c>
      <c r="BA26" s="3">
        <f t="shared" si="7"/>
        <v>0</v>
      </c>
      <c r="BB26">
        <v>7</v>
      </c>
      <c r="BC26" s="3">
        <f t="shared" si="8"/>
        <v>0.35380302875609931</v>
      </c>
      <c r="BD26">
        <v>5</v>
      </c>
      <c r="BE26" s="3">
        <f t="shared" si="9"/>
        <v>0.25271644911149949</v>
      </c>
      <c r="BF26">
        <v>0</v>
      </c>
      <c r="BG26" s="3">
        <f t="shared" si="10"/>
        <v>0</v>
      </c>
      <c r="BH26">
        <v>0</v>
      </c>
      <c r="BI26" s="3">
        <f t="shared" si="11"/>
        <v>0</v>
      </c>
      <c r="BJ26">
        <v>0</v>
      </c>
      <c r="BK26" s="3">
        <f t="shared" si="12"/>
        <v>0</v>
      </c>
      <c r="BL26">
        <v>0</v>
      </c>
      <c r="BM26" s="3">
        <f t="shared" si="13"/>
        <v>0</v>
      </c>
      <c r="BN26">
        <v>0</v>
      </c>
      <c r="BO26" s="3">
        <f t="shared" si="14"/>
        <v>0</v>
      </c>
      <c r="BP26">
        <v>2</v>
      </c>
      <c r="BQ26" s="3">
        <f t="shared" si="15"/>
        <v>0.1010865796445998</v>
      </c>
      <c r="BR26">
        <v>0</v>
      </c>
      <c r="BS26" s="3">
        <f t="shared" si="16"/>
        <v>0</v>
      </c>
      <c r="BT26">
        <v>9</v>
      </c>
      <c r="BU26" s="3">
        <f t="shared" si="17"/>
        <v>0.45488960840069909</v>
      </c>
      <c r="BV26">
        <v>9</v>
      </c>
      <c r="BW26" s="3">
        <f t="shared" si="18"/>
        <v>0.45488960840069909</v>
      </c>
      <c r="BX26">
        <v>0</v>
      </c>
      <c r="BY26" s="3">
        <f t="shared" si="19"/>
        <v>0</v>
      </c>
      <c r="BZ26">
        <v>0</v>
      </c>
      <c r="CA26" s="3">
        <f t="shared" si="20"/>
        <v>0</v>
      </c>
      <c r="CB26">
        <v>0</v>
      </c>
      <c r="CC26" s="3">
        <f t="shared" si="21"/>
        <v>0</v>
      </c>
      <c r="CD26">
        <v>0</v>
      </c>
      <c r="CE26" s="3">
        <f t="shared" si="22"/>
        <v>0</v>
      </c>
      <c r="CF26">
        <v>0</v>
      </c>
      <c r="CG26" s="3">
        <f t="shared" si="23"/>
        <v>0</v>
      </c>
      <c r="CH26">
        <v>0</v>
      </c>
      <c r="CI26" s="3">
        <f t="shared" si="24"/>
        <v>0</v>
      </c>
      <c r="CJ26">
        <v>0</v>
      </c>
      <c r="CK26" s="3">
        <f t="shared" si="25"/>
        <v>0</v>
      </c>
      <c r="CL26">
        <v>28</v>
      </c>
      <c r="CM26" s="3">
        <f t="shared" si="26"/>
        <v>1.4152121150243973</v>
      </c>
      <c r="CN26">
        <v>0</v>
      </c>
      <c r="CO26" s="3">
        <f t="shared" si="27"/>
        <v>0</v>
      </c>
      <c r="CP26">
        <v>7</v>
      </c>
      <c r="CQ26" s="3">
        <f t="shared" si="28"/>
        <v>0.35380302875609931</v>
      </c>
      <c r="CR26">
        <v>0</v>
      </c>
      <c r="CS26" s="3">
        <f t="shared" si="29"/>
        <v>0</v>
      </c>
      <c r="CT26">
        <v>1</v>
      </c>
      <c r="CU26" s="3">
        <f t="shared" si="30"/>
        <v>5.05432898222999E-2</v>
      </c>
      <c r="CV26">
        <v>15</v>
      </c>
      <c r="CW26" s="3">
        <f t="shared" si="31"/>
        <v>0.75814934733449857</v>
      </c>
      <c r="CX26">
        <v>1</v>
      </c>
      <c r="CY26" s="3">
        <f t="shared" si="32"/>
        <v>5.05432898222999E-2</v>
      </c>
      <c r="CZ26">
        <v>0</v>
      </c>
      <c r="DA26" s="3">
        <f t="shared" si="33"/>
        <v>0</v>
      </c>
      <c r="DB26">
        <v>0</v>
      </c>
      <c r="DC26" s="3">
        <f t="shared" si="34"/>
        <v>0</v>
      </c>
      <c r="DD26">
        <v>0</v>
      </c>
      <c r="DE26" s="3">
        <f t="shared" si="35"/>
        <v>0</v>
      </c>
      <c r="DF26">
        <v>0</v>
      </c>
      <c r="DG26" s="3">
        <f t="shared" si="36"/>
        <v>0</v>
      </c>
      <c r="DH26">
        <v>0</v>
      </c>
      <c r="DI26" s="3">
        <f t="shared" si="37"/>
        <v>0</v>
      </c>
      <c r="DJ26">
        <v>0</v>
      </c>
      <c r="DK26" s="3">
        <f t="shared" si="38"/>
        <v>0</v>
      </c>
      <c r="DL26">
        <v>7</v>
      </c>
      <c r="DM26" s="3">
        <f t="shared" si="39"/>
        <v>0.35380302875609931</v>
      </c>
      <c r="DN26">
        <v>0</v>
      </c>
      <c r="DO26" s="3">
        <f t="shared" si="40"/>
        <v>0</v>
      </c>
      <c r="DP26">
        <v>0</v>
      </c>
      <c r="DQ26" s="3">
        <f t="shared" si="41"/>
        <v>0</v>
      </c>
      <c r="DR26">
        <v>3</v>
      </c>
      <c r="DS26" s="3">
        <f t="shared" si="42"/>
        <v>0.15162986946689971</v>
      </c>
      <c r="DT26">
        <v>0</v>
      </c>
      <c r="DU26" s="3">
        <f t="shared" si="43"/>
        <v>0</v>
      </c>
      <c r="DV26">
        <v>1</v>
      </c>
      <c r="DW26" s="3">
        <f t="shared" si="44"/>
        <v>5.05432898222999E-2</v>
      </c>
      <c r="DX26">
        <v>2</v>
      </c>
      <c r="DY26" s="3">
        <f t="shared" si="45"/>
        <v>0.1010865796445998</v>
      </c>
      <c r="DZ26">
        <v>0</v>
      </c>
      <c r="EA26" s="3">
        <f t="shared" si="46"/>
        <v>0</v>
      </c>
      <c r="EB26">
        <v>0</v>
      </c>
      <c r="EC26" s="3">
        <f t="shared" si="47"/>
        <v>0</v>
      </c>
      <c r="ED26">
        <v>465</v>
      </c>
      <c r="EE26" s="3">
        <f t="shared" si="48"/>
        <v>23.502629767369456</v>
      </c>
      <c r="EF26">
        <v>299</v>
      </c>
      <c r="EG26" s="3">
        <f t="shared" si="49"/>
        <v>15.11244365686767</v>
      </c>
      <c r="EH26">
        <v>166</v>
      </c>
      <c r="EI26" s="3">
        <f t="shared" si="50"/>
        <v>8.3901861105017836</v>
      </c>
      <c r="EJ26">
        <v>106</v>
      </c>
      <c r="EK26" s="3">
        <f t="shared" si="51"/>
        <v>5.3575887211637898</v>
      </c>
      <c r="EL26">
        <v>46</v>
      </c>
      <c r="EM26" s="3">
        <f t="shared" si="52"/>
        <v>2.3249913318257955</v>
      </c>
      <c r="EN26">
        <v>60</v>
      </c>
      <c r="EO26" s="3">
        <f t="shared" si="53"/>
        <v>3.0325973893379943</v>
      </c>
      <c r="EP26">
        <v>100</v>
      </c>
      <c r="EQ26" s="3">
        <f t="shared" si="54"/>
        <v>5.0543289822299897</v>
      </c>
      <c r="ER26">
        <v>18</v>
      </c>
      <c r="ES26" s="3">
        <f t="shared" si="55"/>
        <v>0.90977921680139817</v>
      </c>
      <c r="ET26">
        <v>0</v>
      </c>
      <c r="EU26" s="3">
        <f t="shared" si="56"/>
        <v>0</v>
      </c>
      <c r="EV26">
        <v>2</v>
      </c>
      <c r="EW26" s="3">
        <f t="shared" si="57"/>
        <v>0.1010865796445998</v>
      </c>
      <c r="EX26">
        <v>0</v>
      </c>
      <c r="EY26" s="3">
        <f t="shared" si="58"/>
        <v>0</v>
      </c>
      <c r="EZ26">
        <v>0</v>
      </c>
      <c r="FA26" s="3">
        <f t="shared" si="59"/>
        <v>0</v>
      </c>
      <c r="FB26">
        <v>0</v>
      </c>
      <c r="FC26" s="3">
        <f t="shared" si="60"/>
        <v>0</v>
      </c>
      <c r="FD26">
        <v>31</v>
      </c>
      <c r="FE26" s="3">
        <f t="shared" si="61"/>
        <v>1.5668419844912969</v>
      </c>
      <c r="FF26">
        <v>0</v>
      </c>
      <c r="FG26" s="3">
        <f t="shared" si="62"/>
        <v>0</v>
      </c>
      <c r="FH26">
        <v>0</v>
      </c>
      <c r="FI26" s="3">
        <f t="shared" si="63"/>
        <v>0</v>
      </c>
      <c r="FJ26">
        <v>9</v>
      </c>
      <c r="FK26" s="3">
        <f t="shared" si="64"/>
        <v>0.45488960840069909</v>
      </c>
      <c r="FL26">
        <v>30</v>
      </c>
      <c r="FM26" s="3">
        <f t="shared" si="65"/>
        <v>1.5162986946689971</v>
      </c>
      <c r="FN26">
        <v>16</v>
      </c>
      <c r="FO26" s="3">
        <f t="shared" si="66"/>
        <v>0.8086926371567984</v>
      </c>
      <c r="FP26">
        <v>0</v>
      </c>
      <c r="FQ26" s="3">
        <f t="shared" si="67"/>
        <v>0</v>
      </c>
      <c r="FR26">
        <v>0</v>
      </c>
      <c r="FS26" s="3">
        <f t="shared" si="68"/>
        <v>0</v>
      </c>
      <c r="FT26">
        <v>0</v>
      </c>
      <c r="FU26" s="3">
        <f t="shared" si="69"/>
        <v>0</v>
      </c>
      <c r="FV26">
        <v>10</v>
      </c>
      <c r="FW26" s="3">
        <f t="shared" si="70"/>
        <v>0.50543289822299897</v>
      </c>
      <c r="FX26">
        <v>0</v>
      </c>
      <c r="FY26" s="3">
        <f t="shared" si="71"/>
        <v>0</v>
      </c>
      <c r="FZ26">
        <v>0</v>
      </c>
      <c r="GA26" s="3">
        <f t="shared" si="72"/>
        <v>0</v>
      </c>
      <c r="GB26">
        <v>0</v>
      </c>
      <c r="GC26" s="3">
        <f t="shared" si="73"/>
        <v>0</v>
      </c>
      <c r="GD26">
        <v>0</v>
      </c>
      <c r="GE26" s="3">
        <f t="shared" si="74"/>
        <v>0</v>
      </c>
      <c r="GF26">
        <v>2</v>
      </c>
      <c r="GG26" s="3">
        <f t="shared" si="75"/>
        <v>0.1010865796445998</v>
      </c>
      <c r="GH26">
        <v>1</v>
      </c>
      <c r="GI26" s="3">
        <f t="shared" si="89"/>
        <v>5.05432898222999E-2</v>
      </c>
      <c r="GJ26">
        <v>4</v>
      </c>
      <c r="GK26" s="3">
        <f t="shared" si="89"/>
        <v>0.2021731592891996</v>
      </c>
      <c r="GL26">
        <v>3</v>
      </c>
      <c r="GM26" s="3">
        <f t="shared" si="90"/>
        <v>0.15162986946689971</v>
      </c>
      <c r="GN26">
        <v>3</v>
      </c>
      <c r="GO26" s="3">
        <f t="shared" si="91"/>
        <v>0.15162986946689971</v>
      </c>
      <c r="GP26">
        <v>0</v>
      </c>
      <c r="GQ26" s="3">
        <f t="shared" si="92"/>
        <v>0</v>
      </c>
      <c r="GR26">
        <v>9</v>
      </c>
      <c r="GS26" s="3">
        <f t="shared" si="93"/>
        <v>0.45488960840069909</v>
      </c>
      <c r="GT26">
        <v>0</v>
      </c>
      <c r="GU26" s="3">
        <f t="shared" si="94"/>
        <v>0</v>
      </c>
    </row>
    <row r="27" spans="1:203" x14ac:dyDescent="0.3">
      <c r="A27" s="16" t="str">
        <f t="shared" si="76"/>
        <v>Murder per 100,000</v>
      </c>
      <c r="B27">
        <v>21</v>
      </c>
      <c r="C27" t="s">
        <v>10</v>
      </c>
      <c r="D27" s="10">
        <f t="shared" si="0"/>
        <v>3.2853499906692729</v>
      </c>
      <c r="E27" s="3" cm="1">
        <f t="array" ref="E27">((D27-_xlfn.PERCENTILE.INC($D$2:$D$37,0.975))/(AVERAGE(SMALL($D$2:$D$37,{1,2,3,4,5}))-_xlfn.PERCENTILE.INC($D$2:$D$37,0.975)))*100</f>
        <v>25.494234197623872</v>
      </c>
      <c r="F27" s="3">
        <f t="shared" si="77"/>
        <v>100</v>
      </c>
      <c r="G27" s="8" t="str" cm="1">
        <f t="array" ref="G27">_xlfn.IFS(F27=100,"green",F27&gt;50,"yellow",F27&gt;0,"orange",F27=0,"red")</f>
        <v>green</v>
      </c>
      <c r="H27" t="s">
        <v>193</v>
      </c>
      <c r="I27" s="4">
        <v>41974219</v>
      </c>
      <c r="J27" s="4">
        <v>20764406</v>
      </c>
      <c r="K27" s="4">
        <v>21209813</v>
      </c>
      <c r="L27">
        <v>1379</v>
      </c>
      <c r="M27" s="3">
        <f t="shared" si="78"/>
        <v>3.2853499906692729</v>
      </c>
      <c r="N27">
        <v>38</v>
      </c>
      <c r="O27" s="3">
        <f t="shared" si="79"/>
        <v>9.0531761889363557E-2</v>
      </c>
      <c r="P27">
        <v>5150</v>
      </c>
      <c r="Q27" s="3">
        <f t="shared" si="80"/>
        <v>12.269436150795325</v>
      </c>
      <c r="R27">
        <v>5140</v>
      </c>
      <c r="S27" s="3">
        <f t="shared" si="80"/>
        <v>12.245612002929702</v>
      </c>
      <c r="T27">
        <v>71</v>
      </c>
      <c r="U27" s="3">
        <f t="shared" si="81"/>
        <v>0.16915144984591615</v>
      </c>
      <c r="V27">
        <v>5845</v>
      </c>
      <c r="W27" s="3">
        <f t="shared" si="81"/>
        <v>13.925214427456053</v>
      </c>
      <c r="X27">
        <v>0</v>
      </c>
      <c r="Y27" s="3">
        <f t="shared" si="82"/>
        <v>0</v>
      </c>
      <c r="Z27">
        <v>3</v>
      </c>
      <c r="AA27" s="3">
        <f t="shared" si="83"/>
        <v>7.147244359686597E-3</v>
      </c>
      <c r="AB27">
        <v>2</v>
      </c>
      <c r="AC27" s="3">
        <f t="shared" si="84"/>
        <v>4.7648295731243986E-3</v>
      </c>
      <c r="AD27">
        <v>28750</v>
      </c>
      <c r="AE27" s="3">
        <f t="shared" si="85"/>
        <v>68.494425113663226</v>
      </c>
      <c r="AF27">
        <v>28689</v>
      </c>
      <c r="AG27" s="3">
        <f t="shared" si="86"/>
        <v>68.349097811682938</v>
      </c>
      <c r="AH27">
        <v>34</v>
      </c>
      <c r="AI27" s="3">
        <f t="shared" si="1"/>
        <v>68.349097811682938</v>
      </c>
      <c r="AJ27">
        <v>12</v>
      </c>
      <c r="AK27" s="3">
        <f t="shared" si="87"/>
        <v>8.1002102743114771E-2</v>
      </c>
      <c r="AL27">
        <v>10</v>
      </c>
      <c r="AM27" s="3">
        <f t="shared" si="88"/>
        <v>2.8588977438746388E-2</v>
      </c>
      <c r="AN27">
        <v>0</v>
      </c>
      <c r="AO27"/>
      <c r="AP27">
        <v>6467</v>
      </c>
      <c r="AQ27" s="3">
        <f t="shared" si="2"/>
        <v>15.407076424697742</v>
      </c>
      <c r="AR27">
        <v>6435</v>
      </c>
      <c r="AS27" s="3">
        <f t="shared" si="3"/>
        <v>15.33083915152775</v>
      </c>
      <c r="AT27">
        <v>27</v>
      </c>
      <c r="AU27" s="3">
        <f t="shared" si="4"/>
        <v>6.4325199237179373E-2</v>
      </c>
      <c r="AV27">
        <v>5</v>
      </c>
      <c r="AW27" s="3">
        <f t="shared" si="5"/>
        <v>1.1912073932810996E-2</v>
      </c>
      <c r="AX27">
        <v>0</v>
      </c>
      <c r="AY27" s="3">
        <f t="shared" si="6"/>
        <v>0</v>
      </c>
      <c r="AZ27">
        <v>0</v>
      </c>
      <c r="BA27" s="3">
        <f t="shared" si="7"/>
        <v>0</v>
      </c>
      <c r="BB27">
        <v>22283</v>
      </c>
      <c r="BC27" s="3">
        <f t="shared" si="8"/>
        <v>53.087348688965484</v>
      </c>
      <c r="BD27">
        <v>22254</v>
      </c>
      <c r="BE27" s="3">
        <f t="shared" si="9"/>
        <v>53.018258660155176</v>
      </c>
      <c r="BF27">
        <v>7</v>
      </c>
      <c r="BG27" s="3">
        <f t="shared" si="10"/>
        <v>1.6676903505935394E-2</v>
      </c>
      <c r="BH27">
        <v>7</v>
      </c>
      <c r="BI27" s="3">
        <f t="shared" si="11"/>
        <v>1.6676903505935394E-2</v>
      </c>
      <c r="BJ27">
        <v>10</v>
      </c>
      <c r="BK27" s="3">
        <f t="shared" si="12"/>
        <v>2.3824147865621991E-2</v>
      </c>
      <c r="BL27">
        <v>0</v>
      </c>
      <c r="BM27" s="3">
        <f t="shared" si="13"/>
        <v>0</v>
      </c>
      <c r="BN27">
        <v>5</v>
      </c>
      <c r="BO27" s="3">
        <f t="shared" si="14"/>
        <v>1.1912073932810996E-2</v>
      </c>
      <c r="BP27">
        <v>0</v>
      </c>
      <c r="BQ27" s="3">
        <f t="shared" si="15"/>
        <v>0</v>
      </c>
      <c r="BR27">
        <v>38</v>
      </c>
      <c r="BS27" s="3">
        <f t="shared" si="16"/>
        <v>9.0531761889363557E-2</v>
      </c>
      <c r="BT27">
        <v>7327</v>
      </c>
      <c r="BU27" s="3">
        <f t="shared" si="17"/>
        <v>17.455953141141233</v>
      </c>
      <c r="BV27">
        <v>4333</v>
      </c>
      <c r="BW27" s="3">
        <f t="shared" si="18"/>
        <v>10.323003270174008</v>
      </c>
      <c r="BX27">
        <v>848</v>
      </c>
      <c r="BY27" s="3">
        <f t="shared" si="19"/>
        <v>2.0202877390047447</v>
      </c>
      <c r="BZ27">
        <v>0</v>
      </c>
      <c r="CA27" s="3">
        <f t="shared" si="20"/>
        <v>0</v>
      </c>
      <c r="CB27">
        <v>2</v>
      </c>
      <c r="CC27" s="3">
        <f t="shared" si="21"/>
        <v>4.7648295731243986E-3</v>
      </c>
      <c r="CD27">
        <v>0</v>
      </c>
      <c r="CE27" s="3">
        <f t="shared" si="22"/>
        <v>0</v>
      </c>
      <c r="CF27">
        <v>1730</v>
      </c>
      <c r="CG27" s="3">
        <f t="shared" si="23"/>
        <v>4.1215775807526045</v>
      </c>
      <c r="CH27">
        <v>91</v>
      </c>
      <c r="CI27" s="3">
        <f t="shared" si="24"/>
        <v>0.21679974557716014</v>
      </c>
      <c r="CJ27">
        <v>325</v>
      </c>
      <c r="CK27" s="3">
        <f t="shared" si="25"/>
        <v>0.77428480563271462</v>
      </c>
      <c r="CL27">
        <v>5854</v>
      </c>
      <c r="CM27" s="3">
        <f t="shared" si="26"/>
        <v>13.946656160535113</v>
      </c>
      <c r="CN27">
        <v>5560</v>
      </c>
      <c r="CO27" s="3">
        <f t="shared" si="27"/>
        <v>13.246226213285828</v>
      </c>
      <c r="CP27">
        <v>214</v>
      </c>
      <c r="CQ27" s="3">
        <f t="shared" si="28"/>
        <v>0.50983676432431058</v>
      </c>
      <c r="CR27">
        <v>0</v>
      </c>
      <c r="CS27" s="3">
        <f t="shared" si="29"/>
        <v>0</v>
      </c>
      <c r="CT27">
        <v>0</v>
      </c>
      <c r="CU27" s="3">
        <f t="shared" si="30"/>
        <v>0</v>
      </c>
      <c r="CV27">
        <v>17</v>
      </c>
      <c r="CW27" s="3">
        <f t="shared" si="31"/>
        <v>4.0501051371557385E-2</v>
      </c>
      <c r="CX27">
        <v>20</v>
      </c>
      <c r="CY27" s="3">
        <f t="shared" si="32"/>
        <v>4.7648295731243982E-2</v>
      </c>
      <c r="CZ27">
        <v>0</v>
      </c>
      <c r="DA27" s="3">
        <f t="shared" si="33"/>
        <v>0</v>
      </c>
      <c r="DB27">
        <v>0</v>
      </c>
      <c r="DC27" s="3">
        <f t="shared" si="34"/>
        <v>0</v>
      </c>
      <c r="DD27">
        <v>114</v>
      </c>
      <c r="DE27" s="3">
        <f t="shared" si="35"/>
        <v>0.27159528566809071</v>
      </c>
      <c r="DF27">
        <v>8</v>
      </c>
      <c r="DG27" s="3">
        <f t="shared" si="36"/>
        <v>1.9059318292497594E-2</v>
      </c>
      <c r="DH27">
        <v>0</v>
      </c>
      <c r="DI27" s="3">
        <f t="shared" si="37"/>
        <v>0</v>
      </c>
      <c r="DJ27">
        <v>0</v>
      </c>
      <c r="DK27" s="3">
        <f t="shared" si="38"/>
        <v>0</v>
      </c>
      <c r="DL27">
        <v>1464</v>
      </c>
      <c r="DM27" s="3">
        <f t="shared" si="39"/>
        <v>3.4878552475270599</v>
      </c>
      <c r="DN27">
        <v>161</v>
      </c>
      <c r="DO27" s="3">
        <f t="shared" si="40"/>
        <v>0.38356878063651401</v>
      </c>
      <c r="DP27">
        <v>0</v>
      </c>
      <c r="DQ27" s="3">
        <f t="shared" si="41"/>
        <v>0</v>
      </c>
      <c r="DR27">
        <v>0</v>
      </c>
      <c r="DS27" s="3">
        <f t="shared" si="42"/>
        <v>0</v>
      </c>
      <c r="DT27">
        <v>18</v>
      </c>
      <c r="DU27" s="3">
        <f t="shared" si="43"/>
        <v>4.2883466158119582E-2</v>
      </c>
      <c r="DV27">
        <v>2248</v>
      </c>
      <c r="DW27" s="3">
        <f t="shared" si="44"/>
        <v>5.355668440191824</v>
      </c>
      <c r="DX27">
        <v>2</v>
      </c>
      <c r="DY27" s="3">
        <f t="shared" si="45"/>
        <v>4.7648295731243986E-3</v>
      </c>
      <c r="DZ27">
        <v>0</v>
      </c>
      <c r="EA27" s="3">
        <f t="shared" si="46"/>
        <v>0</v>
      </c>
      <c r="EB27">
        <v>26</v>
      </c>
      <c r="EC27" s="3">
        <f t="shared" si="47"/>
        <v>6.1942784450617183E-2</v>
      </c>
      <c r="ED27">
        <v>14893</v>
      </c>
      <c r="EE27" s="3">
        <f t="shared" si="48"/>
        <v>35.481303416270833</v>
      </c>
      <c r="EF27">
        <v>4982</v>
      </c>
      <c r="EG27" s="3">
        <f t="shared" si="49"/>
        <v>11.869190466652876</v>
      </c>
      <c r="EH27">
        <v>9911</v>
      </c>
      <c r="EI27" s="3">
        <f t="shared" si="50"/>
        <v>23.612112949617952</v>
      </c>
      <c r="EJ27">
        <v>5467</v>
      </c>
      <c r="EK27" s="3">
        <f t="shared" si="51"/>
        <v>13.024661638135543</v>
      </c>
      <c r="EL27">
        <v>282</v>
      </c>
      <c r="EM27" s="3">
        <f t="shared" si="52"/>
        <v>0.6718409698105402</v>
      </c>
      <c r="EN27">
        <v>5185</v>
      </c>
      <c r="EO27" s="3">
        <f t="shared" si="53"/>
        <v>12.352820668325002</v>
      </c>
      <c r="EP27">
        <v>1207</v>
      </c>
      <c r="EQ27" s="3">
        <f t="shared" si="54"/>
        <v>2.8755746473805743</v>
      </c>
      <c r="ER27">
        <v>2996</v>
      </c>
      <c r="ES27" s="3">
        <f t="shared" si="55"/>
        <v>7.1377147005403492</v>
      </c>
      <c r="ET27">
        <v>2</v>
      </c>
      <c r="EU27" s="3">
        <f t="shared" si="56"/>
        <v>4.7648295731243986E-3</v>
      </c>
      <c r="EV27">
        <v>408</v>
      </c>
      <c r="EW27" s="3">
        <f t="shared" si="57"/>
        <v>0.97202523291737719</v>
      </c>
      <c r="EX27">
        <v>0</v>
      </c>
      <c r="EY27" s="3">
        <f t="shared" si="58"/>
        <v>0</v>
      </c>
      <c r="EZ27">
        <v>218</v>
      </c>
      <c r="FA27" s="3">
        <f t="shared" si="59"/>
        <v>0.51936642347055939</v>
      </c>
      <c r="FB27">
        <v>0</v>
      </c>
      <c r="FC27" s="3">
        <f t="shared" si="60"/>
        <v>0</v>
      </c>
      <c r="FD27">
        <v>865</v>
      </c>
      <c r="FE27" s="3">
        <f t="shared" si="61"/>
        <v>2.0607887903763022</v>
      </c>
      <c r="FF27">
        <v>0</v>
      </c>
      <c r="FG27" s="3">
        <f t="shared" si="62"/>
        <v>0</v>
      </c>
      <c r="FH27">
        <v>12</v>
      </c>
      <c r="FI27" s="3">
        <f t="shared" si="63"/>
        <v>2.8588977438746388E-2</v>
      </c>
      <c r="FJ27">
        <v>84</v>
      </c>
      <c r="FK27" s="3">
        <f t="shared" si="64"/>
        <v>0.20012284207122474</v>
      </c>
      <c r="FL27">
        <v>5267</v>
      </c>
      <c r="FM27" s="3">
        <f t="shared" si="65"/>
        <v>12.548178680823103</v>
      </c>
      <c r="FN27">
        <v>1</v>
      </c>
      <c r="FO27" s="3">
        <f t="shared" si="66"/>
        <v>2.3824147865621993E-3</v>
      </c>
      <c r="FP27">
        <v>2</v>
      </c>
      <c r="FQ27" s="3">
        <f t="shared" si="67"/>
        <v>4.7648295731243986E-3</v>
      </c>
      <c r="FR27">
        <v>0</v>
      </c>
      <c r="FS27" s="3">
        <f t="shared" si="68"/>
        <v>0</v>
      </c>
      <c r="FT27">
        <v>0</v>
      </c>
      <c r="FU27" s="3">
        <f t="shared" si="69"/>
        <v>0</v>
      </c>
      <c r="FV27">
        <v>6523</v>
      </c>
      <c r="FW27" s="3">
        <f t="shared" si="70"/>
        <v>15.540491652745223</v>
      </c>
      <c r="FX27">
        <v>1</v>
      </c>
      <c r="FY27" s="3">
        <f t="shared" si="71"/>
        <v>2.3824147865621993E-3</v>
      </c>
      <c r="FZ27">
        <v>1</v>
      </c>
      <c r="GA27" s="3">
        <f t="shared" si="72"/>
        <v>2.3824147865621993E-3</v>
      </c>
      <c r="GB27">
        <v>75</v>
      </c>
      <c r="GC27" s="3">
        <f t="shared" si="73"/>
        <v>0.17868110899216491</v>
      </c>
      <c r="GD27">
        <v>1</v>
      </c>
      <c r="GE27" s="3">
        <f t="shared" si="74"/>
        <v>2.3824147865621993E-3</v>
      </c>
      <c r="GF27">
        <v>0</v>
      </c>
      <c r="GG27" s="3">
        <f t="shared" si="75"/>
        <v>0</v>
      </c>
      <c r="GH27">
        <v>5</v>
      </c>
      <c r="GI27" s="3">
        <f t="shared" si="89"/>
        <v>1.1912073932810996E-2</v>
      </c>
      <c r="GJ27">
        <v>627</v>
      </c>
      <c r="GK27" s="3">
        <f t="shared" si="89"/>
        <v>1.4937740711744987</v>
      </c>
      <c r="GL27">
        <v>15</v>
      </c>
      <c r="GM27" s="3">
        <f t="shared" si="90"/>
        <v>3.5736221798432985E-2</v>
      </c>
      <c r="GN27">
        <v>5322</v>
      </c>
      <c r="GO27" s="3">
        <f t="shared" si="91"/>
        <v>12.679211494084024</v>
      </c>
      <c r="GP27">
        <v>0</v>
      </c>
      <c r="GQ27" s="3">
        <f t="shared" si="92"/>
        <v>0</v>
      </c>
      <c r="GR27">
        <v>39708</v>
      </c>
      <c r="GS27" s="3">
        <f t="shared" si="93"/>
        <v>94.600926344811796</v>
      </c>
      <c r="GT27">
        <v>689</v>
      </c>
      <c r="GU27" s="3">
        <f t="shared" si="94"/>
        <v>1.6414837879413551</v>
      </c>
    </row>
    <row r="28" spans="1:203" x14ac:dyDescent="0.3">
      <c r="A28" s="16" t="str">
        <f t="shared" si="76"/>
        <v>Murder per 100,000</v>
      </c>
      <c r="B28">
        <v>34</v>
      </c>
      <c r="C28" t="s">
        <v>9</v>
      </c>
      <c r="D28" s="10">
        <f t="shared" si="0"/>
        <v>2.4039366867181697</v>
      </c>
      <c r="E28" s="3" cm="1">
        <f t="array" ref="E28">((D28-_xlfn.PERCENTILE.INC($D$2:$D$37,0.975))/(AVERAGE(SMALL($D$2:$D$37,{1,2,3,4,5}))-_xlfn.PERCENTILE.INC($D$2:$D$37,0.975)))*100</f>
        <v>52.145641958204202</v>
      </c>
      <c r="F28" s="3">
        <f t="shared" si="77"/>
        <v>100</v>
      </c>
      <c r="G28" s="8" t="str" cm="1">
        <f t="array" ref="G28">_xlfn.IFS(F28=100,"green",F28&gt;50,"yellow",F28&gt;0,"orange",F28=0,"red")</f>
        <v>green</v>
      </c>
      <c r="H28" t="s">
        <v>193</v>
      </c>
      <c r="I28" s="4">
        <v>1247953</v>
      </c>
      <c r="J28" s="4">
        <v>635310</v>
      </c>
      <c r="K28" s="4">
        <v>612643</v>
      </c>
      <c r="L28">
        <v>30</v>
      </c>
      <c r="M28" s="3">
        <f t="shared" si="78"/>
        <v>2.4039366867181697</v>
      </c>
      <c r="N28">
        <v>1</v>
      </c>
      <c r="O28" s="3">
        <f t="shared" si="79"/>
        <v>8.0131222890605661E-2</v>
      </c>
      <c r="P28">
        <v>134</v>
      </c>
      <c r="Q28" s="3">
        <f t="shared" si="80"/>
        <v>10.737583867341158</v>
      </c>
      <c r="R28">
        <v>13</v>
      </c>
      <c r="S28" s="3">
        <f t="shared" si="80"/>
        <v>1.0417058975778735</v>
      </c>
      <c r="T28">
        <v>6</v>
      </c>
      <c r="U28" s="3">
        <f t="shared" si="81"/>
        <v>0.48078733734363399</v>
      </c>
      <c r="V28">
        <v>22</v>
      </c>
      <c r="W28" s="3">
        <f t="shared" si="81"/>
        <v>1.7628869035933243</v>
      </c>
      <c r="X28">
        <v>1</v>
      </c>
      <c r="Y28" s="3">
        <f t="shared" si="82"/>
        <v>8.0131222890605661E-2</v>
      </c>
      <c r="Z28">
        <v>2</v>
      </c>
      <c r="AA28" s="3">
        <f t="shared" si="83"/>
        <v>0.16026244578121132</v>
      </c>
      <c r="AB28">
        <v>0</v>
      </c>
      <c r="AC28" s="3">
        <f t="shared" si="84"/>
        <v>0</v>
      </c>
      <c r="AD28">
        <v>720</v>
      </c>
      <c r="AE28" s="3">
        <f t="shared" si="85"/>
        <v>57.694480481236077</v>
      </c>
      <c r="AF28">
        <v>286</v>
      </c>
      <c r="AG28" s="3">
        <f t="shared" si="86"/>
        <v>22.917529746713218</v>
      </c>
      <c r="AH28">
        <v>428</v>
      </c>
      <c r="AI28" s="3">
        <f t="shared" si="1"/>
        <v>22.917529746713218</v>
      </c>
      <c r="AJ28">
        <v>6</v>
      </c>
      <c r="AK28" s="3">
        <f t="shared" si="87"/>
        <v>34.296163397179221</v>
      </c>
      <c r="AL28">
        <v>0</v>
      </c>
      <c r="AM28" s="3">
        <f t="shared" si="88"/>
        <v>0.48078733734363399</v>
      </c>
      <c r="AN28">
        <v>0</v>
      </c>
      <c r="AO28"/>
      <c r="AP28">
        <v>666</v>
      </c>
      <c r="AQ28" s="3">
        <f t="shared" si="2"/>
        <v>53.367394445143361</v>
      </c>
      <c r="AR28">
        <v>274</v>
      </c>
      <c r="AS28" s="3">
        <f t="shared" si="3"/>
        <v>21.955955072025951</v>
      </c>
      <c r="AT28">
        <v>386</v>
      </c>
      <c r="AU28" s="3">
        <f t="shared" si="4"/>
        <v>30.930652035773782</v>
      </c>
      <c r="AV28">
        <v>6</v>
      </c>
      <c r="AW28" s="3">
        <f t="shared" si="5"/>
        <v>0.48078733734363399</v>
      </c>
      <c r="AX28">
        <v>0</v>
      </c>
      <c r="AY28" s="3">
        <f t="shared" si="6"/>
        <v>0</v>
      </c>
      <c r="AZ28">
        <v>0</v>
      </c>
      <c r="BA28" s="3">
        <f t="shared" si="7"/>
        <v>0</v>
      </c>
      <c r="BB28">
        <v>54</v>
      </c>
      <c r="BC28" s="3">
        <f t="shared" si="8"/>
        <v>4.3270860360927053</v>
      </c>
      <c r="BD28">
        <v>12</v>
      </c>
      <c r="BE28" s="3">
        <f t="shared" si="9"/>
        <v>0.96157467468726798</v>
      </c>
      <c r="BF28">
        <v>42</v>
      </c>
      <c r="BG28" s="3">
        <f t="shared" si="10"/>
        <v>3.3655113614054377</v>
      </c>
      <c r="BH28">
        <v>0</v>
      </c>
      <c r="BI28" s="3">
        <f t="shared" si="11"/>
        <v>0</v>
      </c>
      <c r="BJ28">
        <v>0</v>
      </c>
      <c r="BK28" s="3">
        <f t="shared" si="12"/>
        <v>0</v>
      </c>
      <c r="BL28">
        <v>0</v>
      </c>
      <c r="BM28" s="3">
        <f t="shared" si="13"/>
        <v>0</v>
      </c>
      <c r="BN28">
        <v>0</v>
      </c>
      <c r="BO28" s="3">
        <f t="shared" si="14"/>
        <v>0</v>
      </c>
      <c r="BP28">
        <v>0</v>
      </c>
      <c r="BQ28" s="3">
        <f t="shared" si="15"/>
        <v>0</v>
      </c>
      <c r="BR28">
        <v>0</v>
      </c>
      <c r="BS28" s="3">
        <f t="shared" si="16"/>
        <v>0</v>
      </c>
      <c r="BT28">
        <v>35</v>
      </c>
      <c r="BU28" s="3">
        <f t="shared" si="17"/>
        <v>2.8045928011711982</v>
      </c>
      <c r="BV28">
        <v>35</v>
      </c>
      <c r="BW28" s="3">
        <f t="shared" si="18"/>
        <v>2.8045928011711982</v>
      </c>
      <c r="BX28">
        <v>0</v>
      </c>
      <c r="BY28" s="3">
        <f t="shared" si="19"/>
        <v>0</v>
      </c>
      <c r="BZ28">
        <v>0</v>
      </c>
      <c r="CA28" s="3">
        <f t="shared" si="20"/>
        <v>0</v>
      </c>
      <c r="CB28">
        <v>0</v>
      </c>
      <c r="CC28" s="3">
        <f t="shared" si="21"/>
        <v>0</v>
      </c>
      <c r="CD28">
        <v>0</v>
      </c>
      <c r="CE28" s="3">
        <f t="shared" si="22"/>
        <v>0</v>
      </c>
      <c r="CF28">
        <v>0</v>
      </c>
      <c r="CG28" s="3">
        <f t="shared" si="23"/>
        <v>0</v>
      </c>
      <c r="CH28">
        <v>0</v>
      </c>
      <c r="CI28" s="3">
        <f t="shared" si="24"/>
        <v>0</v>
      </c>
      <c r="CJ28">
        <v>0</v>
      </c>
      <c r="CK28" s="3">
        <f t="shared" si="25"/>
        <v>0</v>
      </c>
      <c r="CL28">
        <v>24</v>
      </c>
      <c r="CM28" s="3">
        <f t="shared" si="26"/>
        <v>1.923149349374536</v>
      </c>
      <c r="CN28">
        <v>22</v>
      </c>
      <c r="CO28" s="3">
        <f t="shared" si="27"/>
        <v>1.7628869035933243</v>
      </c>
      <c r="CP28">
        <v>1</v>
      </c>
      <c r="CQ28" s="3">
        <f t="shared" si="28"/>
        <v>8.0131222890605661E-2</v>
      </c>
      <c r="CR28">
        <v>0</v>
      </c>
      <c r="CS28" s="3">
        <f t="shared" si="29"/>
        <v>0</v>
      </c>
      <c r="CT28">
        <v>0</v>
      </c>
      <c r="CU28" s="3">
        <f t="shared" si="30"/>
        <v>0</v>
      </c>
      <c r="CV28">
        <v>1</v>
      </c>
      <c r="CW28" s="3">
        <f t="shared" si="31"/>
        <v>8.0131222890605661E-2</v>
      </c>
      <c r="CX28">
        <v>0</v>
      </c>
      <c r="CY28" s="3">
        <f t="shared" si="32"/>
        <v>0</v>
      </c>
      <c r="CZ28">
        <v>0</v>
      </c>
      <c r="DA28" s="3">
        <f t="shared" si="33"/>
        <v>0</v>
      </c>
      <c r="DB28">
        <v>0</v>
      </c>
      <c r="DC28" s="3">
        <f t="shared" si="34"/>
        <v>0</v>
      </c>
      <c r="DD28">
        <v>23</v>
      </c>
      <c r="DE28" s="3">
        <f t="shared" si="35"/>
        <v>1.84301812648393</v>
      </c>
      <c r="DF28">
        <v>0</v>
      </c>
      <c r="DG28" s="3">
        <f t="shared" si="36"/>
        <v>0</v>
      </c>
      <c r="DH28">
        <v>0</v>
      </c>
      <c r="DI28" s="3">
        <f t="shared" si="37"/>
        <v>0</v>
      </c>
      <c r="DJ28">
        <v>0</v>
      </c>
      <c r="DK28" s="3">
        <f t="shared" si="38"/>
        <v>0</v>
      </c>
      <c r="DL28">
        <v>9</v>
      </c>
      <c r="DM28" s="3">
        <f t="shared" si="39"/>
        <v>0.72118100601545088</v>
      </c>
      <c r="DN28">
        <v>0</v>
      </c>
      <c r="DO28" s="3">
        <f t="shared" si="40"/>
        <v>0</v>
      </c>
      <c r="DP28">
        <v>0</v>
      </c>
      <c r="DQ28" s="3">
        <f t="shared" si="41"/>
        <v>0</v>
      </c>
      <c r="DR28">
        <v>0</v>
      </c>
      <c r="DS28" s="3">
        <f t="shared" si="42"/>
        <v>0</v>
      </c>
      <c r="DT28">
        <v>41</v>
      </c>
      <c r="DU28" s="3">
        <f t="shared" si="43"/>
        <v>3.2853801385148316</v>
      </c>
      <c r="DV28">
        <v>21</v>
      </c>
      <c r="DW28" s="3">
        <f t="shared" si="44"/>
        <v>1.6827556807027189</v>
      </c>
      <c r="DX28">
        <v>2</v>
      </c>
      <c r="DY28" s="3">
        <f t="shared" si="45"/>
        <v>0.16026244578121132</v>
      </c>
      <c r="DZ28">
        <v>0</v>
      </c>
      <c r="EA28" s="3">
        <f t="shared" si="46"/>
        <v>0</v>
      </c>
      <c r="EB28">
        <v>0</v>
      </c>
      <c r="EC28" s="3">
        <f t="shared" si="47"/>
        <v>0</v>
      </c>
      <c r="ED28">
        <v>505</v>
      </c>
      <c r="EE28" s="3">
        <f t="shared" si="48"/>
        <v>40.466267559755856</v>
      </c>
      <c r="EF28">
        <v>326</v>
      </c>
      <c r="EG28" s="3">
        <f t="shared" si="49"/>
        <v>26.122778662337446</v>
      </c>
      <c r="EH28">
        <v>179</v>
      </c>
      <c r="EI28" s="3">
        <f t="shared" si="50"/>
        <v>14.343488897418412</v>
      </c>
      <c r="EJ28">
        <v>57</v>
      </c>
      <c r="EK28" s="3">
        <f t="shared" si="51"/>
        <v>4.5674797047645219</v>
      </c>
      <c r="EL28">
        <v>11</v>
      </c>
      <c r="EM28" s="3">
        <f t="shared" si="52"/>
        <v>0.88144345179666217</v>
      </c>
      <c r="EN28">
        <v>46</v>
      </c>
      <c r="EO28" s="3">
        <f t="shared" si="53"/>
        <v>3.6860362529678601</v>
      </c>
      <c r="EP28">
        <v>14</v>
      </c>
      <c r="EQ28" s="3">
        <f t="shared" si="54"/>
        <v>1.1218371204684792</v>
      </c>
      <c r="ER28">
        <v>18</v>
      </c>
      <c r="ES28" s="3">
        <f t="shared" si="55"/>
        <v>1.4423620120309018</v>
      </c>
      <c r="ET28">
        <v>0</v>
      </c>
      <c r="EU28" s="3">
        <f t="shared" si="56"/>
        <v>0</v>
      </c>
      <c r="EV28">
        <v>3</v>
      </c>
      <c r="EW28" s="3">
        <f t="shared" si="57"/>
        <v>0.240393668671817</v>
      </c>
      <c r="EX28">
        <v>0</v>
      </c>
      <c r="EY28" s="3">
        <f t="shared" si="58"/>
        <v>0</v>
      </c>
      <c r="EZ28">
        <v>2</v>
      </c>
      <c r="FA28" s="3">
        <f t="shared" si="59"/>
        <v>0.16026244578121132</v>
      </c>
      <c r="FB28">
        <v>0</v>
      </c>
      <c r="FC28" s="3">
        <f t="shared" si="60"/>
        <v>0</v>
      </c>
      <c r="FD28">
        <v>18</v>
      </c>
      <c r="FE28" s="3">
        <f t="shared" si="61"/>
        <v>1.4423620120309018</v>
      </c>
      <c r="FF28">
        <v>0</v>
      </c>
      <c r="FG28" s="3">
        <f t="shared" si="62"/>
        <v>0</v>
      </c>
      <c r="FH28">
        <v>1</v>
      </c>
      <c r="FI28" s="3">
        <f t="shared" si="63"/>
        <v>8.0131222890605661E-2</v>
      </c>
      <c r="FJ28">
        <v>20</v>
      </c>
      <c r="FK28" s="3">
        <f t="shared" si="64"/>
        <v>1.6026244578121132</v>
      </c>
      <c r="FL28">
        <v>42</v>
      </c>
      <c r="FM28" s="3">
        <f t="shared" si="65"/>
        <v>3.3655113614054377</v>
      </c>
      <c r="FN28">
        <v>24</v>
      </c>
      <c r="FO28" s="3">
        <f t="shared" si="66"/>
        <v>1.923149349374536</v>
      </c>
      <c r="FP28">
        <v>0</v>
      </c>
      <c r="FQ28" s="3">
        <f t="shared" si="67"/>
        <v>0</v>
      </c>
      <c r="FR28">
        <v>0</v>
      </c>
      <c r="FS28" s="3">
        <f t="shared" si="68"/>
        <v>0</v>
      </c>
      <c r="FT28">
        <v>0</v>
      </c>
      <c r="FU28" s="3">
        <f t="shared" si="69"/>
        <v>0</v>
      </c>
      <c r="FV28">
        <v>1047</v>
      </c>
      <c r="FW28" s="3">
        <f t="shared" si="70"/>
        <v>83.897390366464123</v>
      </c>
      <c r="FX28">
        <v>23</v>
      </c>
      <c r="FY28" s="3">
        <f t="shared" si="71"/>
        <v>1.84301812648393</v>
      </c>
      <c r="FZ28">
        <v>0</v>
      </c>
      <c r="GA28" s="3">
        <f t="shared" si="72"/>
        <v>0</v>
      </c>
      <c r="GB28">
        <v>0</v>
      </c>
      <c r="GC28" s="3">
        <f t="shared" si="73"/>
        <v>0</v>
      </c>
      <c r="GD28">
        <v>0</v>
      </c>
      <c r="GE28" s="3">
        <f t="shared" si="74"/>
        <v>0</v>
      </c>
      <c r="GF28">
        <v>0</v>
      </c>
      <c r="GG28" s="3">
        <f t="shared" si="75"/>
        <v>0</v>
      </c>
      <c r="GH28">
        <v>8</v>
      </c>
      <c r="GI28" s="3">
        <f t="shared" si="89"/>
        <v>0.64104978312484528</v>
      </c>
      <c r="GJ28">
        <v>15</v>
      </c>
      <c r="GK28" s="3">
        <f t="shared" si="89"/>
        <v>1.2019683433590849</v>
      </c>
      <c r="GL28">
        <v>0</v>
      </c>
      <c r="GM28" s="3">
        <f t="shared" si="90"/>
        <v>0</v>
      </c>
      <c r="GN28">
        <v>9</v>
      </c>
      <c r="GO28" s="3">
        <f t="shared" si="91"/>
        <v>0.72118100601545088</v>
      </c>
      <c r="GP28">
        <v>3</v>
      </c>
      <c r="GQ28" s="3">
        <f t="shared" si="92"/>
        <v>0.240393668671817</v>
      </c>
      <c r="GR28">
        <v>0</v>
      </c>
      <c r="GS28" s="3">
        <f t="shared" si="93"/>
        <v>0</v>
      </c>
      <c r="GT28">
        <v>5</v>
      </c>
      <c r="GU28" s="3">
        <f t="shared" si="94"/>
        <v>0.40065611445302829</v>
      </c>
    </row>
    <row r="29" spans="1:203" x14ac:dyDescent="0.3">
      <c r="A29" s="16" t="str">
        <f t="shared" si="76"/>
        <v>Murder per 100,000</v>
      </c>
      <c r="B29">
        <v>3</v>
      </c>
      <c r="C29" t="s">
        <v>8</v>
      </c>
      <c r="D29" s="10">
        <f t="shared" si="0"/>
        <v>2.414994187072947</v>
      </c>
      <c r="E29" s="3" cm="1">
        <f t="array" ref="E29">((D29-_xlfn.PERCENTILE.INC($D$2:$D$37,0.975))/(AVERAGE(SMALL($D$2:$D$37,{1,2,3,4,5}))-_xlfn.PERCENTILE.INC($D$2:$D$37,0.975)))*100</f>
        <v>51.811294893726178</v>
      </c>
      <c r="F29" s="3">
        <f t="shared" si="77"/>
        <v>100</v>
      </c>
      <c r="G29" s="8" t="str" cm="1">
        <f t="array" ref="G29">_xlfn.IFS(F29=100,"green",F29&gt;50,"yellow",F29&gt;0,"orange",F29=0,"red")</f>
        <v>green</v>
      </c>
      <c r="H29" t="s">
        <v>193</v>
      </c>
      <c r="I29" s="4">
        <v>27743338</v>
      </c>
      <c r="J29" s="4">
        <v>13103054</v>
      </c>
      <c r="K29" s="4">
        <v>14640284</v>
      </c>
      <c r="L29">
        <v>670</v>
      </c>
      <c r="M29" s="3">
        <f t="shared" si="78"/>
        <v>2.414994187072947</v>
      </c>
      <c r="N29">
        <v>262</v>
      </c>
      <c r="O29" s="3">
        <f t="shared" si="79"/>
        <v>0.94437086121360025</v>
      </c>
      <c r="P29">
        <v>3120</v>
      </c>
      <c r="Q29" s="3">
        <f t="shared" si="80"/>
        <v>11.245943080100888</v>
      </c>
      <c r="R29">
        <v>3074</v>
      </c>
      <c r="S29" s="3">
        <f t="shared" si="80"/>
        <v>11.080137509048118</v>
      </c>
      <c r="T29">
        <v>565</v>
      </c>
      <c r="U29" s="3">
        <f t="shared" si="81"/>
        <v>2.036524948800321</v>
      </c>
      <c r="V29">
        <v>905</v>
      </c>
      <c r="W29" s="3">
        <f t="shared" si="81"/>
        <v>3.2620443870164437</v>
      </c>
      <c r="X29">
        <v>67</v>
      </c>
      <c r="Y29" s="3">
        <f t="shared" si="82"/>
        <v>0.24149941870729469</v>
      </c>
      <c r="Z29">
        <v>22</v>
      </c>
      <c r="AA29" s="3">
        <f t="shared" si="83"/>
        <v>7.929831659045497E-2</v>
      </c>
      <c r="AB29">
        <v>30</v>
      </c>
      <c r="AC29" s="3">
        <f t="shared" si="84"/>
        <v>0.10813406807789316</v>
      </c>
      <c r="AD29">
        <v>6219</v>
      </c>
      <c r="AE29" s="3">
        <f t="shared" si="85"/>
        <v>22.416192312547249</v>
      </c>
      <c r="AF29">
        <v>3060</v>
      </c>
      <c r="AG29" s="3">
        <f t="shared" si="86"/>
        <v>11.029674943945102</v>
      </c>
      <c r="AH29">
        <v>2420</v>
      </c>
      <c r="AI29" s="3">
        <f t="shared" si="1"/>
        <v>11.029674943945102</v>
      </c>
      <c r="AJ29">
        <v>379</v>
      </c>
      <c r="AK29" s="3">
        <f t="shared" si="87"/>
        <v>8.7228148249500475</v>
      </c>
      <c r="AL29">
        <v>221</v>
      </c>
      <c r="AM29" s="3">
        <f t="shared" si="88"/>
        <v>1.3660937267173836</v>
      </c>
      <c r="AN29">
        <v>24</v>
      </c>
      <c r="AO29"/>
      <c r="AP29">
        <v>4443</v>
      </c>
      <c r="AQ29" s="3">
        <f t="shared" si="2"/>
        <v>16.014655482335975</v>
      </c>
      <c r="AR29">
        <v>1881</v>
      </c>
      <c r="AS29" s="3">
        <f t="shared" si="3"/>
        <v>6.7800060684839014</v>
      </c>
      <c r="AT29">
        <v>1946</v>
      </c>
      <c r="AU29" s="3">
        <f t="shared" si="4"/>
        <v>7.0142965493193365</v>
      </c>
      <c r="AV29">
        <v>375</v>
      </c>
      <c r="AW29" s="3">
        <f t="shared" si="5"/>
        <v>1.3516758509736644</v>
      </c>
      <c r="AX29">
        <v>217</v>
      </c>
      <c r="AY29" s="3">
        <f t="shared" si="6"/>
        <v>0.78216975909676045</v>
      </c>
      <c r="AZ29">
        <v>24</v>
      </c>
      <c r="BA29" s="3">
        <f t="shared" si="7"/>
        <v>8.6507254462314526E-2</v>
      </c>
      <c r="BB29">
        <v>1776</v>
      </c>
      <c r="BC29" s="3">
        <f t="shared" si="8"/>
        <v>6.4015368302112741</v>
      </c>
      <c r="BD29">
        <v>1179</v>
      </c>
      <c r="BE29" s="3">
        <f t="shared" si="9"/>
        <v>4.2496688754612002</v>
      </c>
      <c r="BF29">
        <v>474</v>
      </c>
      <c r="BG29" s="3">
        <f t="shared" si="10"/>
        <v>1.7085182756307118</v>
      </c>
      <c r="BH29">
        <v>4</v>
      </c>
      <c r="BI29" s="3">
        <f t="shared" si="11"/>
        <v>1.4417875743719086E-2</v>
      </c>
      <c r="BJ29">
        <v>4</v>
      </c>
      <c r="BK29" s="3">
        <f t="shared" si="12"/>
        <v>1.4417875743719086E-2</v>
      </c>
      <c r="BL29">
        <v>36</v>
      </c>
      <c r="BM29" s="3">
        <f t="shared" si="13"/>
        <v>0.12976088169347177</v>
      </c>
      <c r="BN29">
        <v>79</v>
      </c>
      <c r="BO29" s="3">
        <f t="shared" si="14"/>
        <v>0.28475304593845197</v>
      </c>
      <c r="BP29">
        <v>0</v>
      </c>
      <c r="BQ29" s="3">
        <f t="shared" si="15"/>
        <v>0</v>
      </c>
      <c r="BR29">
        <v>399</v>
      </c>
      <c r="BS29" s="3">
        <f t="shared" si="16"/>
        <v>1.438183105435979</v>
      </c>
      <c r="BT29">
        <v>666</v>
      </c>
      <c r="BU29" s="3">
        <f t="shared" si="17"/>
        <v>2.4005763113292278</v>
      </c>
      <c r="BV29">
        <v>293</v>
      </c>
      <c r="BW29" s="3">
        <f t="shared" si="18"/>
        <v>1.056109398227423</v>
      </c>
      <c r="BX29">
        <v>190</v>
      </c>
      <c r="BY29" s="3">
        <f t="shared" si="19"/>
        <v>0.68484909782665659</v>
      </c>
      <c r="BZ29">
        <v>4</v>
      </c>
      <c r="CA29" s="3">
        <f t="shared" si="20"/>
        <v>1.4417875743719086E-2</v>
      </c>
      <c r="CB29">
        <v>6</v>
      </c>
      <c r="CC29" s="3">
        <f t="shared" si="21"/>
        <v>2.1626813615578631E-2</v>
      </c>
      <c r="CD29">
        <v>5</v>
      </c>
      <c r="CE29" s="3">
        <f t="shared" si="22"/>
        <v>1.8022344679648857E-2</v>
      </c>
      <c r="CF29">
        <v>77</v>
      </c>
      <c r="CG29" s="3">
        <f t="shared" si="23"/>
        <v>0.27754410806659241</v>
      </c>
      <c r="CH29">
        <v>23</v>
      </c>
      <c r="CI29" s="3">
        <f t="shared" si="24"/>
        <v>8.2902785526384748E-2</v>
      </c>
      <c r="CJ29">
        <v>83</v>
      </c>
      <c r="CK29" s="3">
        <f t="shared" si="25"/>
        <v>0.29917092168217108</v>
      </c>
      <c r="CL29">
        <v>1654</v>
      </c>
      <c r="CM29" s="3">
        <f t="shared" si="26"/>
        <v>5.9617916200278422</v>
      </c>
      <c r="CN29">
        <v>19</v>
      </c>
      <c r="CO29" s="3">
        <f t="shared" si="27"/>
        <v>6.8484909782665665E-2</v>
      </c>
      <c r="CP29">
        <v>51</v>
      </c>
      <c r="CQ29" s="3">
        <f t="shared" si="28"/>
        <v>0.18382791573241836</v>
      </c>
      <c r="CR29">
        <v>4</v>
      </c>
      <c r="CS29" s="3">
        <f t="shared" si="29"/>
        <v>1.4417875743719086E-2</v>
      </c>
      <c r="CT29">
        <v>8</v>
      </c>
      <c r="CU29" s="3">
        <f t="shared" si="30"/>
        <v>2.8835751487438173E-2</v>
      </c>
      <c r="CV29">
        <v>7</v>
      </c>
      <c r="CW29" s="3">
        <f t="shared" si="31"/>
        <v>2.5231282551508402E-2</v>
      </c>
      <c r="CX29">
        <v>1406</v>
      </c>
      <c r="CY29" s="3">
        <f t="shared" si="32"/>
        <v>5.0678833239172594</v>
      </c>
      <c r="CZ29">
        <v>0</v>
      </c>
      <c r="DA29" s="3">
        <f t="shared" si="33"/>
        <v>0</v>
      </c>
      <c r="DB29">
        <v>0</v>
      </c>
      <c r="DC29" s="3">
        <f t="shared" si="34"/>
        <v>0</v>
      </c>
      <c r="DD29">
        <v>12</v>
      </c>
      <c r="DE29" s="3">
        <f t="shared" si="35"/>
        <v>4.3253627231157263E-2</v>
      </c>
      <c r="DF29">
        <v>0</v>
      </c>
      <c r="DG29" s="3">
        <f t="shared" si="36"/>
        <v>0</v>
      </c>
      <c r="DH29">
        <v>0</v>
      </c>
      <c r="DI29" s="3">
        <f t="shared" si="37"/>
        <v>0</v>
      </c>
      <c r="DJ29">
        <v>0</v>
      </c>
      <c r="DK29" s="3">
        <f t="shared" si="38"/>
        <v>0</v>
      </c>
      <c r="DL29">
        <v>517</v>
      </c>
      <c r="DM29" s="3">
        <f t="shared" si="39"/>
        <v>1.8635104398756919</v>
      </c>
      <c r="DN29">
        <v>42</v>
      </c>
      <c r="DO29" s="3">
        <f t="shared" si="40"/>
        <v>0.15138769530905041</v>
      </c>
      <c r="DP29">
        <v>84</v>
      </c>
      <c r="DQ29" s="3">
        <f t="shared" si="41"/>
        <v>0.30277539061810083</v>
      </c>
      <c r="DR29">
        <v>2</v>
      </c>
      <c r="DS29" s="3">
        <f t="shared" si="42"/>
        <v>7.2089378718595432E-3</v>
      </c>
      <c r="DT29">
        <v>0</v>
      </c>
      <c r="DU29" s="3">
        <f t="shared" si="43"/>
        <v>0</v>
      </c>
      <c r="DV29">
        <v>1</v>
      </c>
      <c r="DW29" s="3">
        <f t="shared" si="44"/>
        <v>3.6044689359297716E-3</v>
      </c>
      <c r="DX29">
        <v>30</v>
      </c>
      <c r="DY29" s="3">
        <f t="shared" si="45"/>
        <v>0.10813406807789316</v>
      </c>
      <c r="DZ29">
        <v>4</v>
      </c>
      <c r="EA29" s="3">
        <f t="shared" si="46"/>
        <v>1.4417875743719086E-2</v>
      </c>
      <c r="EB29">
        <v>30</v>
      </c>
      <c r="EC29" s="3">
        <f t="shared" si="47"/>
        <v>0.10813406807789316</v>
      </c>
      <c r="ED29">
        <v>8492</v>
      </c>
      <c r="EE29" s="3">
        <f t="shared" si="48"/>
        <v>30.609150203915622</v>
      </c>
      <c r="EF29">
        <v>3728</v>
      </c>
      <c r="EG29" s="3">
        <f t="shared" si="49"/>
        <v>13.437460193146189</v>
      </c>
      <c r="EH29">
        <v>4764</v>
      </c>
      <c r="EI29" s="3">
        <f t="shared" si="50"/>
        <v>17.171690010769435</v>
      </c>
      <c r="EJ29">
        <v>4009</v>
      </c>
      <c r="EK29" s="3">
        <f t="shared" si="51"/>
        <v>14.450315964142455</v>
      </c>
      <c r="EL29">
        <v>808</v>
      </c>
      <c r="EM29" s="3">
        <f t="shared" si="52"/>
        <v>2.9124109002312557</v>
      </c>
      <c r="EN29">
        <v>3201</v>
      </c>
      <c r="EO29" s="3">
        <f t="shared" si="53"/>
        <v>11.5379050639112</v>
      </c>
      <c r="EP29">
        <v>328</v>
      </c>
      <c r="EQ29" s="3">
        <f t="shared" si="54"/>
        <v>1.1822658109849651</v>
      </c>
      <c r="ER29">
        <v>114</v>
      </c>
      <c r="ES29" s="3">
        <f t="shared" si="55"/>
        <v>0.41090945869599399</v>
      </c>
      <c r="ET29">
        <v>1</v>
      </c>
      <c r="EU29" s="3">
        <f t="shared" si="56"/>
        <v>3.6044689359297716E-3</v>
      </c>
      <c r="EV29">
        <v>58</v>
      </c>
      <c r="EW29" s="3">
        <f t="shared" si="57"/>
        <v>0.20905919828392677</v>
      </c>
      <c r="EX29">
        <v>0</v>
      </c>
      <c r="EY29" s="3">
        <f t="shared" si="58"/>
        <v>0</v>
      </c>
      <c r="EZ29">
        <v>93</v>
      </c>
      <c r="FA29" s="3">
        <f t="shared" si="59"/>
        <v>0.33521561104146874</v>
      </c>
      <c r="FB29">
        <v>1</v>
      </c>
      <c r="FC29" s="3">
        <f t="shared" si="60"/>
        <v>3.6044689359297716E-3</v>
      </c>
      <c r="FD29">
        <v>276</v>
      </c>
      <c r="FE29" s="3">
        <f t="shared" si="61"/>
        <v>0.99483342631661698</v>
      </c>
      <c r="FF29">
        <v>2220</v>
      </c>
      <c r="FG29" s="3">
        <f t="shared" si="62"/>
        <v>8.0019210377640935</v>
      </c>
      <c r="FH29">
        <v>12</v>
      </c>
      <c r="FI29" s="3">
        <f t="shared" si="63"/>
        <v>4.3253627231157263E-2</v>
      </c>
      <c r="FJ29">
        <v>575</v>
      </c>
      <c r="FK29" s="3">
        <f t="shared" si="64"/>
        <v>2.0725696381596186</v>
      </c>
      <c r="FL29">
        <v>2775</v>
      </c>
      <c r="FM29" s="3">
        <f t="shared" si="65"/>
        <v>10.002401297205116</v>
      </c>
      <c r="FN29">
        <v>29</v>
      </c>
      <c r="FO29" s="3">
        <f t="shared" si="66"/>
        <v>0.10452959914196339</v>
      </c>
      <c r="FP29">
        <v>830</v>
      </c>
      <c r="FQ29" s="3">
        <f t="shared" si="67"/>
        <v>2.9917092168217105</v>
      </c>
      <c r="FR29">
        <v>29</v>
      </c>
      <c r="FS29" s="3">
        <f t="shared" si="68"/>
        <v>0.10452959914196339</v>
      </c>
      <c r="FT29">
        <v>4</v>
      </c>
      <c r="FU29" s="3">
        <f t="shared" si="69"/>
        <v>1.4417875743719086E-2</v>
      </c>
      <c r="FV29">
        <v>1637</v>
      </c>
      <c r="FW29" s="3">
        <f t="shared" si="70"/>
        <v>5.900515648117036</v>
      </c>
      <c r="FX29">
        <v>118</v>
      </c>
      <c r="FY29" s="3">
        <f t="shared" si="71"/>
        <v>0.4253273344397131</v>
      </c>
      <c r="FZ29">
        <v>0</v>
      </c>
      <c r="GA29" s="3">
        <f t="shared" si="72"/>
        <v>0</v>
      </c>
      <c r="GB29">
        <v>16</v>
      </c>
      <c r="GC29" s="3">
        <f t="shared" si="73"/>
        <v>5.7671502974876346E-2</v>
      </c>
      <c r="GD29">
        <v>202</v>
      </c>
      <c r="GE29" s="3">
        <f t="shared" si="74"/>
        <v>0.72810272505781393</v>
      </c>
      <c r="GF29">
        <v>3</v>
      </c>
      <c r="GG29" s="3">
        <f t="shared" si="75"/>
        <v>1.0813406807789316E-2</v>
      </c>
      <c r="GH29">
        <v>12</v>
      </c>
      <c r="GI29" s="3">
        <f t="shared" si="89"/>
        <v>4.3253627231157263E-2</v>
      </c>
      <c r="GJ29">
        <v>80</v>
      </c>
      <c r="GK29" s="3">
        <f t="shared" si="89"/>
        <v>0.28835751487438172</v>
      </c>
      <c r="GL29">
        <v>1038</v>
      </c>
      <c r="GM29" s="3">
        <f t="shared" si="90"/>
        <v>3.7414387554951034</v>
      </c>
      <c r="GN29">
        <v>1640</v>
      </c>
      <c r="GO29" s="3">
        <f t="shared" si="91"/>
        <v>5.9113290549248259</v>
      </c>
      <c r="GP29">
        <v>4</v>
      </c>
      <c r="GQ29" s="3">
        <f t="shared" si="92"/>
        <v>1.4417875743719086E-2</v>
      </c>
      <c r="GR29">
        <v>41</v>
      </c>
      <c r="GS29" s="3">
        <f t="shared" si="93"/>
        <v>0.14778322637312064</v>
      </c>
      <c r="GT29">
        <v>36</v>
      </c>
      <c r="GU29" s="3">
        <f t="shared" si="94"/>
        <v>0.12976088169347177</v>
      </c>
    </row>
    <row r="30" spans="1:203" x14ac:dyDescent="0.3">
      <c r="A30" s="16" t="str">
        <f t="shared" si="76"/>
        <v>Murder per 100,000</v>
      </c>
      <c r="B30">
        <v>8</v>
      </c>
      <c r="C30" t="s">
        <v>7</v>
      </c>
      <c r="D30" s="10">
        <f t="shared" si="0"/>
        <v>2.6754804051914416</v>
      </c>
      <c r="E30" s="3" cm="1">
        <f t="array" ref="E30">((D30-_xlfn.PERCENTILE.INC($D$2:$D$37,0.975))/(AVERAGE(SMALL($D$2:$D$37,{1,2,3,4,5}))-_xlfn.PERCENTILE.INC($D$2:$D$37,0.975)))*100</f>
        <v>43.93493951768729</v>
      </c>
      <c r="F30" s="3">
        <f t="shared" si="77"/>
        <v>100</v>
      </c>
      <c r="G30" s="8" t="str" cm="1">
        <f t="array" ref="G30">_xlfn.IFS(F30=100,"green",F30&gt;50,"yellow",F30&gt;0,"orange",F30=0,"red")</f>
        <v>green</v>
      </c>
      <c r="H30" t="s">
        <v>193</v>
      </c>
      <c r="I30" s="4">
        <v>68548437</v>
      </c>
      <c r="J30" s="4">
        <v>32994268</v>
      </c>
      <c r="K30" s="4">
        <v>35554169</v>
      </c>
      <c r="L30">
        <v>1834</v>
      </c>
      <c r="M30" s="3">
        <f t="shared" si="78"/>
        <v>2.6754804051914416</v>
      </c>
      <c r="N30">
        <v>79</v>
      </c>
      <c r="O30" s="3">
        <f t="shared" si="79"/>
        <v>0.11524697492373166</v>
      </c>
      <c r="P30">
        <v>10327</v>
      </c>
      <c r="Q30" s="3">
        <f t="shared" si="80"/>
        <v>15.065259620726291</v>
      </c>
      <c r="R30">
        <v>9663</v>
      </c>
      <c r="S30" s="3">
        <f t="shared" si="80"/>
        <v>14.096601502379988</v>
      </c>
      <c r="T30">
        <v>347</v>
      </c>
      <c r="U30" s="3">
        <f t="shared" si="81"/>
        <v>0.50621139618398592</v>
      </c>
      <c r="V30">
        <v>2560</v>
      </c>
      <c r="W30" s="3">
        <f t="shared" si="81"/>
        <v>3.7345855165158617</v>
      </c>
      <c r="X30">
        <v>794</v>
      </c>
      <c r="Y30" s="3">
        <f t="shared" si="82"/>
        <v>1.1583050391068728</v>
      </c>
      <c r="Z30">
        <v>4</v>
      </c>
      <c r="AA30" s="3">
        <f t="shared" si="83"/>
        <v>5.8352898695560335E-3</v>
      </c>
      <c r="AB30">
        <v>87</v>
      </c>
      <c r="AC30" s="3">
        <f t="shared" si="84"/>
        <v>0.12691755466284374</v>
      </c>
      <c r="AD30">
        <v>36768</v>
      </c>
      <c r="AE30" s="3">
        <f t="shared" si="85"/>
        <v>53.637984480959055</v>
      </c>
      <c r="AF30">
        <v>34608</v>
      </c>
      <c r="AG30" s="3">
        <f t="shared" si="86"/>
        <v>50.486927951398805</v>
      </c>
      <c r="AH30">
        <v>600</v>
      </c>
      <c r="AI30" s="3">
        <f t="shared" si="1"/>
        <v>50.486927951398805</v>
      </c>
      <c r="AJ30">
        <v>1404</v>
      </c>
      <c r="AK30" s="3">
        <f t="shared" si="87"/>
        <v>0.87529348043340505</v>
      </c>
      <c r="AL30">
        <v>70</v>
      </c>
      <c r="AM30" s="3">
        <f t="shared" si="88"/>
        <v>2.0481867442141679</v>
      </c>
      <c r="AN30">
        <v>28</v>
      </c>
      <c r="AO30"/>
      <c r="AP30">
        <v>36097</v>
      </c>
      <c r="AQ30" s="3">
        <f t="shared" si="2"/>
        <v>52.659114605341031</v>
      </c>
      <c r="AR30">
        <v>34025</v>
      </c>
      <c r="AS30" s="3">
        <f t="shared" si="3"/>
        <v>49.636434452911011</v>
      </c>
      <c r="AT30">
        <v>586</v>
      </c>
      <c r="AU30" s="3">
        <f t="shared" si="4"/>
        <v>0.854869965889959</v>
      </c>
      <c r="AV30">
        <v>1390</v>
      </c>
      <c r="AW30" s="3">
        <f t="shared" si="5"/>
        <v>2.0277632296707218</v>
      </c>
      <c r="AX30">
        <v>68</v>
      </c>
      <c r="AY30" s="3">
        <f t="shared" si="6"/>
        <v>9.9199927782452582E-2</v>
      </c>
      <c r="AZ30">
        <v>28</v>
      </c>
      <c r="BA30" s="3">
        <f t="shared" si="7"/>
        <v>4.0847029086892236E-2</v>
      </c>
      <c r="BB30">
        <v>671</v>
      </c>
      <c r="BC30" s="3">
        <f t="shared" si="8"/>
        <v>0.97886987561802474</v>
      </c>
      <c r="BD30">
        <v>583</v>
      </c>
      <c r="BE30" s="3">
        <f t="shared" si="9"/>
        <v>0.85049349848779188</v>
      </c>
      <c r="BF30">
        <v>14</v>
      </c>
      <c r="BG30" s="3">
        <f t="shared" si="10"/>
        <v>2.0423514543446118E-2</v>
      </c>
      <c r="BH30">
        <v>14</v>
      </c>
      <c r="BI30" s="3">
        <f t="shared" si="11"/>
        <v>2.0423514543446118E-2</v>
      </c>
      <c r="BJ30">
        <v>2</v>
      </c>
      <c r="BK30" s="3">
        <f t="shared" si="12"/>
        <v>2.9176449347780168E-3</v>
      </c>
      <c r="BL30">
        <v>56</v>
      </c>
      <c r="BM30" s="3">
        <f t="shared" si="13"/>
        <v>8.1694058173784473E-2</v>
      </c>
      <c r="BN30">
        <v>2</v>
      </c>
      <c r="BO30" s="3">
        <f t="shared" si="14"/>
        <v>2.9176449347780168E-3</v>
      </c>
      <c r="BP30">
        <v>0</v>
      </c>
      <c r="BQ30" s="3">
        <f t="shared" si="15"/>
        <v>0</v>
      </c>
      <c r="BR30">
        <v>1606</v>
      </c>
      <c r="BS30" s="3">
        <f t="shared" si="16"/>
        <v>2.3428688826267474</v>
      </c>
      <c r="BT30">
        <v>8508</v>
      </c>
      <c r="BU30" s="3">
        <f t="shared" si="17"/>
        <v>12.411661552545684</v>
      </c>
      <c r="BV30">
        <v>6356</v>
      </c>
      <c r="BW30" s="3">
        <f t="shared" si="18"/>
        <v>9.2722756027245374</v>
      </c>
      <c r="BX30">
        <v>956</v>
      </c>
      <c r="BY30" s="3">
        <f t="shared" si="19"/>
        <v>1.3946342788238921</v>
      </c>
      <c r="BZ30">
        <v>12</v>
      </c>
      <c r="CA30" s="3">
        <f t="shared" si="20"/>
        <v>1.7505869608668102E-2</v>
      </c>
      <c r="CB30">
        <v>2</v>
      </c>
      <c r="CC30" s="3">
        <f t="shared" si="21"/>
        <v>2.9176449347780168E-3</v>
      </c>
      <c r="CD30">
        <v>115</v>
      </c>
      <c r="CE30" s="3">
        <f t="shared" si="22"/>
        <v>0.16776458374973596</v>
      </c>
      <c r="CF30">
        <v>557</v>
      </c>
      <c r="CG30" s="3">
        <f t="shared" si="23"/>
        <v>0.81256411433567766</v>
      </c>
      <c r="CH30">
        <v>57</v>
      </c>
      <c r="CI30" s="3">
        <f t="shared" si="24"/>
        <v>8.3152880641173474E-2</v>
      </c>
      <c r="CJ30">
        <v>582</v>
      </c>
      <c r="CK30" s="3">
        <f t="shared" si="25"/>
        <v>0.84903467602040295</v>
      </c>
      <c r="CL30">
        <v>8824</v>
      </c>
      <c r="CM30" s="3">
        <f t="shared" si="26"/>
        <v>12.87264945224061</v>
      </c>
      <c r="CN30">
        <v>1810</v>
      </c>
      <c r="CO30" s="3">
        <f t="shared" si="27"/>
        <v>2.6404686659741055</v>
      </c>
      <c r="CP30">
        <v>2861</v>
      </c>
      <c r="CQ30" s="3">
        <f t="shared" si="28"/>
        <v>4.1736910791999531</v>
      </c>
      <c r="CR30">
        <v>0</v>
      </c>
      <c r="CS30" s="3">
        <f t="shared" si="29"/>
        <v>0</v>
      </c>
      <c r="CT30">
        <v>5</v>
      </c>
      <c r="CU30" s="3">
        <f t="shared" si="30"/>
        <v>7.2941123369450423E-3</v>
      </c>
      <c r="CV30">
        <v>52</v>
      </c>
      <c r="CW30" s="3">
        <f t="shared" si="31"/>
        <v>7.5858768304228441E-2</v>
      </c>
      <c r="CX30">
        <v>1309</v>
      </c>
      <c r="CY30" s="3">
        <f t="shared" si="32"/>
        <v>1.909598609812212</v>
      </c>
      <c r="CZ30">
        <v>1</v>
      </c>
      <c r="DA30" s="3">
        <f t="shared" si="33"/>
        <v>1.4588224673890084E-3</v>
      </c>
      <c r="DB30">
        <v>0</v>
      </c>
      <c r="DC30" s="3">
        <f t="shared" si="34"/>
        <v>0</v>
      </c>
      <c r="DD30">
        <v>10</v>
      </c>
      <c r="DE30" s="3">
        <f t="shared" si="35"/>
        <v>1.4588224673890085E-2</v>
      </c>
      <c r="DF30">
        <v>1</v>
      </c>
      <c r="DG30" s="3">
        <f t="shared" si="36"/>
        <v>1.4588224673890084E-3</v>
      </c>
      <c r="DH30">
        <v>0</v>
      </c>
      <c r="DI30" s="3">
        <f t="shared" si="37"/>
        <v>0</v>
      </c>
      <c r="DJ30">
        <v>0</v>
      </c>
      <c r="DK30" s="3">
        <f t="shared" si="38"/>
        <v>0</v>
      </c>
      <c r="DL30">
        <v>5399</v>
      </c>
      <c r="DM30" s="3">
        <f t="shared" si="39"/>
        <v>7.8761825014332567</v>
      </c>
      <c r="DN30">
        <v>1053</v>
      </c>
      <c r="DO30" s="3">
        <f t="shared" si="40"/>
        <v>1.5361400581606257</v>
      </c>
      <c r="DP30">
        <v>113</v>
      </c>
      <c r="DQ30" s="3">
        <f t="shared" si="41"/>
        <v>0.16484693881495796</v>
      </c>
      <c r="DR30">
        <v>0</v>
      </c>
      <c r="DS30" s="3">
        <f t="shared" si="42"/>
        <v>0</v>
      </c>
      <c r="DT30">
        <v>3668</v>
      </c>
      <c r="DU30" s="3">
        <f t="shared" si="43"/>
        <v>5.3509608103828832</v>
      </c>
      <c r="DV30">
        <v>228</v>
      </c>
      <c r="DW30" s="3">
        <f t="shared" si="44"/>
        <v>0.3326115225646939</v>
      </c>
      <c r="DX30">
        <v>191</v>
      </c>
      <c r="DY30" s="3">
        <f t="shared" si="45"/>
        <v>0.27863509127130059</v>
      </c>
      <c r="DZ30">
        <v>7</v>
      </c>
      <c r="EA30" s="3">
        <f t="shared" si="46"/>
        <v>1.0211757271723059E-2</v>
      </c>
      <c r="EB30">
        <v>0</v>
      </c>
      <c r="EC30" s="3">
        <f t="shared" si="47"/>
        <v>0</v>
      </c>
      <c r="ED30">
        <v>40364</v>
      </c>
      <c r="EE30" s="3">
        <f t="shared" si="48"/>
        <v>58.88391007368994</v>
      </c>
      <c r="EF30">
        <v>24890</v>
      </c>
      <c r="EG30" s="3">
        <f t="shared" si="49"/>
        <v>36.310091213312425</v>
      </c>
      <c r="EH30">
        <v>15474</v>
      </c>
      <c r="EI30" s="3">
        <f t="shared" si="50"/>
        <v>22.573818860377518</v>
      </c>
      <c r="EJ30">
        <v>7718</v>
      </c>
      <c r="EK30" s="3">
        <f t="shared" si="51"/>
        <v>11.259191803308367</v>
      </c>
      <c r="EL30">
        <v>1386</v>
      </c>
      <c r="EM30" s="3">
        <f t="shared" si="52"/>
        <v>2.021927939801166</v>
      </c>
      <c r="EN30">
        <v>6332</v>
      </c>
      <c r="EO30" s="3">
        <f t="shared" si="53"/>
        <v>9.2372638635072022</v>
      </c>
      <c r="EP30">
        <v>1304</v>
      </c>
      <c r="EQ30" s="3">
        <f t="shared" si="54"/>
        <v>1.902304497475267</v>
      </c>
      <c r="ER30">
        <v>1622</v>
      </c>
      <c r="ES30" s="3">
        <f t="shared" si="55"/>
        <v>2.3662100421049717</v>
      </c>
      <c r="ET30">
        <v>0</v>
      </c>
      <c r="EU30" s="3">
        <f t="shared" si="56"/>
        <v>0</v>
      </c>
      <c r="EV30">
        <v>104</v>
      </c>
      <c r="EW30" s="3">
        <f t="shared" si="57"/>
        <v>0.15171753660845688</v>
      </c>
      <c r="EX30">
        <v>0</v>
      </c>
      <c r="EY30" s="3">
        <f t="shared" si="58"/>
        <v>0</v>
      </c>
      <c r="EZ30">
        <v>43</v>
      </c>
      <c r="FA30" s="3">
        <f t="shared" si="59"/>
        <v>6.2729366097727363E-2</v>
      </c>
      <c r="FB30">
        <v>2</v>
      </c>
      <c r="FC30" s="3">
        <f t="shared" si="60"/>
        <v>2.9176449347780168E-3</v>
      </c>
      <c r="FD30">
        <v>423</v>
      </c>
      <c r="FE30" s="3">
        <f t="shared" si="61"/>
        <v>0.61708190370555061</v>
      </c>
      <c r="FF30">
        <v>3</v>
      </c>
      <c r="FG30" s="3">
        <f t="shared" si="62"/>
        <v>4.3764674021670256E-3</v>
      </c>
      <c r="FH30">
        <v>48</v>
      </c>
      <c r="FI30" s="3">
        <f t="shared" si="63"/>
        <v>7.0023478434672409E-2</v>
      </c>
      <c r="FJ30">
        <v>4084</v>
      </c>
      <c r="FK30" s="3">
        <f t="shared" si="64"/>
        <v>5.9578309568167107</v>
      </c>
      <c r="FL30">
        <v>18338</v>
      </c>
      <c r="FM30" s="3">
        <f t="shared" si="65"/>
        <v>26.751886406979636</v>
      </c>
      <c r="FN30">
        <v>4955</v>
      </c>
      <c r="FO30" s="3">
        <f t="shared" si="66"/>
        <v>7.2284653259125369</v>
      </c>
      <c r="FP30">
        <v>30</v>
      </c>
      <c r="FQ30" s="3">
        <f t="shared" si="67"/>
        <v>4.3764674021670252E-2</v>
      </c>
      <c r="FR30">
        <v>0</v>
      </c>
      <c r="FS30" s="3">
        <f t="shared" si="68"/>
        <v>0</v>
      </c>
      <c r="FT30">
        <v>0</v>
      </c>
      <c r="FU30" s="3">
        <f t="shared" si="69"/>
        <v>0</v>
      </c>
      <c r="FV30">
        <v>13539</v>
      </c>
      <c r="FW30" s="3">
        <f t="shared" si="70"/>
        <v>19.750997385979787</v>
      </c>
      <c r="FX30">
        <v>19</v>
      </c>
      <c r="FY30" s="3">
        <f t="shared" si="71"/>
        <v>2.7717626880391161E-2</v>
      </c>
      <c r="FZ30">
        <v>2</v>
      </c>
      <c r="GA30" s="3">
        <f t="shared" si="72"/>
        <v>2.9176449347780168E-3</v>
      </c>
      <c r="GB30">
        <v>0</v>
      </c>
      <c r="GC30" s="3">
        <f t="shared" si="73"/>
        <v>0</v>
      </c>
      <c r="GD30">
        <v>45</v>
      </c>
      <c r="GE30" s="3">
        <f t="shared" si="74"/>
        <v>6.5647011032505379E-2</v>
      </c>
      <c r="GF30">
        <v>3</v>
      </c>
      <c r="GG30" s="3">
        <f t="shared" si="75"/>
        <v>4.3764674021670256E-3</v>
      </c>
      <c r="GH30">
        <v>20</v>
      </c>
      <c r="GI30" s="3">
        <f t="shared" si="89"/>
        <v>2.9176449347780169E-2</v>
      </c>
      <c r="GJ30">
        <v>549</v>
      </c>
      <c r="GK30" s="3">
        <f t="shared" si="89"/>
        <v>0.80089353459656565</v>
      </c>
      <c r="GL30">
        <v>4893</v>
      </c>
      <c r="GM30" s="3">
        <f t="shared" si="90"/>
        <v>7.1380183329344193</v>
      </c>
      <c r="GN30">
        <v>18847</v>
      </c>
      <c r="GO30" s="3">
        <f t="shared" si="91"/>
        <v>27.494427042880641</v>
      </c>
      <c r="GP30">
        <v>6</v>
      </c>
      <c r="GQ30" s="3">
        <f t="shared" si="92"/>
        <v>8.7529348043340512E-3</v>
      </c>
      <c r="GR30">
        <v>75</v>
      </c>
      <c r="GS30" s="3">
        <f t="shared" si="93"/>
        <v>0.10941168505417563</v>
      </c>
      <c r="GT30">
        <v>83</v>
      </c>
      <c r="GU30" s="3">
        <f t="shared" si="94"/>
        <v>0.12108226479328769</v>
      </c>
    </row>
    <row r="31" spans="1:203" x14ac:dyDescent="0.3">
      <c r="A31" s="16" t="str">
        <f t="shared" si="76"/>
        <v>Murder per 100,000</v>
      </c>
      <c r="B31">
        <v>11</v>
      </c>
      <c r="C31" t="s">
        <v>6</v>
      </c>
      <c r="D31" s="10">
        <f t="shared" si="0"/>
        <v>1.4740155623287481</v>
      </c>
      <c r="E31" s="3" cm="1">
        <f t="array" ref="E31">((D31-_xlfn.PERCENTILE.INC($D$2:$D$37,0.975))/(AVERAGE(SMALL($D$2:$D$37,{1,2,3,4,5}))-_xlfn.PERCENTILE.INC($D$2:$D$37,0.975)))*100</f>
        <v>80.263786942154553</v>
      </c>
      <c r="F31" s="3">
        <f t="shared" si="77"/>
        <v>100</v>
      </c>
      <c r="G31" s="8" t="str" cm="1">
        <f t="array" ref="G31">_xlfn.IFS(F31=100,"green",F31&gt;50,"yellow",F31&gt;0,"orange",F31=0,"red")</f>
        <v>green</v>
      </c>
      <c r="H31" t="s">
        <v>193</v>
      </c>
      <c r="I31" s="4">
        <v>610577</v>
      </c>
      <c r="J31" s="4">
        <v>287520</v>
      </c>
      <c r="K31" s="4">
        <v>323057</v>
      </c>
      <c r="L31">
        <v>9</v>
      </c>
      <c r="M31" s="3">
        <f t="shared" si="78"/>
        <v>1.4740155623287481</v>
      </c>
      <c r="N31">
        <v>0</v>
      </c>
      <c r="O31" s="3">
        <f t="shared" si="79"/>
        <v>0</v>
      </c>
      <c r="P31">
        <v>59</v>
      </c>
      <c r="Q31" s="3">
        <f t="shared" si="80"/>
        <v>9.6629909085995696</v>
      </c>
      <c r="R31">
        <v>52</v>
      </c>
      <c r="S31" s="3">
        <f t="shared" si="80"/>
        <v>8.5165343601216552</v>
      </c>
      <c r="T31">
        <v>2</v>
      </c>
      <c r="U31" s="3">
        <f t="shared" si="81"/>
        <v>0.32755901385083291</v>
      </c>
      <c r="V31">
        <v>10</v>
      </c>
      <c r="W31" s="3">
        <f t="shared" si="81"/>
        <v>1.6377950692541643</v>
      </c>
      <c r="X31">
        <v>0</v>
      </c>
      <c r="Y31" s="3">
        <f t="shared" si="82"/>
        <v>0</v>
      </c>
      <c r="Z31">
        <v>0</v>
      </c>
      <c r="AA31" s="3">
        <f t="shared" si="83"/>
        <v>0</v>
      </c>
      <c r="AB31">
        <v>1</v>
      </c>
      <c r="AC31" s="3">
        <f t="shared" si="84"/>
        <v>0.16377950692541646</v>
      </c>
      <c r="AD31">
        <v>86</v>
      </c>
      <c r="AE31" s="3">
        <f t="shared" si="85"/>
        <v>14.085037595585813</v>
      </c>
      <c r="AF31">
        <v>24</v>
      </c>
      <c r="AG31" s="3">
        <f t="shared" si="86"/>
        <v>3.9307081662099947</v>
      </c>
      <c r="AH31">
        <v>37</v>
      </c>
      <c r="AI31" s="3">
        <f t="shared" si="1"/>
        <v>3.9307081662099947</v>
      </c>
      <c r="AJ31">
        <v>2</v>
      </c>
      <c r="AK31" s="3">
        <f t="shared" si="87"/>
        <v>6.0598417562404086</v>
      </c>
      <c r="AL31">
        <v>6</v>
      </c>
      <c r="AM31" s="3">
        <f t="shared" si="88"/>
        <v>0.32755901385083291</v>
      </c>
      <c r="AN31">
        <v>0</v>
      </c>
      <c r="AO31"/>
      <c r="AP31">
        <v>42</v>
      </c>
      <c r="AQ31" s="3">
        <f t="shared" si="2"/>
        <v>6.8787392908674905</v>
      </c>
      <c r="AR31">
        <v>15</v>
      </c>
      <c r="AS31" s="3">
        <f t="shared" si="3"/>
        <v>2.4566926038812467</v>
      </c>
      <c r="AT31">
        <v>19</v>
      </c>
      <c r="AU31" s="3">
        <f t="shared" si="4"/>
        <v>3.1118106315829128</v>
      </c>
      <c r="AV31">
        <v>2</v>
      </c>
      <c r="AW31" s="3">
        <f t="shared" si="5"/>
        <v>0.32755901385083291</v>
      </c>
      <c r="AX31">
        <v>6</v>
      </c>
      <c r="AY31" s="3">
        <f t="shared" si="6"/>
        <v>0.98267704155249869</v>
      </c>
      <c r="AZ31">
        <v>0</v>
      </c>
      <c r="BA31" s="3">
        <f t="shared" si="7"/>
        <v>0</v>
      </c>
      <c r="BB31">
        <v>44</v>
      </c>
      <c r="BC31" s="3">
        <f t="shared" si="8"/>
        <v>7.2062983047183238</v>
      </c>
      <c r="BD31">
        <v>9</v>
      </c>
      <c r="BE31" s="3">
        <f t="shared" si="9"/>
        <v>1.4740155623287481</v>
      </c>
      <c r="BF31">
        <v>18</v>
      </c>
      <c r="BG31" s="3">
        <f t="shared" si="10"/>
        <v>2.9480311246574962</v>
      </c>
      <c r="BH31">
        <v>0</v>
      </c>
      <c r="BI31" s="3">
        <f t="shared" si="11"/>
        <v>0</v>
      </c>
      <c r="BJ31">
        <v>0</v>
      </c>
      <c r="BK31" s="3">
        <f t="shared" si="12"/>
        <v>0</v>
      </c>
      <c r="BL31">
        <v>0</v>
      </c>
      <c r="BM31" s="3">
        <f t="shared" si="13"/>
        <v>0</v>
      </c>
      <c r="BN31">
        <v>17</v>
      </c>
      <c r="BO31" s="3">
        <f t="shared" si="14"/>
        <v>2.78425161773208</v>
      </c>
      <c r="BP31">
        <v>0</v>
      </c>
      <c r="BQ31" s="3">
        <f t="shared" si="15"/>
        <v>0</v>
      </c>
      <c r="BR31">
        <v>4</v>
      </c>
      <c r="BS31" s="3">
        <f t="shared" si="16"/>
        <v>0.65511802770166583</v>
      </c>
      <c r="BT31">
        <v>23</v>
      </c>
      <c r="BU31" s="3">
        <f t="shared" si="17"/>
        <v>3.7669286592845785</v>
      </c>
      <c r="BV31">
        <v>14</v>
      </c>
      <c r="BW31" s="3">
        <f t="shared" si="18"/>
        <v>2.29291309695583</v>
      </c>
      <c r="BX31">
        <v>4</v>
      </c>
      <c r="BY31" s="3">
        <f t="shared" si="19"/>
        <v>0.65511802770166583</v>
      </c>
      <c r="BZ31">
        <v>1</v>
      </c>
      <c r="CA31" s="3">
        <f t="shared" si="20"/>
        <v>0.16377950692541646</v>
      </c>
      <c r="CB31">
        <v>1</v>
      </c>
      <c r="CC31" s="3">
        <f t="shared" si="21"/>
        <v>0.16377950692541646</v>
      </c>
      <c r="CD31">
        <v>0</v>
      </c>
      <c r="CE31" s="3">
        <f t="shared" si="22"/>
        <v>0</v>
      </c>
      <c r="CF31">
        <v>2</v>
      </c>
      <c r="CG31" s="3">
        <f t="shared" si="23"/>
        <v>0.32755901385083291</v>
      </c>
      <c r="CH31">
        <v>2</v>
      </c>
      <c r="CI31" s="3">
        <f t="shared" si="24"/>
        <v>0.32755901385083291</v>
      </c>
      <c r="CJ31">
        <v>1</v>
      </c>
      <c r="CK31" s="3">
        <f t="shared" si="25"/>
        <v>0.16377950692541646</v>
      </c>
      <c r="CL31">
        <v>46</v>
      </c>
      <c r="CM31" s="3">
        <f t="shared" si="26"/>
        <v>7.5338573185691571</v>
      </c>
      <c r="CN31">
        <v>39</v>
      </c>
      <c r="CO31" s="3">
        <f t="shared" si="27"/>
        <v>6.387400770091241</v>
      </c>
      <c r="CP31">
        <v>5</v>
      </c>
      <c r="CQ31" s="3">
        <f t="shared" si="28"/>
        <v>0.81889753462708215</v>
      </c>
      <c r="CR31">
        <v>0</v>
      </c>
      <c r="CS31" s="3">
        <f t="shared" si="29"/>
        <v>0</v>
      </c>
      <c r="CT31">
        <v>0</v>
      </c>
      <c r="CU31" s="3">
        <f t="shared" si="30"/>
        <v>0</v>
      </c>
      <c r="CV31">
        <v>0</v>
      </c>
      <c r="CW31" s="3">
        <f t="shared" si="31"/>
        <v>0</v>
      </c>
      <c r="CX31">
        <v>0</v>
      </c>
      <c r="CY31" s="3">
        <f t="shared" si="32"/>
        <v>0</v>
      </c>
      <c r="CZ31">
        <v>1</v>
      </c>
      <c r="DA31" s="3">
        <f t="shared" si="33"/>
        <v>0.16377950692541646</v>
      </c>
      <c r="DB31">
        <v>0</v>
      </c>
      <c r="DC31" s="3">
        <f t="shared" si="34"/>
        <v>0</v>
      </c>
      <c r="DD31">
        <v>0</v>
      </c>
      <c r="DE31" s="3">
        <f t="shared" si="35"/>
        <v>0</v>
      </c>
      <c r="DF31">
        <v>0</v>
      </c>
      <c r="DG31" s="3">
        <f t="shared" si="36"/>
        <v>0</v>
      </c>
      <c r="DH31">
        <v>0</v>
      </c>
      <c r="DI31" s="3">
        <f t="shared" si="37"/>
        <v>0</v>
      </c>
      <c r="DJ31">
        <v>0</v>
      </c>
      <c r="DK31" s="3">
        <f t="shared" si="38"/>
        <v>0</v>
      </c>
      <c r="DL31">
        <v>13</v>
      </c>
      <c r="DM31" s="3">
        <f t="shared" si="39"/>
        <v>2.1291335900304138</v>
      </c>
      <c r="DN31">
        <v>1</v>
      </c>
      <c r="DO31" s="3">
        <f t="shared" si="40"/>
        <v>0.16377950692541646</v>
      </c>
      <c r="DP31">
        <v>1</v>
      </c>
      <c r="DQ31" s="3">
        <f t="shared" si="41"/>
        <v>0.16377950692541646</v>
      </c>
      <c r="DR31">
        <v>0</v>
      </c>
      <c r="DS31" s="3">
        <f t="shared" si="42"/>
        <v>0</v>
      </c>
      <c r="DT31">
        <v>0</v>
      </c>
      <c r="DU31" s="3">
        <f t="shared" si="43"/>
        <v>0</v>
      </c>
      <c r="DV31">
        <v>8</v>
      </c>
      <c r="DW31" s="3">
        <f t="shared" si="44"/>
        <v>1.3102360554033317</v>
      </c>
      <c r="DX31">
        <v>3</v>
      </c>
      <c r="DY31" s="3">
        <f t="shared" si="45"/>
        <v>0.49133852077624934</v>
      </c>
      <c r="DZ31">
        <v>0</v>
      </c>
      <c r="EA31" s="3">
        <f t="shared" si="46"/>
        <v>0</v>
      </c>
      <c r="EB31">
        <v>0</v>
      </c>
      <c r="EC31" s="3">
        <f t="shared" si="47"/>
        <v>0</v>
      </c>
      <c r="ED31">
        <v>28</v>
      </c>
      <c r="EE31" s="3">
        <f t="shared" si="48"/>
        <v>4.58582619391166</v>
      </c>
      <c r="EF31">
        <v>6</v>
      </c>
      <c r="EG31" s="3">
        <f t="shared" si="49"/>
        <v>0.98267704155249869</v>
      </c>
      <c r="EH31">
        <v>22</v>
      </c>
      <c r="EI31" s="3">
        <f t="shared" si="50"/>
        <v>3.6031491523591619</v>
      </c>
      <c r="EJ31">
        <v>49</v>
      </c>
      <c r="EK31" s="3">
        <f t="shared" si="51"/>
        <v>8.0251958393454057</v>
      </c>
      <c r="EL31">
        <v>26</v>
      </c>
      <c r="EM31" s="3">
        <f t="shared" si="52"/>
        <v>4.2582671800608276</v>
      </c>
      <c r="EN31">
        <v>23</v>
      </c>
      <c r="EO31" s="3">
        <f t="shared" si="53"/>
        <v>3.7669286592845785</v>
      </c>
      <c r="EP31">
        <v>0</v>
      </c>
      <c r="EQ31" s="3">
        <f t="shared" si="54"/>
        <v>0</v>
      </c>
      <c r="ER31">
        <v>5</v>
      </c>
      <c r="ES31" s="3">
        <f t="shared" si="55"/>
        <v>0.81889753462708215</v>
      </c>
      <c r="ET31">
        <v>0</v>
      </c>
      <c r="EU31" s="3">
        <f t="shared" si="56"/>
        <v>0</v>
      </c>
      <c r="EV31">
        <v>0</v>
      </c>
      <c r="EW31" s="3">
        <f t="shared" si="57"/>
        <v>0</v>
      </c>
      <c r="EX31">
        <v>0</v>
      </c>
      <c r="EY31" s="3">
        <f t="shared" si="58"/>
        <v>0</v>
      </c>
      <c r="EZ31">
        <v>0</v>
      </c>
      <c r="FA31" s="3">
        <f t="shared" si="59"/>
        <v>0</v>
      </c>
      <c r="FB31">
        <v>0</v>
      </c>
      <c r="FC31" s="3">
        <f t="shared" si="60"/>
        <v>0</v>
      </c>
      <c r="FD31">
        <v>4</v>
      </c>
      <c r="FE31" s="3">
        <f t="shared" si="61"/>
        <v>0.65511802770166583</v>
      </c>
      <c r="FF31">
        <v>0</v>
      </c>
      <c r="FG31" s="3">
        <f t="shared" si="62"/>
        <v>0</v>
      </c>
      <c r="FH31">
        <v>0</v>
      </c>
      <c r="FI31" s="3">
        <f t="shared" si="63"/>
        <v>0</v>
      </c>
      <c r="FJ31">
        <v>1</v>
      </c>
      <c r="FK31" s="3">
        <f t="shared" si="64"/>
        <v>0.16377950692541646</v>
      </c>
      <c r="FL31">
        <v>24</v>
      </c>
      <c r="FM31" s="3">
        <f t="shared" si="65"/>
        <v>3.9307081662099947</v>
      </c>
      <c r="FN31">
        <v>3</v>
      </c>
      <c r="FO31" s="3">
        <f t="shared" si="66"/>
        <v>0.49133852077624934</v>
      </c>
      <c r="FP31">
        <v>2</v>
      </c>
      <c r="FQ31" s="3">
        <f t="shared" si="67"/>
        <v>0.32755901385083291</v>
      </c>
      <c r="FR31">
        <v>0</v>
      </c>
      <c r="FS31" s="3">
        <f t="shared" si="68"/>
        <v>0</v>
      </c>
      <c r="FT31">
        <v>0</v>
      </c>
      <c r="FU31" s="3">
        <f t="shared" si="69"/>
        <v>0</v>
      </c>
      <c r="FV31">
        <v>128</v>
      </c>
      <c r="FW31" s="3">
        <f t="shared" si="70"/>
        <v>20.963776886453307</v>
      </c>
      <c r="FX31">
        <v>0</v>
      </c>
      <c r="FY31" s="3">
        <f t="shared" si="71"/>
        <v>0</v>
      </c>
      <c r="FZ31">
        <v>0</v>
      </c>
      <c r="GA31" s="3">
        <f t="shared" si="72"/>
        <v>0</v>
      </c>
      <c r="GB31">
        <v>0</v>
      </c>
      <c r="GC31" s="3">
        <f t="shared" si="73"/>
        <v>0</v>
      </c>
      <c r="GD31">
        <v>1</v>
      </c>
      <c r="GE31" s="3">
        <f t="shared" si="74"/>
        <v>0.16377950692541646</v>
      </c>
      <c r="GF31">
        <v>0</v>
      </c>
      <c r="GG31" s="3">
        <f t="shared" si="75"/>
        <v>0</v>
      </c>
      <c r="GH31">
        <v>0</v>
      </c>
      <c r="GI31" s="3">
        <f t="shared" si="89"/>
        <v>0</v>
      </c>
      <c r="GJ31">
        <v>13</v>
      </c>
      <c r="GK31" s="3">
        <f t="shared" si="89"/>
        <v>2.1291335900304138</v>
      </c>
      <c r="GL31">
        <v>7</v>
      </c>
      <c r="GM31" s="3">
        <f t="shared" si="90"/>
        <v>1.146456548477915</v>
      </c>
      <c r="GN31">
        <v>2</v>
      </c>
      <c r="GO31" s="3">
        <f t="shared" si="91"/>
        <v>0.32755901385083291</v>
      </c>
      <c r="GP31">
        <v>3</v>
      </c>
      <c r="GQ31" s="3">
        <f t="shared" si="92"/>
        <v>0.49133852077624934</v>
      </c>
      <c r="GR31">
        <v>2</v>
      </c>
      <c r="GS31" s="3">
        <f t="shared" si="93"/>
        <v>0.32755901385083291</v>
      </c>
      <c r="GT31">
        <v>2</v>
      </c>
      <c r="GU31" s="3">
        <f t="shared" si="94"/>
        <v>0.32755901385083291</v>
      </c>
    </row>
    <row r="32" spans="1:203" x14ac:dyDescent="0.3">
      <c r="A32" s="16" t="str">
        <f t="shared" si="76"/>
        <v>Murder per 100,000</v>
      </c>
      <c r="B32">
        <v>33</v>
      </c>
      <c r="C32" t="s">
        <v>5</v>
      </c>
      <c r="D32" s="10">
        <f t="shared" si="0"/>
        <v>2.3424387670566618</v>
      </c>
      <c r="E32" s="3" cm="1">
        <f t="array" ref="E32">((D32-_xlfn.PERCENTILE.INC($D$2:$D$37,0.975))/(AVERAGE(SMALL($D$2:$D$37,{1,2,3,4,5}))-_xlfn.PERCENTILE.INC($D$2:$D$37,0.975)))*100</f>
        <v>54.005162487312518</v>
      </c>
      <c r="F32" s="3">
        <f t="shared" si="77"/>
        <v>100</v>
      </c>
      <c r="G32" s="8" t="str" cm="1">
        <f t="array" ref="G32">_xlfn.IFS(F32=100,"green",F32&gt;50,"yellow",F32&gt;0,"orange",F32=0,"red")</f>
        <v>green</v>
      </c>
      <c r="H32" t="s">
        <v>193</v>
      </c>
      <c r="I32" s="4">
        <v>72147030</v>
      </c>
      <c r="J32" s="4">
        <v>36001223</v>
      </c>
      <c r="K32" s="4">
        <v>36145807</v>
      </c>
      <c r="L32">
        <v>1690</v>
      </c>
      <c r="M32" s="3">
        <f t="shared" si="78"/>
        <v>2.3424387670566618</v>
      </c>
      <c r="N32">
        <v>86</v>
      </c>
      <c r="O32" s="3">
        <f t="shared" si="79"/>
        <v>0.11920102601590113</v>
      </c>
      <c r="P32">
        <v>17225</v>
      </c>
      <c r="Q32" s="3">
        <f t="shared" si="80"/>
        <v>23.874856664231359</v>
      </c>
      <c r="R32">
        <v>16981</v>
      </c>
      <c r="S32" s="3">
        <f t="shared" si="80"/>
        <v>23.536658404372293</v>
      </c>
      <c r="T32">
        <v>289</v>
      </c>
      <c r="U32" s="3">
        <f t="shared" si="81"/>
        <v>0.4005708897511096</v>
      </c>
      <c r="V32">
        <v>2623</v>
      </c>
      <c r="W32" s="3">
        <f t="shared" si="81"/>
        <v>3.6356312934849848</v>
      </c>
      <c r="X32">
        <v>2</v>
      </c>
      <c r="Y32" s="3">
        <f t="shared" si="82"/>
        <v>2.7721168840907241E-3</v>
      </c>
      <c r="Z32">
        <v>237</v>
      </c>
      <c r="AA32" s="3">
        <f t="shared" si="83"/>
        <v>0.3284958507647508</v>
      </c>
      <c r="AB32">
        <v>20</v>
      </c>
      <c r="AC32" s="3">
        <f t="shared" si="84"/>
        <v>2.7721168840907241E-2</v>
      </c>
      <c r="AD32">
        <v>41678</v>
      </c>
      <c r="AE32" s="3">
        <f t="shared" si="85"/>
        <v>57.768143747566597</v>
      </c>
      <c r="AF32">
        <v>16488</v>
      </c>
      <c r="AG32" s="3">
        <f t="shared" si="86"/>
        <v>22.853331592443929</v>
      </c>
      <c r="AH32">
        <v>23264</v>
      </c>
      <c r="AI32" s="3">
        <f t="shared" si="1"/>
        <v>22.853331592443929</v>
      </c>
      <c r="AJ32">
        <v>1177</v>
      </c>
      <c r="AK32" s="3">
        <f t="shared" si="87"/>
        <v>32.245263595743303</v>
      </c>
      <c r="AL32">
        <v>356</v>
      </c>
      <c r="AM32" s="3">
        <f t="shared" si="88"/>
        <v>1.6313907862873913</v>
      </c>
      <c r="AN32">
        <v>299</v>
      </c>
      <c r="AO32"/>
      <c r="AP32">
        <v>40549</v>
      </c>
      <c r="AQ32" s="3">
        <f t="shared" si="2"/>
        <v>56.203283766497393</v>
      </c>
      <c r="AR32">
        <v>16021</v>
      </c>
      <c r="AS32" s="3">
        <f t="shared" si="3"/>
        <v>22.206042300008747</v>
      </c>
      <c r="AT32">
        <v>22729</v>
      </c>
      <c r="AU32" s="3">
        <f t="shared" si="4"/>
        <v>31.503722329249033</v>
      </c>
      <c r="AV32">
        <v>1172</v>
      </c>
      <c r="AW32" s="3">
        <f t="shared" si="5"/>
        <v>1.6244604940771645</v>
      </c>
      <c r="AX32">
        <v>351</v>
      </c>
      <c r="AY32" s="3">
        <f t="shared" si="6"/>
        <v>0.48650651315792209</v>
      </c>
      <c r="AZ32">
        <v>276</v>
      </c>
      <c r="BA32" s="3">
        <f t="shared" si="7"/>
        <v>0.38255213000451993</v>
      </c>
      <c r="BB32">
        <v>1129</v>
      </c>
      <c r="BC32" s="3">
        <f t="shared" si="8"/>
        <v>1.5648599810692139</v>
      </c>
      <c r="BD32">
        <v>467</v>
      </c>
      <c r="BE32" s="3">
        <f t="shared" si="9"/>
        <v>0.64728929243518407</v>
      </c>
      <c r="BF32">
        <v>535</v>
      </c>
      <c r="BG32" s="3">
        <f t="shared" si="10"/>
        <v>0.74154126649426866</v>
      </c>
      <c r="BH32">
        <v>5</v>
      </c>
      <c r="BI32" s="3">
        <f t="shared" si="11"/>
        <v>6.9302922102268101E-3</v>
      </c>
      <c r="BJ32">
        <v>5</v>
      </c>
      <c r="BK32" s="3">
        <f t="shared" si="12"/>
        <v>6.9302922102268101E-3</v>
      </c>
      <c r="BL32">
        <v>19</v>
      </c>
      <c r="BM32" s="3">
        <f t="shared" si="13"/>
        <v>2.6335110398861879E-2</v>
      </c>
      <c r="BN32">
        <v>75</v>
      </c>
      <c r="BO32" s="3">
        <f t="shared" si="14"/>
        <v>0.10395438315340215</v>
      </c>
      <c r="BP32">
        <v>23</v>
      </c>
      <c r="BQ32" s="3">
        <f t="shared" si="15"/>
        <v>3.1879344167043328E-2</v>
      </c>
      <c r="BR32">
        <v>544</v>
      </c>
      <c r="BS32" s="3">
        <f t="shared" si="16"/>
        <v>0.75401579247267703</v>
      </c>
      <c r="BT32">
        <v>1414</v>
      </c>
      <c r="BU32" s="3">
        <f t="shared" si="17"/>
        <v>1.9598866370521419</v>
      </c>
      <c r="BV32">
        <v>1045</v>
      </c>
      <c r="BW32" s="3">
        <f t="shared" si="18"/>
        <v>1.4484310719374034</v>
      </c>
      <c r="BX32">
        <v>243</v>
      </c>
      <c r="BY32" s="3">
        <f t="shared" si="19"/>
        <v>0.336812201417023</v>
      </c>
      <c r="BZ32">
        <v>15</v>
      </c>
      <c r="CA32" s="3">
        <f t="shared" si="20"/>
        <v>2.0790876630680431E-2</v>
      </c>
      <c r="CB32">
        <v>15</v>
      </c>
      <c r="CC32" s="3">
        <f t="shared" si="21"/>
        <v>2.0790876630680431E-2</v>
      </c>
      <c r="CD32">
        <v>2</v>
      </c>
      <c r="CE32" s="3">
        <f t="shared" si="22"/>
        <v>2.7721168840907241E-3</v>
      </c>
      <c r="CF32">
        <v>28</v>
      </c>
      <c r="CG32" s="3">
        <f t="shared" si="23"/>
        <v>3.880963637727014E-2</v>
      </c>
      <c r="CH32">
        <v>32</v>
      </c>
      <c r="CI32" s="3">
        <f t="shared" si="24"/>
        <v>4.4353870145451585E-2</v>
      </c>
      <c r="CJ32">
        <v>66</v>
      </c>
      <c r="CK32" s="3">
        <f t="shared" si="25"/>
        <v>9.1479857174993892E-2</v>
      </c>
      <c r="CL32">
        <v>737</v>
      </c>
      <c r="CM32" s="3">
        <f t="shared" si="26"/>
        <v>1.021525071787432</v>
      </c>
      <c r="CN32">
        <v>2</v>
      </c>
      <c r="CO32" s="3">
        <f t="shared" si="27"/>
        <v>2.7721168840907241E-3</v>
      </c>
      <c r="CP32">
        <v>180</v>
      </c>
      <c r="CQ32" s="3">
        <f t="shared" si="28"/>
        <v>0.24949051956816518</v>
      </c>
      <c r="CR32">
        <v>2</v>
      </c>
      <c r="CS32" s="3">
        <f t="shared" si="29"/>
        <v>2.7721168840907241E-3</v>
      </c>
      <c r="CT32">
        <v>5</v>
      </c>
      <c r="CU32" s="3">
        <f t="shared" si="30"/>
        <v>6.9302922102268101E-3</v>
      </c>
      <c r="CV32">
        <v>31</v>
      </c>
      <c r="CW32" s="3">
        <f t="shared" si="31"/>
        <v>4.2967811703406224E-2</v>
      </c>
      <c r="CX32">
        <v>397</v>
      </c>
      <c r="CY32" s="3">
        <f t="shared" si="32"/>
        <v>0.55026520149200875</v>
      </c>
      <c r="CZ32">
        <v>34</v>
      </c>
      <c r="DA32" s="3">
        <f t="shared" si="33"/>
        <v>4.7125987029542314E-2</v>
      </c>
      <c r="DB32">
        <v>0</v>
      </c>
      <c r="DC32" s="3">
        <f t="shared" si="34"/>
        <v>0</v>
      </c>
      <c r="DD32">
        <v>3</v>
      </c>
      <c r="DE32" s="3">
        <f t="shared" si="35"/>
        <v>4.1581753261360861E-3</v>
      </c>
      <c r="DF32">
        <v>0</v>
      </c>
      <c r="DG32" s="3">
        <f t="shared" si="36"/>
        <v>0</v>
      </c>
      <c r="DH32">
        <v>0</v>
      </c>
      <c r="DI32" s="3">
        <f t="shared" si="37"/>
        <v>0</v>
      </c>
      <c r="DJ32">
        <v>0</v>
      </c>
      <c r="DK32" s="3">
        <f t="shared" si="38"/>
        <v>0</v>
      </c>
      <c r="DL32">
        <v>421</v>
      </c>
      <c r="DM32" s="3">
        <f t="shared" si="39"/>
        <v>0.58353060410109747</v>
      </c>
      <c r="DN32">
        <v>21</v>
      </c>
      <c r="DO32" s="3">
        <f t="shared" si="40"/>
        <v>2.9107227282952605E-2</v>
      </c>
      <c r="DP32">
        <v>4</v>
      </c>
      <c r="DQ32" s="3">
        <f t="shared" si="41"/>
        <v>5.5442337681814481E-3</v>
      </c>
      <c r="DR32">
        <v>0</v>
      </c>
      <c r="DS32" s="3">
        <f t="shared" si="42"/>
        <v>0</v>
      </c>
      <c r="DT32">
        <v>2712</v>
      </c>
      <c r="DU32" s="3">
        <f t="shared" si="43"/>
        <v>3.7589904948270219</v>
      </c>
      <c r="DV32">
        <v>2229</v>
      </c>
      <c r="DW32" s="3">
        <f t="shared" si="44"/>
        <v>3.0895242673191121</v>
      </c>
      <c r="DX32">
        <v>146</v>
      </c>
      <c r="DY32" s="3">
        <f t="shared" si="45"/>
        <v>0.20236453253862288</v>
      </c>
      <c r="DZ32">
        <v>16</v>
      </c>
      <c r="EA32" s="3">
        <f t="shared" si="46"/>
        <v>2.2176935072725792E-2</v>
      </c>
      <c r="EB32">
        <v>202</v>
      </c>
      <c r="EC32" s="3">
        <f t="shared" si="47"/>
        <v>0.27998380529316313</v>
      </c>
      <c r="ED32">
        <v>17808</v>
      </c>
      <c r="EE32" s="3">
        <f t="shared" si="48"/>
        <v>24.682928735943808</v>
      </c>
      <c r="EF32">
        <v>8455</v>
      </c>
      <c r="EG32" s="3">
        <f t="shared" si="49"/>
        <v>11.719124127493536</v>
      </c>
      <c r="EH32">
        <v>9353</v>
      </c>
      <c r="EI32" s="3">
        <f t="shared" si="50"/>
        <v>12.963804608450271</v>
      </c>
      <c r="EJ32">
        <v>5902</v>
      </c>
      <c r="EK32" s="3">
        <f t="shared" si="51"/>
        <v>8.1805169249517267</v>
      </c>
      <c r="EL32">
        <v>1227</v>
      </c>
      <c r="EM32" s="3">
        <f t="shared" si="52"/>
        <v>1.7006937083896594</v>
      </c>
      <c r="EN32">
        <v>4675</v>
      </c>
      <c r="EO32" s="3">
        <f t="shared" si="53"/>
        <v>6.4798232165620684</v>
      </c>
      <c r="EP32">
        <v>1124</v>
      </c>
      <c r="EQ32" s="3">
        <f t="shared" si="54"/>
        <v>1.5579296888589869</v>
      </c>
      <c r="ER32">
        <v>2705</v>
      </c>
      <c r="ES32" s="3">
        <f t="shared" si="55"/>
        <v>3.7492880857327049</v>
      </c>
      <c r="ET32">
        <v>34</v>
      </c>
      <c r="EU32" s="3">
        <f t="shared" si="56"/>
        <v>4.7125987029542314E-2</v>
      </c>
      <c r="EV32">
        <v>141</v>
      </c>
      <c r="EW32" s="3">
        <f t="shared" si="57"/>
        <v>0.19543424032839604</v>
      </c>
      <c r="EX32">
        <v>0</v>
      </c>
      <c r="EY32" s="3">
        <f t="shared" si="58"/>
        <v>0</v>
      </c>
      <c r="EZ32">
        <v>66</v>
      </c>
      <c r="FA32" s="3">
        <f t="shared" si="59"/>
        <v>9.1479857174993892E-2</v>
      </c>
      <c r="FB32">
        <v>8</v>
      </c>
      <c r="FC32" s="3">
        <f t="shared" si="60"/>
        <v>1.1088467536362896E-2</v>
      </c>
      <c r="FD32">
        <v>216</v>
      </c>
      <c r="FE32" s="3">
        <f t="shared" si="61"/>
        <v>0.29938862348179818</v>
      </c>
      <c r="FF32">
        <v>2</v>
      </c>
      <c r="FG32" s="3">
        <f t="shared" si="62"/>
        <v>2.7721168840907241E-3</v>
      </c>
      <c r="FH32">
        <v>37</v>
      </c>
      <c r="FI32" s="3">
        <f t="shared" si="63"/>
        <v>5.1284162355678398E-2</v>
      </c>
      <c r="FJ32">
        <v>532</v>
      </c>
      <c r="FK32" s="3">
        <f t="shared" si="64"/>
        <v>0.73738309116813272</v>
      </c>
      <c r="FL32">
        <v>3402</v>
      </c>
      <c r="FM32" s="3">
        <f t="shared" si="65"/>
        <v>4.7153708198383217</v>
      </c>
      <c r="FN32">
        <v>425</v>
      </c>
      <c r="FO32" s="3">
        <f t="shared" si="66"/>
        <v>0.58907483786927894</v>
      </c>
      <c r="FP32">
        <v>2170</v>
      </c>
      <c r="FQ32" s="3">
        <f t="shared" si="67"/>
        <v>3.0077468192384358</v>
      </c>
      <c r="FR32">
        <v>1</v>
      </c>
      <c r="FS32" s="3">
        <f t="shared" si="68"/>
        <v>1.386058442045362E-3</v>
      </c>
      <c r="FT32">
        <v>1</v>
      </c>
      <c r="FU32" s="3">
        <f t="shared" si="69"/>
        <v>1.386058442045362E-3</v>
      </c>
      <c r="FV32">
        <v>47051</v>
      </c>
      <c r="FW32" s="3">
        <f t="shared" si="70"/>
        <v>65.215435756676342</v>
      </c>
      <c r="FX32">
        <v>815</v>
      </c>
      <c r="FY32" s="3">
        <f t="shared" si="71"/>
        <v>1.1296376302669699</v>
      </c>
      <c r="FZ32">
        <v>0</v>
      </c>
      <c r="GA32" s="3">
        <f t="shared" si="72"/>
        <v>0</v>
      </c>
      <c r="GB32">
        <v>5313</v>
      </c>
      <c r="GC32" s="3">
        <f t="shared" si="73"/>
        <v>7.3641285025870085</v>
      </c>
      <c r="GD32">
        <v>39</v>
      </c>
      <c r="GE32" s="3">
        <f t="shared" si="74"/>
        <v>5.4056279239769127E-2</v>
      </c>
      <c r="GF32">
        <v>18</v>
      </c>
      <c r="GG32" s="3">
        <f t="shared" si="75"/>
        <v>2.4949051956816515E-2</v>
      </c>
      <c r="GH32">
        <v>288</v>
      </c>
      <c r="GI32" s="3">
        <f t="shared" si="89"/>
        <v>0.39918483130906424</v>
      </c>
      <c r="GJ32">
        <v>505</v>
      </c>
      <c r="GK32" s="3">
        <f t="shared" si="89"/>
        <v>0.69995951323290784</v>
      </c>
      <c r="GL32">
        <v>824</v>
      </c>
      <c r="GM32" s="3">
        <f t="shared" si="90"/>
        <v>1.1421121562453784</v>
      </c>
      <c r="GN32">
        <v>1043</v>
      </c>
      <c r="GO32" s="3">
        <f t="shared" si="91"/>
        <v>1.4456589550533125</v>
      </c>
      <c r="GP32">
        <v>77</v>
      </c>
      <c r="GQ32" s="3">
        <f t="shared" si="92"/>
        <v>0.10672650003749287</v>
      </c>
      <c r="GR32">
        <v>6451</v>
      </c>
      <c r="GS32" s="3">
        <f t="shared" si="93"/>
        <v>8.9414630096346315</v>
      </c>
      <c r="GT32">
        <v>58</v>
      </c>
      <c r="GU32" s="3">
        <f t="shared" si="94"/>
        <v>8.0391389638631003E-2</v>
      </c>
    </row>
    <row r="33" spans="1:203" x14ac:dyDescent="0.3">
      <c r="A33" s="16" t="str">
        <f t="shared" si="76"/>
        <v>Murder per 100,000</v>
      </c>
      <c r="B33">
        <v>36</v>
      </c>
      <c r="C33" t="s">
        <v>4</v>
      </c>
      <c r="D33" s="10">
        <f t="shared" si="0"/>
        <v>2.676861863128996</v>
      </c>
      <c r="E33" s="3" cm="1">
        <f t="array" ref="E33">((D33-_xlfn.PERCENTILE.INC($D$2:$D$37,0.975))/(AVERAGE(SMALL($D$2:$D$37,{1,2,3,4,5}))-_xlfn.PERCENTILE.INC($D$2:$D$37,0.975)))*100</f>
        <v>43.893168195842243</v>
      </c>
      <c r="F33" s="3">
        <f t="shared" si="77"/>
        <v>100</v>
      </c>
      <c r="G33" s="8" t="str" cm="1">
        <f t="array" ref="G33">_xlfn.IFS(F33=100,"green",F33&gt;50,"yellow",F33&gt;0,"orange",F33=0,"red")</f>
        <v>green</v>
      </c>
      <c r="H33" t="s">
        <v>193</v>
      </c>
      <c r="I33" s="4">
        <v>35003674</v>
      </c>
      <c r="J33" s="4">
        <v>17396192</v>
      </c>
      <c r="K33" s="4">
        <v>17607482</v>
      </c>
      <c r="L33">
        <v>937</v>
      </c>
      <c r="M33" s="3">
        <f t="shared" si="78"/>
        <v>2.676861863128996</v>
      </c>
      <c r="N33">
        <v>256</v>
      </c>
      <c r="O33" s="3">
        <f t="shared" si="79"/>
        <v>0.73135180038529668</v>
      </c>
      <c r="P33">
        <v>7233</v>
      </c>
      <c r="Q33" s="3">
        <f t="shared" si="80"/>
        <v>20.663545203854888</v>
      </c>
      <c r="R33">
        <v>7054</v>
      </c>
      <c r="S33" s="3">
        <f t="shared" si="80"/>
        <v>20.15217031217923</v>
      </c>
      <c r="T33">
        <v>636</v>
      </c>
      <c r="U33" s="3">
        <f t="shared" si="81"/>
        <v>1.8169521290822213</v>
      </c>
      <c r="V33">
        <v>1500</v>
      </c>
      <c r="W33" s="3">
        <f t="shared" si="81"/>
        <v>4.285264455382598</v>
      </c>
      <c r="X33">
        <v>14</v>
      </c>
      <c r="Y33" s="3">
        <f t="shared" si="82"/>
        <v>3.9995801583570911E-2</v>
      </c>
      <c r="Z33">
        <v>86</v>
      </c>
      <c r="AA33" s="3">
        <f t="shared" si="83"/>
        <v>0.24568849544193563</v>
      </c>
      <c r="AB33">
        <v>36</v>
      </c>
      <c r="AC33" s="3">
        <f t="shared" si="84"/>
        <v>0.10284634692918235</v>
      </c>
      <c r="AD33">
        <v>22411</v>
      </c>
      <c r="AE33" s="3">
        <f t="shared" si="85"/>
        <v>64.024707806386274</v>
      </c>
      <c r="AF33">
        <v>1769</v>
      </c>
      <c r="AG33" s="3">
        <f t="shared" si="86"/>
        <v>5.0537552143812103</v>
      </c>
      <c r="AH33">
        <v>19344</v>
      </c>
      <c r="AI33" s="3">
        <f t="shared" si="1"/>
        <v>5.0537552143812103</v>
      </c>
      <c r="AJ33">
        <v>892</v>
      </c>
      <c r="AK33" s="3">
        <f t="shared" si="87"/>
        <v>55.262770416613975</v>
      </c>
      <c r="AL33">
        <v>336</v>
      </c>
      <c r="AM33" s="3">
        <f t="shared" si="88"/>
        <v>2.5483039294675183</v>
      </c>
      <c r="AN33">
        <v>0</v>
      </c>
      <c r="AO33"/>
      <c r="AP33">
        <v>21016</v>
      </c>
      <c r="AQ33" s="3">
        <f t="shared" si="2"/>
        <v>60.039411862880456</v>
      </c>
      <c r="AR33">
        <v>1270</v>
      </c>
      <c r="AS33" s="3">
        <f t="shared" si="3"/>
        <v>3.6281905722239327</v>
      </c>
      <c r="AT33">
        <v>18527</v>
      </c>
      <c r="AU33" s="3">
        <f t="shared" si="4"/>
        <v>52.928729709915594</v>
      </c>
      <c r="AV33">
        <v>886</v>
      </c>
      <c r="AW33" s="3">
        <f t="shared" si="5"/>
        <v>2.531162871645988</v>
      </c>
      <c r="AX33">
        <v>333</v>
      </c>
      <c r="AY33" s="3">
        <f t="shared" si="6"/>
        <v>0.95132870909493672</v>
      </c>
      <c r="AZ33">
        <v>0</v>
      </c>
      <c r="BA33" s="3">
        <f t="shared" si="7"/>
        <v>0</v>
      </c>
      <c r="BB33">
        <v>1395</v>
      </c>
      <c r="BC33" s="3">
        <f t="shared" si="8"/>
        <v>3.985295943505816</v>
      </c>
      <c r="BD33">
        <v>499</v>
      </c>
      <c r="BE33" s="3">
        <f t="shared" si="9"/>
        <v>1.4255646421572776</v>
      </c>
      <c r="BF33">
        <v>817</v>
      </c>
      <c r="BG33" s="3">
        <f t="shared" si="10"/>
        <v>2.3340407066983886</v>
      </c>
      <c r="BH33">
        <v>6</v>
      </c>
      <c r="BI33" s="3">
        <f t="shared" si="11"/>
        <v>1.7141057821530394E-2</v>
      </c>
      <c r="BJ33">
        <v>3</v>
      </c>
      <c r="BK33" s="3">
        <f t="shared" si="12"/>
        <v>8.5705289107651968E-3</v>
      </c>
      <c r="BL33">
        <v>62</v>
      </c>
      <c r="BM33" s="3">
        <f t="shared" si="13"/>
        <v>0.17712426415581403</v>
      </c>
      <c r="BN33">
        <v>8</v>
      </c>
      <c r="BO33" s="3">
        <f t="shared" si="14"/>
        <v>2.2854743762040521E-2</v>
      </c>
      <c r="BP33">
        <v>0</v>
      </c>
      <c r="BQ33" s="3">
        <f t="shared" si="15"/>
        <v>0</v>
      </c>
      <c r="BR33">
        <v>1271</v>
      </c>
      <c r="BS33" s="3">
        <f t="shared" si="16"/>
        <v>3.6310474151941881</v>
      </c>
      <c r="BT33">
        <v>4652</v>
      </c>
      <c r="BU33" s="3">
        <f t="shared" si="17"/>
        <v>13.290033497626565</v>
      </c>
      <c r="BV33">
        <v>2172</v>
      </c>
      <c r="BW33" s="3">
        <f t="shared" si="18"/>
        <v>6.2050629313940018</v>
      </c>
      <c r="BX33">
        <v>685</v>
      </c>
      <c r="BY33" s="3">
        <f t="shared" si="19"/>
        <v>1.9569374346247195</v>
      </c>
      <c r="BZ33">
        <v>11</v>
      </c>
      <c r="CA33" s="3">
        <f t="shared" si="20"/>
        <v>3.1425272672805718E-2</v>
      </c>
      <c r="CB33">
        <v>18</v>
      </c>
      <c r="CC33" s="3">
        <f t="shared" si="21"/>
        <v>5.1423173464591174E-2</v>
      </c>
      <c r="CD33">
        <v>1</v>
      </c>
      <c r="CE33" s="3">
        <f t="shared" si="22"/>
        <v>2.8568429702550652E-3</v>
      </c>
      <c r="CF33">
        <v>130</v>
      </c>
      <c r="CG33" s="3">
        <f t="shared" si="23"/>
        <v>0.37138958613315848</v>
      </c>
      <c r="CH33">
        <v>153</v>
      </c>
      <c r="CI33" s="3">
        <f t="shared" si="24"/>
        <v>0.43709697444902496</v>
      </c>
      <c r="CJ33">
        <v>1512</v>
      </c>
      <c r="CK33" s="3">
        <f t="shared" si="25"/>
        <v>4.3195465710256586</v>
      </c>
      <c r="CL33">
        <v>2981</v>
      </c>
      <c r="CM33" s="3">
        <f t="shared" si="26"/>
        <v>8.5162488943303494</v>
      </c>
      <c r="CN33">
        <v>676</v>
      </c>
      <c r="CO33" s="3">
        <f t="shared" si="27"/>
        <v>1.931225847892424</v>
      </c>
      <c r="CP33">
        <v>1747</v>
      </c>
      <c r="CQ33" s="3">
        <f t="shared" si="28"/>
        <v>4.9909046690355989</v>
      </c>
      <c r="CR33">
        <v>1</v>
      </c>
      <c r="CS33" s="3">
        <f t="shared" si="29"/>
        <v>2.8568429702550652E-3</v>
      </c>
      <c r="CT33">
        <v>1</v>
      </c>
      <c r="CU33" s="3">
        <f t="shared" si="30"/>
        <v>2.8568429702550652E-3</v>
      </c>
      <c r="CV33">
        <v>9</v>
      </c>
      <c r="CW33" s="3">
        <f t="shared" si="31"/>
        <v>2.5711586732295587E-2</v>
      </c>
      <c r="CX33">
        <v>232</v>
      </c>
      <c r="CY33" s="3">
        <f t="shared" si="32"/>
        <v>0.66278756909917513</v>
      </c>
      <c r="CZ33">
        <v>40</v>
      </c>
      <c r="DA33" s="3">
        <f t="shared" si="33"/>
        <v>0.11427371881020261</v>
      </c>
      <c r="DB33">
        <v>0</v>
      </c>
      <c r="DC33" s="3">
        <f t="shared" si="34"/>
        <v>0</v>
      </c>
      <c r="DD33">
        <v>171</v>
      </c>
      <c r="DE33" s="3">
        <f t="shared" si="35"/>
        <v>0.48852014791361614</v>
      </c>
      <c r="DF33">
        <v>164</v>
      </c>
      <c r="DG33" s="3">
        <f t="shared" si="36"/>
        <v>0.46852224712183071</v>
      </c>
      <c r="DH33">
        <v>0</v>
      </c>
      <c r="DI33" s="3">
        <f t="shared" si="37"/>
        <v>0</v>
      </c>
      <c r="DJ33">
        <v>0</v>
      </c>
      <c r="DK33" s="3">
        <f t="shared" si="38"/>
        <v>0</v>
      </c>
      <c r="DL33">
        <v>814</v>
      </c>
      <c r="DM33" s="3">
        <f t="shared" si="39"/>
        <v>2.325470177787623</v>
      </c>
      <c r="DN33">
        <v>36</v>
      </c>
      <c r="DO33" s="3">
        <f t="shared" si="40"/>
        <v>0.10284634692918235</v>
      </c>
      <c r="DP33">
        <v>3</v>
      </c>
      <c r="DQ33" s="3">
        <f t="shared" si="41"/>
        <v>8.5705289107651968E-3</v>
      </c>
      <c r="DR33">
        <v>3</v>
      </c>
      <c r="DS33" s="3">
        <f t="shared" si="42"/>
        <v>8.5705289107651968E-3</v>
      </c>
      <c r="DT33">
        <v>162</v>
      </c>
      <c r="DU33" s="3">
        <f t="shared" si="43"/>
        <v>0.46280856118132063</v>
      </c>
      <c r="DV33">
        <v>447</v>
      </c>
      <c r="DW33" s="3">
        <f t="shared" si="44"/>
        <v>1.2770088077040143</v>
      </c>
      <c r="DX33">
        <v>119</v>
      </c>
      <c r="DY33" s="3">
        <f t="shared" si="45"/>
        <v>0.33996431346035277</v>
      </c>
      <c r="DZ33">
        <v>0</v>
      </c>
      <c r="EA33" s="3">
        <f t="shared" si="46"/>
        <v>0</v>
      </c>
      <c r="EB33">
        <v>206</v>
      </c>
      <c r="EC33" s="3">
        <f t="shared" si="47"/>
        <v>0.58850965187254345</v>
      </c>
      <c r="ED33">
        <v>15673</v>
      </c>
      <c r="EE33" s="3">
        <f t="shared" si="48"/>
        <v>44.775299872807636</v>
      </c>
      <c r="EF33">
        <v>6613</v>
      </c>
      <c r="EG33" s="3">
        <f t="shared" si="49"/>
        <v>18.892302562296749</v>
      </c>
      <c r="EH33">
        <v>9060</v>
      </c>
      <c r="EI33" s="3">
        <f t="shared" si="50"/>
        <v>25.882997310510888</v>
      </c>
      <c r="EJ33">
        <v>4876</v>
      </c>
      <c r="EK33" s="3">
        <f t="shared" si="51"/>
        <v>13.929966322963699</v>
      </c>
      <c r="EL33">
        <v>915</v>
      </c>
      <c r="EM33" s="3">
        <f t="shared" si="52"/>
        <v>2.6140113177833846</v>
      </c>
      <c r="EN33">
        <v>3961</v>
      </c>
      <c r="EO33" s="3">
        <f t="shared" si="53"/>
        <v>11.315955005180314</v>
      </c>
      <c r="EP33">
        <v>797</v>
      </c>
      <c r="EQ33" s="3">
        <f t="shared" si="54"/>
        <v>2.276903847293287</v>
      </c>
      <c r="ER33">
        <v>521</v>
      </c>
      <c r="ES33" s="3">
        <f t="shared" si="55"/>
        <v>1.488415187502889</v>
      </c>
      <c r="ET33">
        <v>30</v>
      </c>
      <c r="EU33" s="3">
        <f t="shared" si="56"/>
        <v>8.5705289107651961E-2</v>
      </c>
      <c r="EV33">
        <v>34</v>
      </c>
      <c r="EW33" s="3">
        <f t="shared" si="57"/>
        <v>9.7132660988672209E-2</v>
      </c>
      <c r="EX33">
        <v>0</v>
      </c>
      <c r="EY33" s="3">
        <f t="shared" si="58"/>
        <v>0</v>
      </c>
      <c r="EZ33">
        <v>1</v>
      </c>
      <c r="FA33" s="3">
        <f t="shared" si="59"/>
        <v>2.8568429702550652E-3</v>
      </c>
      <c r="FB33">
        <v>21</v>
      </c>
      <c r="FC33" s="3">
        <f t="shared" si="60"/>
        <v>5.9993702375356374E-2</v>
      </c>
      <c r="FD33">
        <v>573</v>
      </c>
      <c r="FE33" s="3">
        <f t="shared" si="61"/>
        <v>1.6369710219561526</v>
      </c>
      <c r="FF33">
        <v>1</v>
      </c>
      <c r="FG33" s="3">
        <f t="shared" si="62"/>
        <v>2.8568429702550652E-3</v>
      </c>
      <c r="FH33">
        <v>19</v>
      </c>
      <c r="FI33" s="3">
        <f t="shared" si="63"/>
        <v>5.4280016434846236E-2</v>
      </c>
      <c r="FJ33">
        <v>4697</v>
      </c>
      <c r="FK33" s="3">
        <f t="shared" si="64"/>
        <v>13.418591431288041</v>
      </c>
      <c r="FL33">
        <v>20909</v>
      </c>
      <c r="FM33" s="3">
        <f t="shared" si="65"/>
        <v>59.733729665063159</v>
      </c>
      <c r="FN33">
        <v>123</v>
      </c>
      <c r="FO33" s="3">
        <f t="shared" si="66"/>
        <v>0.35139168534137305</v>
      </c>
      <c r="FP33">
        <v>1555</v>
      </c>
      <c r="FQ33" s="3">
        <f t="shared" si="67"/>
        <v>4.4423908187466266</v>
      </c>
      <c r="FR33">
        <v>0</v>
      </c>
      <c r="FS33" s="3">
        <f t="shared" si="68"/>
        <v>0</v>
      </c>
      <c r="FT33">
        <v>1631</v>
      </c>
      <c r="FU33" s="3">
        <f t="shared" si="69"/>
        <v>4.6595108844860116</v>
      </c>
      <c r="FV33">
        <v>14541</v>
      </c>
      <c r="FW33" s="3">
        <f t="shared" si="70"/>
        <v>41.541353630478902</v>
      </c>
      <c r="FX33">
        <v>9</v>
      </c>
      <c r="FY33" s="3">
        <f t="shared" si="71"/>
        <v>2.5711586732295587E-2</v>
      </c>
      <c r="FZ33">
        <v>1</v>
      </c>
      <c r="GA33" s="3">
        <f t="shared" si="72"/>
        <v>2.8568429702550652E-3</v>
      </c>
      <c r="GB33">
        <v>183</v>
      </c>
      <c r="GC33" s="3">
        <f t="shared" si="73"/>
        <v>0.52280226355667692</v>
      </c>
      <c r="GD33">
        <v>75</v>
      </c>
      <c r="GE33" s="3">
        <f t="shared" si="74"/>
        <v>0.2142632227691299</v>
      </c>
      <c r="GF33">
        <v>3</v>
      </c>
      <c r="GG33" s="3">
        <f t="shared" si="75"/>
        <v>8.5705289107651968E-3</v>
      </c>
      <c r="GH33">
        <v>134</v>
      </c>
      <c r="GI33" s="3">
        <f t="shared" si="89"/>
        <v>0.38281695801417875</v>
      </c>
      <c r="GJ33">
        <v>600</v>
      </c>
      <c r="GK33" s="3">
        <f t="shared" si="89"/>
        <v>1.7141057821530392</v>
      </c>
      <c r="GL33">
        <v>8424</v>
      </c>
      <c r="GM33" s="3">
        <f t="shared" si="90"/>
        <v>24.066045181428667</v>
      </c>
      <c r="GN33">
        <v>9996</v>
      </c>
      <c r="GO33" s="3">
        <f t="shared" si="91"/>
        <v>28.557002330669633</v>
      </c>
      <c r="GP33">
        <v>264</v>
      </c>
      <c r="GQ33" s="3">
        <f t="shared" si="92"/>
        <v>0.75420654414733723</v>
      </c>
      <c r="GR33">
        <v>3596</v>
      </c>
      <c r="GS33" s="3">
        <f t="shared" si="93"/>
        <v>10.273207321037216</v>
      </c>
      <c r="GT33">
        <v>930</v>
      </c>
      <c r="GU33" s="3">
        <f t="shared" si="94"/>
        <v>2.6568639623372108</v>
      </c>
    </row>
    <row r="34" spans="1:203" x14ac:dyDescent="0.3">
      <c r="A34" s="16" t="str">
        <f t="shared" si="76"/>
        <v>Murder per 100,000</v>
      </c>
      <c r="B34">
        <v>16</v>
      </c>
      <c r="C34" t="s">
        <v>3</v>
      </c>
      <c r="D34" s="10">
        <f t="shared" si="0"/>
        <v>2.9668607102446791</v>
      </c>
      <c r="E34" s="3" cm="1">
        <f t="array" ref="E34">((D34-_xlfn.PERCENTILE.INC($D$2:$D$37,0.975))/(AVERAGE(SMALL($D$2:$D$37,{1,2,3,4,5}))-_xlfn.PERCENTILE.INC($D$2:$D$37,0.975)))*100</f>
        <v>35.12443565013173</v>
      </c>
      <c r="F34" s="3">
        <f t="shared" si="77"/>
        <v>100</v>
      </c>
      <c r="G34" s="8" t="str" cm="1">
        <f t="array" ref="G34">_xlfn.IFS(F34=100,"green",F34&gt;50,"yellow",F34&gt;0,"orange",F34=0,"red")</f>
        <v>green</v>
      </c>
      <c r="H34" t="s">
        <v>193</v>
      </c>
      <c r="I34" s="4">
        <v>3673917</v>
      </c>
      <c r="J34" s="4">
        <v>1799469</v>
      </c>
      <c r="K34" s="4">
        <v>1874448</v>
      </c>
      <c r="L34">
        <v>109</v>
      </c>
      <c r="M34" s="3">
        <f t="shared" si="78"/>
        <v>2.9668607102446791</v>
      </c>
      <c r="N34">
        <v>0</v>
      </c>
      <c r="O34" s="3">
        <f t="shared" si="79"/>
        <v>0</v>
      </c>
      <c r="P34">
        <v>240</v>
      </c>
      <c r="Q34" s="3">
        <f t="shared" si="80"/>
        <v>6.5325373436580083</v>
      </c>
      <c r="R34">
        <v>232</v>
      </c>
      <c r="S34" s="3">
        <f t="shared" si="80"/>
        <v>6.3147860988694084</v>
      </c>
      <c r="T34">
        <v>15</v>
      </c>
      <c r="U34" s="3">
        <f t="shared" si="81"/>
        <v>0.40828358397862552</v>
      </c>
      <c r="V34">
        <v>145</v>
      </c>
      <c r="W34" s="3">
        <f t="shared" si="81"/>
        <v>3.9467413117933803</v>
      </c>
      <c r="X34">
        <v>0</v>
      </c>
      <c r="Y34" s="3">
        <f t="shared" si="82"/>
        <v>0</v>
      </c>
      <c r="Z34">
        <v>0</v>
      </c>
      <c r="AA34" s="3">
        <f t="shared" si="83"/>
        <v>0</v>
      </c>
      <c r="AB34">
        <v>0</v>
      </c>
      <c r="AC34" s="3">
        <f t="shared" si="84"/>
        <v>0</v>
      </c>
      <c r="AD34">
        <v>1008</v>
      </c>
      <c r="AE34" s="3">
        <f t="shared" si="85"/>
        <v>27.43665684336364</v>
      </c>
      <c r="AF34">
        <v>749</v>
      </c>
      <c r="AG34" s="3">
        <f t="shared" si="86"/>
        <v>20.386960293332702</v>
      </c>
      <c r="AH34">
        <v>241</v>
      </c>
      <c r="AI34" s="3">
        <f t="shared" si="1"/>
        <v>20.386960293332702</v>
      </c>
      <c r="AJ34">
        <v>12</v>
      </c>
      <c r="AK34" s="3">
        <f t="shared" si="87"/>
        <v>6.5597562492565835</v>
      </c>
      <c r="AL34">
        <v>0</v>
      </c>
      <c r="AM34" s="3">
        <f t="shared" si="88"/>
        <v>0.3266268671829004</v>
      </c>
      <c r="AN34">
        <v>1</v>
      </c>
      <c r="AO34"/>
      <c r="AP34">
        <v>297</v>
      </c>
      <c r="AQ34" s="3">
        <f t="shared" si="2"/>
        <v>8.0840149627767843</v>
      </c>
      <c r="AR34">
        <v>216</v>
      </c>
      <c r="AS34" s="3">
        <f t="shared" si="3"/>
        <v>5.8792836092922078</v>
      </c>
      <c r="AT34">
        <v>69</v>
      </c>
      <c r="AU34" s="3">
        <f t="shared" si="4"/>
        <v>1.8781044863016776</v>
      </c>
      <c r="AV34">
        <v>12</v>
      </c>
      <c r="AW34" s="3">
        <f t="shared" si="5"/>
        <v>0.3266268671829004</v>
      </c>
      <c r="AX34">
        <v>0</v>
      </c>
      <c r="AY34" s="3">
        <f t="shared" si="6"/>
        <v>0</v>
      </c>
      <c r="AZ34">
        <v>0</v>
      </c>
      <c r="BA34" s="3">
        <f t="shared" si="7"/>
        <v>0</v>
      </c>
      <c r="BB34">
        <v>711</v>
      </c>
      <c r="BC34" s="3">
        <f t="shared" si="8"/>
        <v>19.352641880586852</v>
      </c>
      <c r="BD34">
        <v>533</v>
      </c>
      <c r="BE34" s="3">
        <f t="shared" si="9"/>
        <v>14.507676684040494</v>
      </c>
      <c r="BF34">
        <v>172</v>
      </c>
      <c r="BG34" s="3">
        <f t="shared" si="10"/>
        <v>4.6816517629549059</v>
      </c>
      <c r="BH34">
        <v>0</v>
      </c>
      <c r="BI34" s="3">
        <f t="shared" si="11"/>
        <v>0</v>
      </c>
      <c r="BJ34">
        <v>0</v>
      </c>
      <c r="BK34" s="3">
        <f t="shared" si="12"/>
        <v>0</v>
      </c>
      <c r="BL34">
        <v>4</v>
      </c>
      <c r="BM34" s="3">
        <f t="shared" si="13"/>
        <v>0.10887562239430014</v>
      </c>
      <c r="BN34">
        <v>1</v>
      </c>
      <c r="BO34" s="3">
        <f t="shared" si="14"/>
        <v>2.7218905598575035E-2</v>
      </c>
      <c r="BP34">
        <v>1</v>
      </c>
      <c r="BQ34" s="3">
        <f t="shared" si="15"/>
        <v>2.7218905598575035E-2</v>
      </c>
      <c r="BR34">
        <v>0</v>
      </c>
      <c r="BS34" s="3">
        <f t="shared" si="16"/>
        <v>0</v>
      </c>
      <c r="BT34">
        <v>87</v>
      </c>
      <c r="BU34" s="3">
        <f t="shared" si="17"/>
        <v>2.3680447870760282</v>
      </c>
      <c r="BV34">
        <v>61</v>
      </c>
      <c r="BW34" s="3">
        <f t="shared" si="18"/>
        <v>1.6603532415130771</v>
      </c>
      <c r="BX34">
        <v>10</v>
      </c>
      <c r="BY34" s="3">
        <f t="shared" si="19"/>
        <v>0.27218905598575033</v>
      </c>
      <c r="BZ34">
        <v>5</v>
      </c>
      <c r="CA34" s="3">
        <f t="shared" si="20"/>
        <v>0.13609452799287516</v>
      </c>
      <c r="CB34">
        <v>0</v>
      </c>
      <c r="CC34" s="3">
        <f t="shared" si="21"/>
        <v>0</v>
      </c>
      <c r="CD34">
        <v>0</v>
      </c>
      <c r="CE34" s="3">
        <f t="shared" si="22"/>
        <v>0</v>
      </c>
      <c r="CF34">
        <v>13</v>
      </c>
      <c r="CG34" s="3">
        <f t="shared" si="23"/>
        <v>0.3538457727814755</v>
      </c>
      <c r="CH34">
        <v>1</v>
      </c>
      <c r="CI34" s="3">
        <f t="shared" si="24"/>
        <v>2.7218905598575035E-2</v>
      </c>
      <c r="CJ34">
        <v>2</v>
      </c>
      <c r="CK34" s="3">
        <f t="shared" si="25"/>
        <v>5.443781119715007E-2</v>
      </c>
      <c r="CL34">
        <v>105</v>
      </c>
      <c r="CM34" s="3">
        <f t="shared" si="26"/>
        <v>2.8579850878503787</v>
      </c>
      <c r="CN34">
        <v>11</v>
      </c>
      <c r="CO34" s="3">
        <f t="shared" si="27"/>
        <v>0.29940796158432542</v>
      </c>
      <c r="CP34">
        <v>31</v>
      </c>
      <c r="CQ34" s="3">
        <f t="shared" si="28"/>
        <v>0.84378607355582613</v>
      </c>
      <c r="CR34">
        <v>2</v>
      </c>
      <c r="CS34" s="3">
        <f t="shared" si="29"/>
        <v>5.443781119715007E-2</v>
      </c>
      <c r="CT34">
        <v>1</v>
      </c>
      <c r="CU34" s="3">
        <f t="shared" si="30"/>
        <v>2.7218905598575035E-2</v>
      </c>
      <c r="CV34">
        <v>3</v>
      </c>
      <c r="CW34" s="3">
        <f t="shared" si="31"/>
        <v>8.1656716795725101E-2</v>
      </c>
      <c r="CX34">
        <v>21</v>
      </c>
      <c r="CY34" s="3">
        <f t="shared" si="32"/>
        <v>0.57159701757007575</v>
      </c>
      <c r="CZ34">
        <v>27</v>
      </c>
      <c r="DA34" s="3">
        <f t="shared" si="33"/>
        <v>0.73491045116152598</v>
      </c>
      <c r="DB34">
        <v>0</v>
      </c>
      <c r="DC34" s="3">
        <f t="shared" si="34"/>
        <v>0</v>
      </c>
      <c r="DD34">
        <v>1</v>
      </c>
      <c r="DE34" s="3">
        <f t="shared" si="35"/>
        <v>2.7218905598575035E-2</v>
      </c>
      <c r="DF34">
        <v>0</v>
      </c>
      <c r="DG34" s="3">
        <f t="shared" si="36"/>
        <v>0</v>
      </c>
      <c r="DH34">
        <v>0</v>
      </c>
      <c r="DI34" s="3">
        <f t="shared" si="37"/>
        <v>0</v>
      </c>
      <c r="DJ34">
        <v>0</v>
      </c>
      <c r="DK34" s="3">
        <f t="shared" si="38"/>
        <v>0</v>
      </c>
      <c r="DL34">
        <v>62</v>
      </c>
      <c r="DM34" s="3">
        <f t="shared" si="39"/>
        <v>1.6875721471116523</v>
      </c>
      <c r="DN34">
        <v>8</v>
      </c>
      <c r="DO34" s="3">
        <f t="shared" si="40"/>
        <v>0.21775124478860028</v>
      </c>
      <c r="DP34">
        <v>0</v>
      </c>
      <c r="DQ34" s="3">
        <f t="shared" si="41"/>
        <v>0</v>
      </c>
      <c r="DR34">
        <v>1</v>
      </c>
      <c r="DS34" s="3">
        <f t="shared" si="42"/>
        <v>2.7218905598575035E-2</v>
      </c>
      <c r="DT34">
        <v>0</v>
      </c>
      <c r="DU34" s="3">
        <f t="shared" si="43"/>
        <v>0</v>
      </c>
      <c r="DV34">
        <v>96</v>
      </c>
      <c r="DW34" s="3">
        <f t="shared" si="44"/>
        <v>2.6130149374632032</v>
      </c>
      <c r="DX34">
        <v>3</v>
      </c>
      <c r="DY34" s="3">
        <f t="shared" si="45"/>
        <v>8.1656716795725101E-2</v>
      </c>
      <c r="DZ34">
        <v>2</v>
      </c>
      <c r="EA34" s="3">
        <f t="shared" si="46"/>
        <v>5.443781119715007E-2</v>
      </c>
      <c r="EB34">
        <v>0</v>
      </c>
      <c r="EC34" s="3">
        <f t="shared" si="47"/>
        <v>0</v>
      </c>
      <c r="ED34">
        <v>304</v>
      </c>
      <c r="EE34" s="3">
        <f t="shared" si="48"/>
        <v>8.2745473019668108</v>
      </c>
      <c r="EF34">
        <v>131</v>
      </c>
      <c r="EG34" s="3">
        <f t="shared" si="49"/>
        <v>3.5656766334133296</v>
      </c>
      <c r="EH34">
        <v>173</v>
      </c>
      <c r="EI34" s="3">
        <f t="shared" si="50"/>
        <v>4.7088706685534811</v>
      </c>
      <c r="EJ34">
        <v>129</v>
      </c>
      <c r="EK34" s="3">
        <f t="shared" si="51"/>
        <v>3.5112388222161792</v>
      </c>
      <c r="EL34">
        <v>2</v>
      </c>
      <c r="EM34" s="3">
        <f t="shared" si="52"/>
        <v>5.443781119715007E-2</v>
      </c>
      <c r="EN34">
        <v>127</v>
      </c>
      <c r="EO34" s="3">
        <f t="shared" si="53"/>
        <v>3.4568010110190297</v>
      </c>
      <c r="EP34">
        <v>15</v>
      </c>
      <c r="EQ34" s="3">
        <f t="shared" si="54"/>
        <v>0.40828358397862552</v>
      </c>
      <c r="ER34">
        <v>6</v>
      </c>
      <c r="ES34" s="3">
        <f t="shared" si="55"/>
        <v>0.1633134335914502</v>
      </c>
      <c r="ET34">
        <v>0</v>
      </c>
      <c r="EU34" s="3">
        <f t="shared" si="56"/>
        <v>0</v>
      </c>
      <c r="EV34">
        <v>1</v>
      </c>
      <c r="EW34" s="3">
        <f t="shared" si="57"/>
        <v>2.7218905598575035E-2</v>
      </c>
      <c r="EX34">
        <v>0</v>
      </c>
      <c r="EY34" s="3">
        <f t="shared" si="58"/>
        <v>0</v>
      </c>
      <c r="EZ34">
        <v>1</v>
      </c>
      <c r="FA34" s="3">
        <f t="shared" si="59"/>
        <v>2.7218905598575035E-2</v>
      </c>
      <c r="FB34">
        <v>0</v>
      </c>
      <c r="FC34" s="3">
        <f t="shared" si="60"/>
        <v>0</v>
      </c>
      <c r="FD34">
        <v>33</v>
      </c>
      <c r="FE34" s="3">
        <f t="shared" si="61"/>
        <v>0.89822388475297621</v>
      </c>
      <c r="FF34">
        <v>0</v>
      </c>
      <c r="FG34" s="3">
        <f t="shared" si="62"/>
        <v>0</v>
      </c>
      <c r="FH34">
        <v>8</v>
      </c>
      <c r="FI34" s="3">
        <f t="shared" si="63"/>
        <v>0.21775124478860028</v>
      </c>
      <c r="FJ34">
        <v>14</v>
      </c>
      <c r="FK34" s="3">
        <f t="shared" si="64"/>
        <v>0.38106467838005048</v>
      </c>
      <c r="FL34">
        <v>156</v>
      </c>
      <c r="FM34" s="3">
        <f t="shared" si="65"/>
        <v>4.2461492733777062</v>
      </c>
      <c r="FN34">
        <v>31</v>
      </c>
      <c r="FO34" s="3">
        <f t="shared" si="66"/>
        <v>0.84378607355582613</v>
      </c>
      <c r="FP34">
        <v>4</v>
      </c>
      <c r="FQ34" s="3">
        <f t="shared" si="67"/>
        <v>0.10887562239430014</v>
      </c>
      <c r="FR34">
        <v>0</v>
      </c>
      <c r="FS34" s="3">
        <f t="shared" si="68"/>
        <v>0</v>
      </c>
      <c r="FT34">
        <v>0</v>
      </c>
      <c r="FU34" s="3">
        <f t="shared" si="69"/>
        <v>0</v>
      </c>
      <c r="FV34">
        <v>343</v>
      </c>
      <c r="FW34" s="3">
        <f t="shared" si="70"/>
        <v>9.3360846203112366</v>
      </c>
      <c r="FX34">
        <v>0</v>
      </c>
      <c r="FY34" s="3">
        <f t="shared" si="71"/>
        <v>0</v>
      </c>
      <c r="FZ34">
        <v>0</v>
      </c>
      <c r="GA34" s="3">
        <f t="shared" si="72"/>
        <v>0</v>
      </c>
      <c r="GB34">
        <v>0</v>
      </c>
      <c r="GC34" s="3">
        <f t="shared" si="73"/>
        <v>0</v>
      </c>
      <c r="GD34">
        <v>2</v>
      </c>
      <c r="GE34" s="3">
        <f t="shared" si="74"/>
        <v>5.443781119715007E-2</v>
      </c>
      <c r="GF34">
        <v>0</v>
      </c>
      <c r="GG34" s="3">
        <f t="shared" si="75"/>
        <v>0</v>
      </c>
      <c r="GH34">
        <v>6</v>
      </c>
      <c r="GI34" s="3">
        <f t="shared" si="89"/>
        <v>0.1633134335914502</v>
      </c>
      <c r="GJ34">
        <v>59</v>
      </c>
      <c r="GK34" s="3">
        <f t="shared" si="89"/>
        <v>1.6059154303159269</v>
      </c>
      <c r="GL34">
        <v>38</v>
      </c>
      <c r="GM34" s="3">
        <f t="shared" si="90"/>
        <v>1.0343184127458513</v>
      </c>
      <c r="GN34">
        <v>338</v>
      </c>
      <c r="GO34" s="3">
        <f t="shared" si="91"/>
        <v>9.1999900923183606</v>
      </c>
      <c r="GP34">
        <v>1</v>
      </c>
      <c r="GQ34" s="3">
        <f t="shared" si="92"/>
        <v>2.7218905598575035E-2</v>
      </c>
      <c r="GR34">
        <v>66</v>
      </c>
      <c r="GS34" s="3">
        <f t="shared" si="93"/>
        <v>1.7964477695059524</v>
      </c>
      <c r="GT34">
        <v>2</v>
      </c>
      <c r="GU34" s="3">
        <f t="shared" si="94"/>
        <v>5.443781119715007E-2</v>
      </c>
    </row>
    <row r="35" spans="1:203" x14ac:dyDescent="0.3">
      <c r="A35" s="16" t="str">
        <f t="shared" si="76"/>
        <v>Murder per 100,000</v>
      </c>
      <c r="B35">
        <v>9</v>
      </c>
      <c r="C35" t="s">
        <v>2</v>
      </c>
      <c r="D35" s="10">
        <f t="shared" si="0"/>
        <v>1.7471393320996123</v>
      </c>
      <c r="E35" s="3" cm="1">
        <f t="array" ref="E35">((D35-_xlfn.PERCENTILE.INC($D$2:$D$37,0.975))/(AVERAGE(SMALL($D$2:$D$37,{1,2,3,4,5}))-_xlfn.PERCENTILE.INC($D$2:$D$37,0.975)))*100</f>
        <v>72.005308286749568</v>
      </c>
      <c r="F35" s="3">
        <f t="shared" si="77"/>
        <v>100</v>
      </c>
      <c r="G35" s="8" t="str" cm="1">
        <f t="array" ref="G35">_xlfn.IFS(F35=100,"green",F35&gt;50,"yellow",F35&gt;0,"orange",F35=0,"red")</f>
        <v>green</v>
      </c>
      <c r="H35" t="s">
        <v>193</v>
      </c>
      <c r="I35" s="4">
        <v>199812341</v>
      </c>
      <c r="J35" s="4">
        <v>95307978</v>
      </c>
      <c r="K35" s="4">
        <v>104504363</v>
      </c>
      <c r="L35">
        <v>3491</v>
      </c>
      <c r="M35" s="3">
        <f t="shared" si="78"/>
        <v>1.7471393320996123</v>
      </c>
      <c r="N35">
        <v>1240</v>
      </c>
      <c r="O35" s="3">
        <f t="shared" si="79"/>
        <v>0.62058228925910042</v>
      </c>
      <c r="P35">
        <v>22796</v>
      </c>
      <c r="Q35" s="3">
        <f t="shared" si="80"/>
        <v>11.408704730605203</v>
      </c>
      <c r="R35">
        <v>20109</v>
      </c>
      <c r="S35" s="3">
        <f t="shared" si="80"/>
        <v>10.063942947347781</v>
      </c>
      <c r="T35">
        <v>1011</v>
      </c>
      <c r="U35" s="3">
        <f t="shared" si="81"/>
        <v>0.50597475358141164</v>
      </c>
      <c r="V35">
        <v>3788</v>
      </c>
      <c r="W35" s="3">
        <f t="shared" si="81"/>
        <v>1.895778799768929</v>
      </c>
      <c r="X35">
        <v>2351</v>
      </c>
      <c r="Y35" s="3">
        <f t="shared" si="82"/>
        <v>1.1766040016517298</v>
      </c>
      <c r="Z35">
        <v>11</v>
      </c>
      <c r="AA35" s="3">
        <f t="shared" si="83"/>
        <v>5.5051654692339549E-3</v>
      </c>
      <c r="AB35">
        <v>98</v>
      </c>
      <c r="AC35" s="3">
        <f t="shared" si="84"/>
        <v>4.9046019634993415E-2</v>
      </c>
      <c r="AD35">
        <v>75471</v>
      </c>
      <c r="AE35" s="3">
        <f t="shared" si="85"/>
        <v>37.770940284414166</v>
      </c>
      <c r="AF35">
        <v>58896</v>
      </c>
      <c r="AG35" s="3">
        <f t="shared" si="86"/>
        <v>29.475656861454819</v>
      </c>
      <c r="AH35">
        <v>11506</v>
      </c>
      <c r="AI35" s="3">
        <f t="shared" si="1"/>
        <v>29.475656861454819</v>
      </c>
      <c r="AJ35">
        <v>1537</v>
      </c>
      <c r="AK35" s="3">
        <f t="shared" si="87"/>
        <v>5.7584030808187165</v>
      </c>
      <c r="AL35">
        <v>1777</v>
      </c>
      <c r="AM35" s="3">
        <f t="shared" si="88"/>
        <v>0.7692217569284171</v>
      </c>
      <c r="AN35">
        <v>1149</v>
      </c>
      <c r="AO35"/>
      <c r="AP35">
        <v>62950</v>
      </c>
      <c r="AQ35" s="3">
        <f t="shared" si="2"/>
        <v>31.504560571661589</v>
      </c>
      <c r="AR35">
        <v>47675</v>
      </c>
      <c r="AS35" s="3">
        <f t="shared" si="3"/>
        <v>23.85988761324807</v>
      </c>
      <c r="AT35">
        <v>10878</v>
      </c>
      <c r="AU35" s="3">
        <f t="shared" si="4"/>
        <v>5.4441081794842692</v>
      </c>
      <c r="AV35">
        <v>1507</v>
      </c>
      <c r="AW35" s="3">
        <f t="shared" si="5"/>
        <v>0.75420766928505178</v>
      </c>
      <c r="AX35">
        <v>1775</v>
      </c>
      <c r="AY35" s="3">
        <f t="shared" si="6"/>
        <v>0.88833351889911538</v>
      </c>
      <c r="AZ35">
        <v>1115</v>
      </c>
      <c r="BA35" s="3">
        <f t="shared" si="7"/>
        <v>0.55802359074507824</v>
      </c>
      <c r="BB35">
        <v>12521</v>
      </c>
      <c r="BC35" s="3">
        <f t="shared" si="8"/>
        <v>6.2663797127525775</v>
      </c>
      <c r="BD35">
        <v>11221</v>
      </c>
      <c r="BE35" s="3">
        <f t="shared" si="9"/>
        <v>5.6157692482067461</v>
      </c>
      <c r="BF35">
        <v>628</v>
      </c>
      <c r="BG35" s="3">
        <f t="shared" si="10"/>
        <v>0.31429490133444765</v>
      </c>
      <c r="BH35">
        <v>30</v>
      </c>
      <c r="BI35" s="3">
        <f t="shared" si="11"/>
        <v>1.501408764336533E-2</v>
      </c>
      <c r="BJ35">
        <v>2</v>
      </c>
      <c r="BK35" s="3">
        <f t="shared" si="12"/>
        <v>1.0009391762243554E-3</v>
      </c>
      <c r="BL35">
        <v>240</v>
      </c>
      <c r="BM35" s="3">
        <f t="shared" si="13"/>
        <v>0.12011270114692264</v>
      </c>
      <c r="BN35">
        <v>366</v>
      </c>
      <c r="BO35" s="3">
        <f t="shared" si="14"/>
        <v>0.18317186924905704</v>
      </c>
      <c r="BP35">
        <v>34</v>
      </c>
      <c r="BQ35" s="3">
        <f t="shared" si="15"/>
        <v>1.7015965995814043E-2</v>
      </c>
      <c r="BR35">
        <v>419</v>
      </c>
      <c r="BS35" s="3">
        <f t="shared" si="16"/>
        <v>0.20969675741900246</v>
      </c>
      <c r="BT35">
        <v>10548</v>
      </c>
      <c r="BU35" s="3">
        <f t="shared" si="17"/>
        <v>5.2789532154072498</v>
      </c>
      <c r="BV35">
        <v>3559</v>
      </c>
      <c r="BW35" s="3">
        <f t="shared" si="18"/>
        <v>1.7811712640912407</v>
      </c>
      <c r="BX35">
        <v>4530</v>
      </c>
      <c r="BY35" s="3">
        <f t="shared" si="19"/>
        <v>2.2671272341481652</v>
      </c>
      <c r="BZ35">
        <v>6</v>
      </c>
      <c r="CA35" s="3">
        <f t="shared" si="20"/>
        <v>3.0028175286730659E-3</v>
      </c>
      <c r="CB35">
        <v>87</v>
      </c>
      <c r="CC35" s="3">
        <f t="shared" si="21"/>
        <v>4.3540854165759459E-2</v>
      </c>
      <c r="CD35">
        <v>126</v>
      </c>
      <c r="CE35" s="3">
        <f t="shared" si="22"/>
        <v>6.3059168102134397E-2</v>
      </c>
      <c r="CF35">
        <v>1903</v>
      </c>
      <c r="CG35" s="3">
        <f t="shared" si="23"/>
        <v>0.95239362617747414</v>
      </c>
      <c r="CH35">
        <v>131</v>
      </c>
      <c r="CI35" s="3">
        <f t="shared" si="24"/>
        <v>6.5561516042695278E-2</v>
      </c>
      <c r="CJ35">
        <v>425</v>
      </c>
      <c r="CK35" s="3">
        <f t="shared" si="25"/>
        <v>0.21269957494767552</v>
      </c>
      <c r="CL35">
        <v>16263</v>
      </c>
      <c r="CM35" s="3">
        <f t="shared" si="26"/>
        <v>8.1391369114683467</v>
      </c>
      <c r="CN35">
        <v>2065</v>
      </c>
      <c r="CO35" s="3">
        <f t="shared" si="27"/>
        <v>1.033469699451647</v>
      </c>
      <c r="CP35">
        <v>4240</v>
      </c>
      <c r="CQ35" s="3">
        <f t="shared" si="28"/>
        <v>2.1219910535956332</v>
      </c>
      <c r="CR35">
        <v>0</v>
      </c>
      <c r="CS35" s="3">
        <f t="shared" si="29"/>
        <v>0</v>
      </c>
      <c r="CT35">
        <v>250</v>
      </c>
      <c r="CU35" s="3">
        <f t="shared" si="30"/>
        <v>0.12511739702804445</v>
      </c>
      <c r="CV35">
        <v>30</v>
      </c>
      <c r="CW35" s="3">
        <f t="shared" si="31"/>
        <v>1.501408764336533E-2</v>
      </c>
      <c r="CX35">
        <v>9598</v>
      </c>
      <c r="CY35" s="3">
        <f t="shared" si="32"/>
        <v>4.8035071067006818</v>
      </c>
      <c r="CZ35">
        <v>0</v>
      </c>
      <c r="DA35" s="3">
        <f t="shared" si="33"/>
        <v>0</v>
      </c>
      <c r="DB35">
        <v>0</v>
      </c>
      <c r="DC35" s="3">
        <f t="shared" si="34"/>
        <v>0</v>
      </c>
      <c r="DD35">
        <v>19</v>
      </c>
      <c r="DE35" s="3">
        <f t="shared" si="35"/>
        <v>9.5089221741313772E-3</v>
      </c>
      <c r="DF35">
        <v>2</v>
      </c>
      <c r="DG35" s="3">
        <f t="shared" si="36"/>
        <v>1.0009391762243554E-3</v>
      </c>
      <c r="DH35">
        <v>0</v>
      </c>
      <c r="DI35" s="3">
        <f t="shared" si="37"/>
        <v>0</v>
      </c>
      <c r="DJ35">
        <v>0</v>
      </c>
      <c r="DK35" s="3">
        <f t="shared" si="38"/>
        <v>0</v>
      </c>
      <c r="DL35">
        <v>3690</v>
      </c>
      <c r="DM35" s="3">
        <f t="shared" si="39"/>
        <v>1.8467327801339357</v>
      </c>
      <c r="DN35">
        <v>198</v>
      </c>
      <c r="DO35" s="3">
        <f t="shared" si="40"/>
        <v>9.9092978446211191E-2</v>
      </c>
      <c r="DP35">
        <v>143</v>
      </c>
      <c r="DQ35" s="3">
        <f t="shared" si="41"/>
        <v>7.1567151100041415E-2</v>
      </c>
      <c r="DR35">
        <v>3</v>
      </c>
      <c r="DS35" s="3">
        <f t="shared" si="42"/>
        <v>1.501408764336533E-3</v>
      </c>
      <c r="DT35">
        <v>18</v>
      </c>
      <c r="DU35" s="3">
        <f t="shared" si="43"/>
        <v>9.0084525860191986E-3</v>
      </c>
      <c r="DV35">
        <v>4478</v>
      </c>
      <c r="DW35" s="3">
        <f t="shared" si="44"/>
        <v>2.2411028155663315</v>
      </c>
      <c r="DX35">
        <v>217</v>
      </c>
      <c r="DY35" s="3">
        <f t="shared" si="45"/>
        <v>0.10860190062034257</v>
      </c>
      <c r="DZ35">
        <v>21</v>
      </c>
      <c r="EA35" s="3">
        <f t="shared" si="46"/>
        <v>1.0509861350355733E-2</v>
      </c>
      <c r="EB35">
        <v>11</v>
      </c>
      <c r="EC35" s="3">
        <f t="shared" si="47"/>
        <v>5.5051654692339549E-3</v>
      </c>
      <c r="ED35">
        <v>45625</v>
      </c>
      <c r="EE35" s="3">
        <f t="shared" si="48"/>
        <v>22.833924957618109</v>
      </c>
      <c r="EF35">
        <v>23521</v>
      </c>
      <c r="EG35" s="3">
        <f t="shared" si="49"/>
        <v>11.771545181986532</v>
      </c>
      <c r="EH35">
        <v>22104</v>
      </c>
      <c r="EI35" s="3">
        <f t="shared" si="50"/>
        <v>11.062379775631577</v>
      </c>
      <c r="EJ35">
        <v>6906</v>
      </c>
      <c r="EK35" s="3">
        <f t="shared" si="51"/>
        <v>3.4562429755026995</v>
      </c>
      <c r="EL35">
        <v>233</v>
      </c>
      <c r="EM35" s="3">
        <f t="shared" si="52"/>
        <v>0.11660941403013741</v>
      </c>
      <c r="EN35">
        <v>6673</v>
      </c>
      <c r="EO35" s="3">
        <f t="shared" si="53"/>
        <v>3.3396335614725619</v>
      </c>
      <c r="EP35">
        <v>1027</v>
      </c>
      <c r="EQ35" s="3">
        <f t="shared" si="54"/>
        <v>0.51398226699120653</v>
      </c>
      <c r="ER35">
        <v>1975</v>
      </c>
      <c r="ES35" s="3">
        <f t="shared" si="55"/>
        <v>0.98842743652155096</v>
      </c>
      <c r="ET35">
        <v>116</v>
      </c>
      <c r="EU35" s="3">
        <f t="shared" si="56"/>
        <v>5.8054472221012614E-2</v>
      </c>
      <c r="EV35">
        <v>80</v>
      </c>
      <c r="EW35" s="3">
        <f t="shared" si="57"/>
        <v>4.0037567048974217E-2</v>
      </c>
      <c r="EX35">
        <v>0</v>
      </c>
      <c r="EY35" s="3">
        <f t="shared" si="58"/>
        <v>0</v>
      </c>
      <c r="EZ35">
        <v>139</v>
      </c>
      <c r="FA35" s="3">
        <f t="shared" si="59"/>
        <v>6.9565272747592707E-2</v>
      </c>
      <c r="FB35">
        <v>7</v>
      </c>
      <c r="FC35" s="3">
        <f t="shared" si="60"/>
        <v>3.5032871167852437E-3</v>
      </c>
      <c r="FD35">
        <v>7461</v>
      </c>
      <c r="FE35" s="3">
        <f t="shared" si="61"/>
        <v>3.7340035969049583</v>
      </c>
      <c r="FF35">
        <v>4504</v>
      </c>
      <c r="FG35" s="3">
        <f t="shared" si="62"/>
        <v>2.2541150248572484</v>
      </c>
      <c r="FH35">
        <v>73</v>
      </c>
      <c r="FI35" s="3">
        <f t="shared" si="63"/>
        <v>3.6534279932188975E-2</v>
      </c>
      <c r="FJ35">
        <v>2416</v>
      </c>
      <c r="FK35" s="3">
        <f t="shared" si="64"/>
        <v>1.2091345248790215</v>
      </c>
      <c r="FL35">
        <v>8542</v>
      </c>
      <c r="FM35" s="3">
        <f t="shared" si="65"/>
        <v>4.2750112216542222</v>
      </c>
      <c r="FN35">
        <v>3917</v>
      </c>
      <c r="FO35" s="3">
        <f t="shared" si="66"/>
        <v>1.9603393766354</v>
      </c>
      <c r="FP35">
        <v>1281</v>
      </c>
      <c r="FQ35" s="3">
        <f t="shared" si="67"/>
        <v>0.64110154237169958</v>
      </c>
      <c r="FR35">
        <v>29</v>
      </c>
      <c r="FS35" s="3">
        <f t="shared" si="68"/>
        <v>1.4513618055253153E-2</v>
      </c>
      <c r="FT35">
        <v>18</v>
      </c>
      <c r="FU35" s="3">
        <f t="shared" si="69"/>
        <v>9.0084525860191986E-3</v>
      </c>
      <c r="FV35">
        <v>22263</v>
      </c>
      <c r="FW35" s="3">
        <f t="shared" si="70"/>
        <v>11.141954440141413</v>
      </c>
      <c r="FX35">
        <v>118</v>
      </c>
      <c r="FY35" s="3">
        <f t="shared" si="71"/>
        <v>5.9055411397236968E-2</v>
      </c>
      <c r="FZ35">
        <v>1</v>
      </c>
      <c r="GA35" s="3">
        <f t="shared" si="72"/>
        <v>5.0046958811217769E-4</v>
      </c>
      <c r="GB35">
        <v>2872</v>
      </c>
      <c r="GC35" s="3">
        <f t="shared" si="73"/>
        <v>1.4373486570581744</v>
      </c>
      <c r="GD35">
        <v>220</v>
      </c>
      <c r="GE35" s="3">
        <f t="shared" si="74"/>
        <v>0.11010330938467909</v>
      </c>
      <c r="GF35">
        <v>139</v>
      </c>
      <c r="GG35" s="3">
        <f t="shared" si="75"/>
        <v>6.9565272747592707E-2</v>
      </c>
      <c r="GH35">
        <v>73</v>
      </c>
      <c r="GI35" s="3">
        <f t="shared" si="89"/>
        <v>3.6534279932188975E-2</v>
      </c>
      <c r="GJ35">
        <v>366</v>
      </c>
      <c r="GK35" s="3">
        <f t="shared" si="89"/>
        <v>0.18317186924905704</v>
      </c>
      <c r="GL35">
        <v>9215</v>
      </c>
      <c r="GM35" s="3">
        <f t="shared" si="90"/>
        <v>4.6118272544537176</v>
      </c>
      <c r="GN35">
        <v>20371</v>
      </c>
      <c r="GO35" s="3">
        <f t="shared" si="91"/>
        <v>10.195065979433172</v>
      </c>
      <c r="GP35">
        <v>147</v>
      </c>
      <c r="GQ35" s="3">
        <f t="shared" si="92"/>
        <v>7.3569029452490123E-2</v>
      </c>
      <c r="GR35">
        <v>43493</v>
      </c>
      <c r="GS35" s="3">
        <f t="shared" si="93"/>
        <v>21.766923795762946</v>
      </c>
      <c r="GT35">
        <v>55</v>
      </c>
      <c r="GU35" s="3">
        <f t="shared" si="94"/>
        <v>2.7525827346169773E-2</v>
      </c>
    </row>
    <row r="36" spans="1:203" x14ac:dyDescent="0.3">
      <c r="A36" s="16" t="str">
        <f t="shared" si="76"/>
        <v>Murder per 100,000</v>
      </c>
      <c r="B36">
        <v>5</v>
      </c>
      <c r="C36" t="s">
        <v>1</v>
      </c>
      <c r="D36" s="10">
        <f t="shared" si="0"/>
        <v>1.8540014506817766</v>
      </c>
      <c r="E36" s="3" cm="1">
        <f t="array" ref="E36">((D36-_xlfn.PERCENTILE.INC($D$2:$D$37,0.975))/(AVERAGE(SMALL($D$2:$D$37,{1,2,3,4,5}))-_xlfn.PERCENTILE.INC($D$2:$D$37,0.975)))*100</f>
        <v>68.774104623580527</v>
      </c>
      <c r="F36" s="3">
        <f t="shared" si="77"/>
        <v>100</v>
      </c>
      <c r="G36" s="8" t="str" cm="1">
        <f t="array" ref="G36">_xlfn.IFS(F36=100,"green",F36&gt;50,"yellow",F36&gt;0,"orange",F36=0,"red")</f>
        <v>green</v>
      </c>
      <c r="H36" t="s">
        <v>193</v>
      </c>
      <c r="I36" s="4">
        <v>10086292</v>
      </c>
      <c r="J36" s="4">
        <v>4948089</v>
      </c>
      <c r="K36" s="4">
        <v>5138203</v>
      </c>
      <c r="L36">
        <v>187</v>
      </c>
      <c r="M36" s="3">
        <f t="shared" si="78"/>
        <v>1.8540014506817766</v>
      </c>
      <c r="N36">
        <v>43</v>
      </c>
      <c r="O36" s="3">
        <f t="shared" si="79"/>
        <v>0.42632118919420531</v>
      </c>
      <c r="P36">
        <v>389</v>
      </c>
      <c r="Q36" s="3">
        <f t="shared" si="80"/>
        <v>3.8567195952685087</v>
      </c>
      <c r="R36">
        <v>384</v>
      </c>
      <c r="S36" s="3">
        <f t="shared" si="80"/>
        <v>3.8071473639668572</v>
      </c>
      <c r="T36">
        <v>56</v>
      </c>
      <c r="U36" s="3">
        <f t="shared" si="81"/>
        <v>0.55520899057850004</v>
      </c>
      <c r="V36">
        <v>238</v>
      </c>
      <c r="W36" s="3">
        <f t="shared" si="81"/>
        <v>2.3596382099586251</v>
      </c>
      <c r="X36">
        <v>3</v>
      </c>
      <c r="Y36" s="3">
        <f t="shared" si="82"/>
        <v>2.9743338780991072E-2</v>
      </c>
      <c r="Z36">
        <v>3</v>
      </c>
      <c r="AA36" s="3">
        <f t="shared" si="83"/>
        <v>2.9743338780991072E-2</v>
      </c>
      <c r="AB36">
        <v>11</v>
      </c>
      <c r="AC36" s="3">
        <f t="shared" si="84"/>
        <v>0.10905890886363392</v>
      </c>
      <c r="AD36">
        <v>1209</v>
      </c>
      <c r="AE36" s="3">
        <f t="shared" si="85"/>
        <v>11.986565528739401</v>
      </c>
      <c r="AF36">
        <v>1007</v>
      </c>
      <c r="AG36" s="3">
        <f t="shared" si="86"/>
        <v>9.9838473841526696</v>
      </c>
      <c r="AH36">
        <v>120</v>
      </c>
      <c r="AI36" s="3">
        <f t="shared" si="1"/>
        <v>9.9838473841526696</v>
      </c>
      <c r="AJ36">
        <v>70</v>
      </c>
      <c r="AK36" s="3">
        <f t="shared" si="87"/>
        <v>1.1897335512396428</v>
      </c>
      <c r="AL36">
        <v>4</v>
      </c>
      <c r="AM36" s="3">
        <f t="shared" si="88"/>
        <v>0.69401123822312505</v>
      </c>
      <c r="AN36">
        <v>0</v>
      </c>
      <c r="AO36"/>
      <c r="AP36">
        <v>1062</v>
      </c>
      <c r="AQ36" s="3">
        <f t="shared" si="2"/>
        <v>10.529141928470841</v>
      </c>
      <c r="AR36">
        <v>875</v>
      </c>
      <c r="AS36" s="3">
        <f t="shared" si="3"/>
        <v>8.6751404777890624</v>
      </c>
      <c r="AT36">
        <v>114</v>
      </c>
      <c r="AU36" s="3">
        <f t="shared" si="4"/>
        <v>1.1302468736776607</v>
      </c>
      <c r="AV36">
        <v>69</v>
      </c>
      <c r="AW36" s="3">
        <f t="shared" si="5"/>
        <v>0.68409679196279471</v>
      </c>
      <c r="AX36">
        <v>4</v>
      </c>
      <c r="AY36" s="3">
        <f t="shared" si="6"/>
        <v>3.9657785041321426E-2</v>
      </c>
      <c r="AZ36">
        <v>0</v>
      </c>
      <c r="BA36" s="3">
        <f t="shared" si="7"/>
        <v>0</v>
      </c>
      <c r="BB36">
        <v>147</v>
      </c>
      <c r="BC36" s="3">
        <f t="shared" si="8"/>
        <v>1.4574236002685625</v>
      </c>
      <c r="BD36">
        <v>132</v>
      </c>
      <c r="BE36" s="3">
        <f t="shared" si="9"/>
        <v>1.3087069063636072</v>
      </c>
      <c r="BF36">
        <v>6</v>
      </c>
      <c r="BG36" s="3">
        <f t="shared" si="10"/>
        <v>5.9486677561982143E-2</v>
      </c>
      <c r="BH36">
        <v>1</v>
      </c>
      <c r="BI36" s="3">
        <f t="shared" si="11"/>
        <v>9.9144462603303566E-3</v>
      </c>
      <c r="BJ36">
        <v>0</v>
      </c>
      <c r="BK36" s="3">
        <f t="shared" si="12"/>
        <v>0</v>
      </c>
      <c r="BL36">
        <v>0</v>
      </c>
      <c r="BM36" s="3">
        <f t="shared" si="13"/>
        <v>0</v>
      </c>
      <c r="BN36">
        <v>8</v>
      </c>
      <c r="BO36" s="3">
        <f t="shared" si="14"/>
        <v>7.9315570082642853E-2</v>
      </c>
      <c r="BP36">
        <v>0</v>
      </c>
      <c r="BQ36" s="3">
        <f t="shared" si="15"/>
        <v>0</v>
      </c>
      <c r="BR36">
        <v>6</v>
      </c>
      <c r="BS36" s="3">
        <f t="shared" si="16"/>
        <v>5.9486677561982143E-2</v>
      </c>
      <c r="BT36">
        <v>699</v>
      </c>
      <c r="BU36" s="3">
        <f t="shared" si="17"/>
        <v>6.9301979359709192</v>
      </c>
      <c r="BV36">
        <v>652</v>
      </c>
      <c r="BW36" s="3">
        <f t="shared" si="18"/>
        <v>6.4642189617353933</v>
      </c>
      <c r="BX36">
        <v>14</v>
      </c>
      <c r="BY36" s="3">
        <f t="shared" si="19"/>
        <v>0.13880224764462501</v>
      </c>
      <c r="BZ36">
        <v>0</v>
      </c>
      <c r="CA36" s="3">
        <f t="shared" si="20"/>
        <v>0</v>
      </c>
      <c r="CB36">
        <v>0</v>
      </c>
      <c r="CC36" s="3">
        <f t="shared" si="21"/>
        <v>0</v>
      </c>
      <c r="CD36">
        <v>0</v>
      </c>
      <c r="CE36" s="3">
        <f t="shared" si="22"/>
        <v>0</v>
      </c>
      <c r="CF36">
        <v>5</v>
      </c>
      <c r="CG36" s="3">
        <f t="shared" si="23"/>
        <v>4.9572231301651788E-2</v>
      </c>
      <c r="CH36">
        <v>0</v>
      </c>
      <c r="CI36" s="3">
        <f t="shared" si="24"/>
        <v>0</v>
      </c>
      <c r="CJ36">
        <v>28</v>
      </c>
      <c r="CK36" s="3">
        <f t="shared" si="25"/>
        <v>0.27760449528925002</v>
      </c>
      <c r="CL36">
        <v>1169</v>
      </c>
      <c r="CM36" s="3">
        <f t="shared" si="26"/>
        <v>11.589987678326187</v>
      </c>
      <c r="CN36">
        <v>412</v>
      </c>
      <c r="CO36" s="3">
        <f t="shared" si="27"/>
        <v>4.084751859256107</v>
      </c>
      <c r="CP36">
        <v>22</v>
      </c>
      <c r="CQ36" s="3">
        <f t="shared" si="28"/>
        <v>0.21811781772726785</v>
      </c>
      <c r="CR36">
        <v>0</v>
      </c>
      <c r="CS36" s="3">
        <f t="shared" si="29"/>
        <v>0</v>
      </c>
      <c r="CT36">
        <v>2</v>
      </c>
      <c r="CU36" s="3">
        <f t="shared" si="30"/>
        <v>1.9828892520660713E-2</v>
      </c>
      <c r="CV36">
        <v>3</v>
      </c>
      <c r="CW36" s="3">
        <f t="shared" si="31"/>
        <v>2.9743338780991072E-2</v>
      </c>
      <c r="CX36">
        <v>14</v>
      </c>
      <c r="CY36" s="3">
        <f t="shared" si="32"/>
        <v>0.13880224764462501</v>
      </c>
      <c r="CZ36">
        <v>0</v>
      </c>
      <c r="DA36" s="3">
        <f t="shared" si="33"/>
        <v>0</v>
      </c>
      <c r="DB36">
        <v>0</v>
      </c>
      <c r="DC36" s="3">
        <f t="shared" si="34"/>
        <v>0</v>
      </c>
      <c r="DD36">
        <v>13</v>
      </c>
      <c r="DE36" s="3">
        <f t="shared" si="35"/>
        <v>0.12888780138429465</v>
      </c>
      <c r="DF36">
        <v>3</v>
      </c>
      <c r="DG36" s="3">
        <f t="shared" si="36"/>
        <v>2.9743338780991072E-2</v>
      </c>
      <c r="DH36">
        <v>0</v>
      </c>
      <c r="DI36" s="3">
        <f t="shared" si="37"/>
        <v>0</v>
      </c>
      <c r="DJ36">
        <v>0</v>
      </c>
      <c r="DK36" s="3">
        <f t="shared" si="38"/>
        <v>0</v>
      </c>
      <c r="DL36">
        <v>867</v>
      </c>
      <c r="DM36" s="3">
        <f t="shared" si="39"/>
        <v>8.5958249077064188</v>
      </c>
      <c r="DN36">
        <v>18</v>
      </c>
      <c r="DO36" s="3">
        <f t="shared" si="40"/>
        <v>0.17846003268594643</v>
      </c>
      <c r="DP36">
        <v>4</v>
      </c>
      <c r="DQ36" s="3">
        <f t="shared" si="41"/>
        <v>3.9657785041321426E-2</v>
      </c>
      <c r="DR36">
        <v>0</v>
      </c>
      <c r="DS36" s="3">
        <f t="shared" si="42"/>
        <v>0</v>
      </c>
      <c r="DT36">
        <v>0</v>
      </c>
      <c r="DU36" s="3">
        <f t="shared" si="43"/>
        <v>0</v>
      </c>
      <c r="DV36">
        <v>915</v>
      </c>
      <c r="DW36" s="3">
        <f t="shared" si="44"/>
        <v>9.0717183282022766</v>
      </c>
      <c r="DX36">
        <v>15</v>
      </c>
      <c r="DY36" s="3">
        <f t="shared" si="45"/>
        <v>0.14871669390495534</v>
      </c>
      <c r="DZ36">
        <v>0</v>
      </c>
      <c r="EA36" s="3">
        <f t="shared" si="46"/>
        <v>0</v>
      </c>
      <c r="EB36">
        <v>0</v>
      </c>
      <c r="EC36" s="3">
        <f t="shared" si="47"/>
        <v>0</v>
      </c>
      <c r="ED36">
        <v>2801</v>
      </c>
      <c r="EE36" s="3">
        <f t="shared" si="48"/>
        <v>27.77036397518533</v>
      </c>
      <c r="EF36">
        <v>1303</v>
      </c>
      <c r="EG36" s="3">
        <f t="shared" si="49"/>
        <v>12.918523477210456</v>
      </c>
      <c r="EH36">
        <v>1498</v>
      </c>
      <c r="EI36" s="3">
        <f t="shared" si="50"/>
        <v>14.851840497974875</v>
      </c>
      <c r="EJ36">
        <v>537</v>
      </c>
      <c r="EK36" s="3">
        <f t="shared" si="51"/>
        <v>5.3240576417974017</v>
      </c>
      <c r="EL36">
        <v>96</v>
      </c>
      <c r="EM36" s="3">
        <f t="shared" si="52"/>
        <v>0.95178684099171429</v>
      </c>
      <c r="EN36">
        <v>441</v>
      </c>
      <c r="EO36" s="3">
        <f t="shared" si="53"/>
        <v>4.3722708008056879</v>
      </c>
      <c r="EP36">
        <v>29</v>
      </c>
      <c r="EQ36" s="3">
        <f t="shared" si="54"/>
        <v>0.28751894154958035</v>
      </c>
      <c r="ER36">
        <v>218</v>
      </c>
      <c r="ES36" s="3">
        <f t="shared" si="55"/>
        <v>2.1613492847520179</v>
      </c>
      <c r="ET36">
        <v>3</v>
      </c>
      <c r="EU36" s="3">
        <f t="shared" si="56"/>
        <v>2.9743338780991072E-2</v>
      </c>
      <c r="EV36">
        <v>19</v>
      </c>
      <c r="EW36" s="3">
        <f t="shared" si="57"/>
        <v>0.18837447894627679</v>
      </c>
      <c r="EX36">
        <v>0</v>
      </c>
      <c r="EY36" s="3">
        <f t="shared" si="58"/>
        <v>0</v>
      </c>
      <c r="EZ36">
        <v>0</v>
      </c>
      <c r="FA36" s="3">
        <f t="shared" si="59"/>
        <v>0</v>
      </c>
      <c r="FB36">
        <v>0</v>
      </c>
      <c r="FC36" s="3">
        <f t="shared" si="60"/>
        <v>0</v>
      </c>
      <c r="FD36">
        <v>184</v>
      </c>
      <c r="FE36" s="3">
        <f t="shared" si="61"/>
        <v>1.8242581119007857</v>
      </c>
      <c r="FF36">
        <v>0</v>
      </c>
      <c r="FG36" s="3">
        <f t="shared" si="62"/>
        <v>0</v>
      </c>
      <c r="FH36">
        <v>12</v>
      </c>
      <c r="FI36" s="3">
        <f t="shared" si="63"/>
        <v>0.11897335512396429</v>
      </c>
      <c r="FJ36">
        <v>1168</v>
      </c>
      <c r="FK36" s="3">
        <f t="shared" si="64"/>
        <v>11.580073232065859</v>
      </c>
      <c r="FL36">
        <v>265</v>
      </c>
      <c r="FM36" s="3">
        <f t="shared" si="65"/>
        <v>2.6273282589875446</v>
      </c>
      <c r="FN36">
        <v>187</v>
      </c>
      <c r="FO36" s="3">
        <f t="shared" si="66"/>
        <v>1.8540014506817766</v>
      </c>
      <c r="FP36">
        <v>131</v>
      </c>
      <c r="FQ36" s="3">
        <f t="shared" si="67"/>
        <v>1.298792460103277</v>
      </c>
      <c r="FR36">
        <v>0</v>
      </c>
      <c r="FS36" s="3">
        <f t="shared" si="68"/>
        <v>0</v>
      </c>
      <c r="FT36">
        <v>1</v>
      </c>
      <c r="FU36" s="3">
        <f t="shared" si="69"/>
        <v>9.9144462603303566E-3</v>
      </c>
      <c r="FV36">
        <v>969</v>
      </c>
      <c r="FW36" s="3">
        <f t="shared" si="70"/>
        <v>9.6070984262601158</v>
      </c>
      <c r="FX36">
        <v>0</v>
      </c>
      <c r="FY36" s="3">
        <f t="shared" si="71"/>
        <v>0</v>
      </c>
      <c r="FZ36">
        <v>0</v>
      </c>
      <c r="GA36" s="3">
        <f t="shared" si="72"/>
        <v>0</v>
      </c>
      <c r="GB36">
        <v>7</v>
      </c>
      <c r="GC36" s="3">
        <f t="shared" si="73"/>
        <v>6.9401123822312505E-2</v>
      </c>
      <c r="GD36">
        <v>10</v>
      </c>
      <c r="GE36" s="3">
        <f t="shared" si="74"/>
        <v>9.9144462603303576E-2</v>
      </c>
      <c r="GF36">
        <v>0</v>
      </c>
      <c r="GG36" s="3">
        <f t="shared" si="75"/>
        <v>0</v>
      </c>
      <c r="GH36">
        <v>0</v>
      </c>
      <c r="GI36" s="3">
        <f t="shared" si="89"/>
        <v>0</v>
      </c>
      <c r="GJ36">
        <v>25</v>
      </c>
      <c r="GK36" s="3">
        <f t="shared" si="89"/>
        <v>0.24786115650825893</v>
      </c>
      <c r="GL36">
        <v>110</v>
      </c>
      <c r="GM36" s="3">
        <f t="shared" si="90"/>
        <v>1.0905890886363394</v>
      </c>
      <c r="GN36">
        <v>954</v>
      </c>
      <c r="GO36" s="3">
        <f t="shared" si="91"/>
        <v>9.4583817323551607</v>
      </c>
      <c r="GP36">
        <v>4</v>
      </c>
      <c r="GQ36" s="3">
        <f t="shared" si="92"/>
        <v>3.9657785041321426E-2</v>
      </c>
      <c r="GR36">
        <v>181</v>
      </c>
      <c r="GS36" s="3">
        <f t="shared" si="93"/>
        <v>1.7945147731197946</v>
      </c>
      <c r="GT36">
        <v>16</v>
      </c>
      <c r="GU36" s="3">
        <f t="shared" si="94"/>
        <v>0.15863114016528571</v>
      </c>
    </row>
    <row r="37" spans="1:203" x14ac:dyDescent="0.3">
      <c r="A37" s="16" t="str">
        <f t="shared" si="76"/>
        <v>Murder per 100,000</v>
      </c>
      <c r="B37">
        <v>19</v>
      </c>
      <c r="C37" t="s">
        <v>0</v>
      </c>
      <c r="D37" s="10">
        <f t="shared" si="0"/>
        <v>1.8580983645064211</v>
      </c>
      <c r="E37" s="3" cm="1">
        <f t="array" ref="E37">((D37-_xlfn.PERCENTILE.INC($D$2:$D$37,0.975))/(AVERAGE(SMALL($D$2:$D$37,{1,2,3,4,5}))-_xlfn.PERCENTILE.INC($D$2:$D$37,0.975)))*100</f>
        <v>68.650225711824703</v>
      </c>
      <c r="F37" s="3">
        <f t="shared" si="77"/>
        <v>100</v>
      </c>
      <c r="G37" s="8" t="str" cm="1">
        <f t="array" ref="G37">_xlfn.IFS(F37=100,"green",F37&gt;50,"yellow",F37&gt;0,"orange",F37=0,"red")</f>
        <v>green</v>
      </c>
      <c r="H37" t="s">
        <v>193</v>
      </c>
      <c r="I37" s="4">
        <v>91276115</v>
      </c>
      <c r="J37" s="4">
        <v>44539752</v>
      </c>
      <c r="K37" s="4">
        <v>46736363</v>
      </c>
      <c r="L37">
        <v>1696</v>
      </c>
      <c r="M37" s="3">
        <f t="shared" si="78"/>
        <v>1.8580983645064211</v>
      </c>
      <c r="N37">
        <v>234</v>
      </c>
      <c r="O37" s="3">
        <f t="shared" si="79"/>
        <v>0.2563649866123246</v>
      </c>
      <c r="P37">
        <v>4831</v>
      </c>
      <c r="Q37" s="3">
        <f t="shared" si="80"/>
        <v>5.2927318389920517</v>
      </c>
      <c r="R37">
        <v>4714</v>
      </c>
      <c r="S37" s="3">
        <f t="shared" si="80"/>
        <v>5.1645493456858897</v>
      </c>
      <c r="T37">
        <v>727</v>
      </c>
      <c r="U37" s="3">
        <f t="shared" si="81"/>
        <v>0.79648438148358969</v>
      </c>
      <c r="V37">
        <v>12279</v>
      </c>
      <c r="W37" s="3">
        <f t="shared" si="81"/>
        <v>13.452588335951853</v>
      </c>
      <c r="X37">
        <v>2891</v>
      </c>
      <c r="Y37" s="3">
        <f t="shared" si="82"/>
        <v>3.1673127192146597</v>
      </c>
      <c r="Z37">
        <v>2</v>
      </c>
      <c r="AA37" s="3">
        <f t="shared" si="83"/>
        <v>2.19115373172927E-3</v>
      </c>
      <c r="AB37">
        <v>20</v>
      </c>
      <c r="AC37" s="3">
        <f t="shared" si="84"/>
        <v>2.1911537317292701E-2</v>
      </c>
      <c r="AD37">
        <v>23813</v>
      </c>
      <c r="AE37" s="3">
        <f t="shared" si="85"/>
        <v>26.088971906834555</v>
      </c>
      <c r="AF37">
        <v>17679</v>
      </c>
      <c r="AG37" s="3">
        <f t="shared" si="86"/>
        <v>19.368703411620881</v>
      </c>
      <c r="AH37">
        <v>5947</v>
      </c>
      <c r="AI37" s="3">
        <f t="shared" si="1"/>
        <v>19.368703411620881</v>
      </c>
      <c r="AJ37">
        <v>134</v>
      </c>
      <c r="AK37" s="3">
        <f t="shared" si="87"/>
        <v>6.5153956212969844</v>
      </c>
      <c r="AL37">
        <v>17</v>
      </c>
      <c r="AM37" s="3">
        <f t="shared" si="88"/>
        <v>0.14680730002586109</v>
      </c>
      <c r="AN37">
        <v>34</v>
      </c>
      <c r="AO37"/>
      <c r="AP37">
        <v>6265</v>
      </c>
      <c r="AQ37" s="3">
        <f t="shared" si="2"/>
        <v>6.8637890646419386</v>
      </c>
      <c r="AR37">
        <v>4222</v>
      </c>
      <c r="AS37" s="3">
        <f t="shared" si="3"/>
        <v>4.6255255276804892</v>
      </c>
      <c r="AT37">
        <v>1935</v>
      </c>
      <c r="AU37" s="3">
        <f t="shared" si="4"/>
        <v>2.1199412354480689</v>
      </c>
      <c r="AV37">
        <v>86</v>
      </c>
      <c r="AW37" s="3">
        <f t="shared" si="5"/>
        <v>9.4219610464358616E-2</v>
      </c>
      <c r="AX37">
        <v>6</v>
      </c>
      <c r="AY37" s="3">
        <f t="shared" si="6"/>
        <v>6.5734611951878096E-3</v>
      </c>
      <c r="AZ37">
        <v>16</v>
      </c>
      <c r="BA37" s="3">
        <f t="shared" si="7"/>
        <v>1.752922985383416E-2</v>
      </c>
      <c r="BB37">
        <v>17548</v>
      </c>
      <c r="BC37" s="3">
        <f t="shared" si="8"/>
        <v>19.225182842192616</v>
      </c>
      <c r="BD37">
        <v>13457</v>
      </c>
      <c r="BE37" s="3">
        <f t="shared" si="9"/>
        <v>14.743177883940394</v>
      </c>
      <c r="BF37">
        <v>4012</v>
      </c>
      <c r="BG37" s="3">
        <f t="shared" si="10"/>
        <v>4.3954543858489155</v>
      </c>
      <c r="BH37">
        <v>48</v>
      </c>
      <c r="BI37" s="3">
        <f t="shared" si="11"/>
        <v>5.2587689561502476E-2</v>
      </c>
      <c r="BJ37">
        <v>11</v>
      </c>
      <c r="BK37" s="3">
        <f t="shared" si="12"/>
        <v>1.2051345524510985E-2</v>
      </c>
      <c r="BL37">
        <v>1</v>
      </c>
      <c r="BM37" s="3">
        <f t="shared" si="13"/>
        <v>1.095576865864635E-3</v>
      </c>
      <c r="BN37">
        <v>1</v>
      </c>
      <c r="BO37" s="3">
        <f t="shared" si="14"/>
        <v>1.095576865864635E-3</v>
      </c>
      <c r="BP37">
        <v>18</v>
      </c>
      <c r="BQ37" s="3">
        <f t="shared" si="15"/>
        <v>1.9720383585563432E-2</v>
      </c>
      <c r="BR37">
        <v>1339</v>
      </c>
      <c r="BS37" s="3">
        <f t="shared" si="16"/>
        <v>1.4669774233927462</v>
      </c>
      <c r="BT37">
        <v>2477</v>
      </c>
      <c r="BU37" s="3">
        <f t="shared" si="17"/>
        <v>2.7137438967467009</v>
      </c>
      <c r="BV37">
        <v>1194</v>
      </c>
      <c r="BW37" s="3">
        <f t="shared" si="18"/>
        <v>1.3081187778423742</v>
      </c>
      <c r="BX37">
        <v>326</v>
      </c>
      <c r="BY37" s="3">
        <f t="shared" si="19"/>
        <v>0.35715805827187103</v>
      </c>
      <c r="BZ37">
        <v>1</v>
      </c>
      <c r="CA37" s="3">
        <f t="shared" si="20"/>
        <v>1.095576865864635E-3</v>
      </c>
      <c r="CB37">
        <v>1</v>
      </c>
      <c r="CC37" s="3">
        <f t="shared" si="21"/>
        <v>1.095576865864635E-3</v>
      </c>
      <c r="CD37">
        <v>0</v>
      </c>
      <c r="CE37" s="3">
        <f t="shared" si="22"/>
        <v>0</v>
      </c>
      <c r="CF37">
        <v>539</v>
      </c>
      <c r="CG37" s="3">
        <f t="shared" si="23"/>
        <v>0.59051593070103825</v>
      </c>
      <c r="CH37">
        <v>140</v>
      </c>
      <c r="CI37" s="3">
        <f t="shared" si="24"/>
        <v>0.15338076122104891</v>
      </c>
      <c r="CJ37">
        <v>278</v>
      </c>
      <c r="CK37" s="3">
        <f t="shared" si="25"/>
        <v>0.30457036871036852</v>
      </c>
      <c r="CL37">
        <v>8088</v>
      </c>
      <c r="CM37" s="3">
        <f t="shared" si="26"/>
        <v>8.8610256911131682</v>
      </c>
      <c r="CN37">
        <v>1633</v>
      </c>
      <c r="CO37" s="3">
        <f t="shared" si="27"/>
        <v>1.789077021956949</v>
      </c>
      <c r="CP37">
        <v>3357</v>
      </c>
      <c r="CQ37" s="3">
        <f t="shared" si="28"/>
        <v>3.6778515387075794</v>
      </c>
      <c r="CR37">
        <v>1</v>
      </c>
      <c r="CS37" s="3">
        <f t="shared" si="29"/>
        <v>1.095576865864635E-3</v>
      </c>
      <c r="CT37">
        <v>21</v>
      </c>
      <c r="CU37" s="3">
        <f t="shared" si="30"/>
        <v>2.3007114183157335E-2</v>
      </c>
      <c r="CV37">
        <v>87</v>
      </c>
      <c r="CW37" s="3">
        <f t="shared" si="31"/>
        <v>9.5315187330223247E-2</v>
      </c>
      <c r="CX37">
        <v>485</v>
      </c>
      <c r="CY37" s="3">
        <f t="shared" si="32"/>
        <v>0.53135477994434799</v>
      </c>
      <c r="CZ37">
        <v>26</v>
      </c>
      <c r="DA37" s="3">
        <f t="shared" si="33"/>
        <v>2.8484998512480514E-2</v>
      </c>
      <c r="DB37">
        <v>1</v>
      </c>
      <c r="DC37" s="3">
        <f t="shared" si="34"/>
        <v>1.095576865864635E-3</v>
      </c>
      <c r="DD37">
        <v>35</v>
      </c>
      <c r="DE37" s="3">
        <f t="shared" si="35"/>
        <v>3.8345190305262226E-2</v>
      </c>
      <c r="DF37">
        <v>2</v>
      </c>
      <c r="DG37" s="3">
        <f t="shared" si="36"/>
        <v>2.19115373172927E-3</v>
      </c>
      <c r="DH37">
        <v>2</v>
      </c>
      <c r="DI37" s="3">
        <f t="shared" si="37"/>
        <v>2.19115373172927E-3</v>
      </c>
      <c r="DJ37">
        <v>0</v>
      </c>
      <c r="DK37" s="3">
        <f t="shared" si="38"/>
        <v>0</v>
      </c>
      <c r="DL37">
        <v>1111</v>
      </c>
      <c r="DM37" s="3">
        <f t="shared" si="39"/>
        <v>1.2171858979756094</v>
      </c>
      <c r="DN37">
        <v>826</v>
      </c>
      <c r="DO37" s="3">
        <f t="shared" si="40"/>
        <v>0.90494649120418857</v>
      </c>
      <c r="DP37">
        <v>4</v>
      </c>
      <c r="DQ37" s="3">
        <f t="shared" si="41"/>
        <v>4.38230746345854E-3</v>
      </c>
      <c r="DR37">
        <v>7</v>
      </c>
      <c r="DS37" s="3">
        <f t="shared" si="42"/>
        <v>7.6690380610524456E-3</v>
      </c>
      <c r="DT37">
        <v>275</v>
      </c>
      <c r="DU37" s="3">
        <f t="shared" si="43"/>
        <v>0.30128363811277464</v>
      </c>
      <c r="DV37">
        <v>493</v>
      </c>
      <c r="DW37" s="3">
        <f t="shared" si="44"/>
        <v>0.54011939487126504</v>
      </c>
      <c r="DX37">
        <v>43</v>
      </c>
      <c r="DY37" s="3">
        <f t="shared" si="45"/>
        <v>4.7109805232179308E-2</v>
      </c>
      <c r="DZ37">
        <v>1</v>
      </c>
      <c r="EA37" s="3">
        <f t="shared" si="46"/>
        <v>1.095576865864635E-3</v>
      </c>
      <c r="EB37">
        <v>0</v>
      </c>
      <c r="EC37" s="3">
        <f t="shared" si="47"/>
        <v>0</v>
      </c>
      <c r="ED37">
        <v>9260</v>
      </c>
      <c r="EE37" s="3">
        <f t="shared" si="48"/>
        <v>10.145041777906521</v>
      </c>
      <c r="EF37">
        <v>2257</v>
      </c>
      <c r="EG37" s="3">
        <f t="shared" si="49"/>
        <v>2.4727169862564811</v>
      </c>
      <c r="EH37">
        <v>7003</v>
      </c>
      <c r="EI37" s="3">
        <f t="shared" si="50"/>
        <v>7.6723247916500386</v>
      </c>
      <c r="EJ37">
        <v>82</v>
      </c>
      <c r="EK37" s="3">
        <f t="shared" si="51"/>
        <v>8.9837303000900079E-2</v>
      </c>
      <c r="EL37">
        <v>5</v>
      </c>
      <c r="EM37" s="3">
        <f t="shared" si="52"/>
        <v>5.4778843293231752E-3</v>
      </c>
      <c r="EN37">
        <v>77</v>
      </c>
      <c r="EO37" s="3">
        <f t="shared" si="53"/>
        <v>8.4359418671576897E-2</v>
      </c>
      <c r="EP37">
        <v>521</v>
      </c>
      <c r="EQ37" s="3">
        <f t="shared" si="54"/>
        <v>0.57079554711547476</v>
      </c>
      <c r="ER37">
        <v>284</v>
      </c>
      <c r="ES37" s="3">
        <f t="shared" si="55"/>
        <v>0.31114382990555634</v>
      </c>
      <c r="ET37">
        <v>1</v>
      </c>
      <c r="EU37" s="3">
        <f t="shared" si="56"/>
        <v>1.095576865864635E-3</v>
      </c>
      <c r="EV37">
        <v>53</v>
      </c>
      <c r="EW37" s="3">
        <f t="shared" si="57"/>
        <v>5.8065573890825659E-2</v>
      </c>
      <c r="EX37">
        <v>2</v>
      </c>
      <c r="EY37" s="3">
        <f t="shared" si="58"/>
        <v>2.19115373172927E-3</v>
      </c>
      <c r="EZ37">
        <v>2728</v>
      </c>
      <c r="FA37" s="3">
        <f t="shared" si="59"/>
        <v>2.9887336900787242</v>
      </c>
      <c r="FB37">
        <v>2</v>
      </c>
      <c r="FC37" s="3">
        <f t="shared" si="60"/>
        <v>2.19115373172927E-3</v>
      </c>
      <c r="FD37">
        <v>2216</v>
      </c>
      <c r="FE37" s="3">
        <f t="shared" si="61"/>
        <v>2.4277983347560315</v>
      </c>
      <c r="FF37">
        <v>903</v>
      </c>
      <c r="FG37" s="3">
        <f t="shared" si="62"/>
        <v>0.9893059098757655</v>
      </c>
      <c r="FH37">
        <v>79</v>
      </c>
      <c r="FI37" s="3">
        <f t="shared" si="63"/>
        <v>8.6550572403306159E-2</v>
      </c>
      <c r="FJ37">
        <v>176</v>
      </c>
      <c r="FK37" s="3">
        <f t="shared" si="64"/>
        <v>0.19282152839217576</v>
      </c>
      <c r="FL37">
        <v>7862</v>
      </c>
      <c r="FM37" s="3">
        <f t="shared" si="65"/>
        <v>8.6134253194277601</v>
      </c>
      <c r="FN37">
        <v>1231</v>
      </c>
      <c r="FO37" s="3">
        <f t="shared" si="66"/>
        <v>1.3486551218793656</v>
      </c>
      <c r="FP37">
        <v>1178</v>
      </c>
      <c r="FQ37" s="3">
        <f t="shared" si="67"/>
        <v>1.2905895479885401</v>
      </c>
      <c r="FR37">
        <v>0</v>
      </c>
      <c r="FS37" s="3">
        <f t="shared" si="68"/>
        <v>0</v>
      </c>
      <c r="FT37">
        <v>9</v>
      </c>
      <c r="FU37" s="3">
        <f t="shared" si="69"/>
        <v>9.8601917927817161E-3</v>
      </c>
      <c r="FV37">
        <v>5921</v>
      </c>
      <c r="FW37" s="3">
        <f t="shared" si="70"/>
        <v>6.486910622784503</v>
      </c>
      <c r="FX37">
        <v>37</v>
      </c>
      <c r="FY37" s="3">
        <f t="shared" si="71"/>
        <v>4.0536344036991495E-2</v>
      </c>
      <c r="FZ37">
        <v>0</v>
      </c>
      <c r="GA37" s="3">
        <f t="shared" si="72"/>
        <v>0</v>
      </c>
      <c r="GB37">
        <v>0</v>
      </c>
      <c r="GC37" s="3">
        <f t="shared" si="73"/>
        <v>0</v>
      </c>
      <c r="GD37">
        <v>8</v>
      </c>
      <c r="GE37" s="3">
        <f t="shared" si="74"/>
        <v>8.76461492691708E-3</v>
      </c>
      <c r="GF37">
        <v>7</v>
      </c>
      <c r="GG37" s="3">
        <f t="shared" si="75"/>
        <v>7.6690380610524456E-3</v>
      </c>
      <c r="GH37">
        <v>6</v>
      </c>
      <c r="GI37" s="3">
        <f t="shared" si="89"/>
        <v>6.5734611951878096E-3</v>
      </c>
      <c r="GJ37">
        <v>329</v>
      </c>
      <c r="GK37" s="3">
        <f t="shared" si="89"/>
        <v>0.3604447888694649</v>
      </c>
      <c r="GL37">
        <v>899</v>
      </c>
      <c r="GM37" s="3">
        <f t="shared" si="90"/>
        <v>0.98492360241230692</v>
      </c>
      <c r="GN37">
        <v>19650</v>
      </c>
      <c r="GO37" s="3">
        <f t="shared" si="91"/>
        <v>21.528085414240078</v>
      </c>
      <c r="GP37">
        <v>21</v>
      </c>
      <c r="GQ37" s="3">
        <f t="shared" si="92"/>
        <v>2.3007114183157335E-2</v>
      </c>
      <c r="GR37">
        <v>1492</v>
      </c>
      <c r="GS37" s="3">
        <f t="shared" si="93"/>
        <v>1.6346006838700353</v>
      </c>
      <c r="GT37">
        <v>400</v>
      </c>
      <c r="GU37" s="3">
        <f t="shared" si="94"/>
        <v>0.43823074634585407</v>
      </c>
    </row>
  </sheetData>
  <conditionalFormatting sqref="G2:G37">
    <cfRule type="cellIs" dxfId="14" priority="1" operator="equal">
      <formula>"grey"</formula>
    </cfRule>
    <cfRule type="cellIs" dxfId="13" priority="2" operator="equal">
      <formula>"green"</formula>
    </cfRule>
    <cfRule type="cellIs" dxfId="12" priority="3" operator="equal">
      <formula>"yellow"</formula>
    </cfRule>
    <cfRule type="cellIs" dxfId="11" priority="4" operator="equal">
      <formula>"orange"</formula>
    </cfRule>
    <cfRule type="cellIs" dxfId="10" priority="5" operator="equal">
      <formula>"red"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D0F5A-7C6F-4FB1-ABEE-0B569AD98A55}">
  <dimension ref="A1:DI37"/>
  <sheetViews>
    <sheetView topLeftCell="A12" zoomScaleNormal="100" workbookViewId="0">
      <selection activeCell="C2" sqref="C2:E37"/>
    </sheetView>
  </sheetViews>
  <sheetFormatPr defaultColWidth="16.77734375" defaultRowHeight="14.4" x14ac:dyDescent="0.3"/>
  <cols>
    <col min="1" max="1" width="44.6640625" bestFit="1" customWidth="1"/>
    <col min="2" max="2" width="5.33203125" style="1" bestFit="1" customWidth="1"/>
    <col min="3" max="3" width="37" style="1" customWidth="1"/>
    <col min="4" max="4" width="44.6640625" style="1" bestFit="1" customWidth="1"/>
    <col min="5" max="5" width="7.21875" style="1" bestFit="1" customWidth="1"/>
    <col min="6" max="6" width="6.5546875" style="1" bestFit="1" customWidth="1"/>
    <col min="7" max="7" width="8" style="1" customWidth="1"/>
    <col min="8" max="8" width="31.77734375" style="1" customWidth="1"/>
    <col min="9" max="9" width="10.21875" style="1" bestFit="1" customWidth="1"/>
    <col min="10" max="10" width="9" style="1" bestFit="1" customWidth="1"/>
    <col min="11" max="11" width="10" style="1" bestFit="1" customWidth="1"/>
    <col min="12" max="12" width="11.5546875" bestFit="1" customWidth="1"/>
    <col min="13" max="13" width="14.88671875" bestFit="1" customWidth="1"/>
    <col min="14" max="15" width="16.5546875" bestFit="1" customWidth="1"/>
    <col min="16" max="16" width="13.88671875" bestFit="1" customWidth="1"/>
    <col min="17" max="17" width="17.5546875" bestFit="1" customWidth="1"/>
    <col min="18" max="18" width="14.5546875" bestFit="1" customWidth="1"/>
    <col min="19" max="19" width="17.21875" bestFit="1" customWidth="1"/>
    <col min="20" max="20" width="17.88671875" bestFit="1" customWidth="1"/>
    <col min="21" max="21" width="22" bestFit="1" customWidth="1"/>
    <col min="22" max="22" width="13.33203125" bestFit="1" customWidth="1"/>
    <col min="23" max="23" width="16.5546875" bestFit="1" customWidth="1"/>
    <col min="24" max="24" width="15.33203125" bestFit="1" customWidth="1"/>
    <col min="25" max="25" width="20.77734375" bestFit="1" customWidth="1"/>
    <col min="26" max="26" width="11.5546875" bestFit="1" customWidth="1"/>
    <col min="27" max="27" width="14.88671875" bestFit="1" customWidth="1"/>
    <col min="28" max="28" width="9.21875" bestFit="1" customWidth="1"/>
    <col min="29" max="29" width="13.88671875" bestFit="1" customWidth="1"/>
    <col min="30" max="31" width="16.5546875" bestFit="1" customWidth="1"/>
    <col min="32" max="33" width="16.44140625" bestFit="1" customWidth="1"/>
    <col min="34" max="35" width="14" bestFit="1" customWidth="1"/>
    <col min="36" max="36" width="8.88671875" bestFit="1" customWidth="1"/>
    <col min="37" max="37" width="13.88671875" bestFit="1" customWidth="1"/>
    <col min="38" max="38" width="15.109375" bestFit="1" customWidth="1"/>
    <col min="39" max="39" width="21" bestFit="1" customWidth="1"/>
    <col min="40" max="41" width="15.6640625" bestFit="1" customWidth="1"/>
    <col min="42" max="42" width="10.77734375" bestFit="1" customWidth="1"/>
    <col min="43" max="43" width="13.88671875" bestFit="1" customWidth="1"/>
    <col min="44" max="44" width="10.77734375" bestFit="1" customWidth="1"/>
    <col min="45" max="45" width="18.88671875" bestFit="1" customWidth="1"/>
    <col min="46" max="46" width="14.88671875" bestFit="1" customWidth="1"/>
    <col min="47" max="47" width="17.21875" bestFit="1" customWidth="1"/>
    <col min="48" max="48" width="8.6640625" bestFit="1" customWidth="1"/>
    <col min="49" max="49" width="13.88671875" bestFit="1" customWidth="1"/>
    <col min="50" max="51" width="15.44140625" bestFit="1" customWidth="1"/>
    <col min="52" max="53" width="16.33203125" bestFit="1" customWidth="1"/>
    <col min="54" max="54" width="9" bestFit="1" customWidth="1"/>
    <col min="55" max="55" width="13.88671875" bestFit="1" customWidth="1"/>
    <col min="56" max="56" width="12.77734375" bestFit="1" customWidth="1"/>
    <col min="57" max="57" width="16.109375" bestFit="1" customWidth="1"/>
    <col min="58" max="59" width="14.5546875" bestFit="1" customWidth="1"/>
    <col min="60" max="60" width="10.109375" bestFit="1" customWidth="1"/>
    <col min="61" max="61" width="13.88671875" bestFit="1" customWidth="1"/>
    <col min="62" max="62" width="19.33203125" bestFit="1" customWidth="1"/>
    <col min="63" max="63" width="26.5546875" bestFit="1" customWidth="1"/>
    <col min="64" max="64" width="33.33203125" bestFit="1" customWidth="1"/>
    <col min="65" max="65" width="37.109375" bestFit="1" customWidth="1"/>
    <col min="66" max="66" width="12.21875" bestFit="1" customWidth="1"/>
    <col min="67" max="67" width="16.109375" bestFit="1" customWidth="1"/>
    <col min="68" max="68" width="18.21875" bestFit="1" customWidth="1"/>
    <col min="69" max="69" width="22" bestFit="1" customWidth="1"/>
    <col min="70" max="70" width="9.33203125" bestFit="1" customWidth="1"/>
    <col min="71" max="71" width="13.88671875" bestFit="1" customWidth="1"/>
    <col min="72" max="72" width="10.109375" bestFit="1" customWidth="1"/>
    <col min="73" max="73" width="13.88671875" bestFit="1" customWidth="1"/>
    <col min="74" max="74" width="10" bestFit="1" customWidth="1"/>
    <col min="75" max="75" width="13.88671875" bestFit="1" customWidth="1"/>
    <col min="76" max="76" width="15.21875" bestFit="1" customWidth="1"/>
    <col min="77" max="77" width="16.88671875" bestFit="1" customWidth="1"/>
    <col min="78" max="78" width="15.33203125" bestFit="1" customWidth="1"/>
    <col min="79" max="79" width="18.21875" bestFit="1" customWidth="1"/>
    <col min="80" max="80" width="15.33203125" bestFit="1" customWidth="1"/>
    <col min="81" max="81" width="17.21875" bestFit="1" customWidth="1"/>
    <col min="82" max="82" width="12.21875" bestFit="1" customWidth="1"/>
    <col min="83" max="83" width="18.21875" bestFit="1" customWidth="1"/>
    <col min="84" max="84" width="15.33203125" bestFit="1" customWidth="1"/>
    <col min="85" max="85" width="18.44140625" bestFit="1" customWidth="1"/>
    <col min="86" max="86" width="16.21875" bestFit="1" customWidth="1"/>
    <col min="87" max="87" width="19" bestFit="1" customWidth="1"/>
    <col min="88" max="88" width="15.6640625" bestFit="1" customWidth="1"/>
    <col min="89" max="89" width="19" bestFit="1" customWidth="1"/>
    <col min="90" max="90" width="9" bestFit="1" customWidth="1"/>
    <col min="91" max="91" width="19.44140625" bestFit="1" customWidth="1"/>
    <col min="92" max="92" width="16.33203125" bestFit="1" customWidth="1"/>
    <col min="93" max="93" width="20.109375" bestFit="1" customWidth="1"/>
    <col min="94" max="94" width="14.6640625" bestFit="1" customWidth="1"/>
    <col min="95" max="95" width="18.88671875" bestFit="1" customWidth="1"/>
    <col min="96" max="96" width="14" bestFit="1" customWidth="1"/>
    <col min="97" max="97" width="18" bestFit="1" customWidth="1"/>
    <col min="98" max="98" width="14" bestFit="1" customWidth="1"/>
    <col min="99" max="99" width="17.88671875" bestFit="1" customWidth="1"/>
    <col min="100" max="100" width="14" bestFit="1" customWidth="1"/>
    <col min="101" max="101" width="18.33203125" bestFit="1" customWidth="1"/>
    <col min="102" max="102" width="11.109375" bestFit="1" customWidth="1"/>
    <col min="103" max="103" width="17.44140625" bestFit="1" customWidth="1"/>
    <col min="104" max="104" width="14.21875" bestFit="1" customWidth="1"/>
    <col min="105" max="105" width="17.33203125" bestFit="1" customWidth="1"/>
    <col min="106" max="106" width="16.5546875" bestFit="1" customWidth="1"/>
    <col min="107" max="107" width="22.5546875" bestFit="1" customWidth="1"/>
    <col min="108" max="108" width="12.33203125" bestFit="1" customWidth="1"/>
    <col min="109" max="109" width="17.21875" bestFit="1" customWidth="1"/>
    <col min="110" max="110" width="15.33203125" bestFit="1" customWidth="1"/>
    <col min="111" max="111" width="16.21875" bestFit="1" customWidth="1"/>
    <col min="112" max="112" width="10.88671875" bestFit="1" customWidth="1"/>
    <col min="113" max="113" width="18.44140625" bestFit="1" customWidth="1"/>
  </cols>
  <sheetData>
    <row r="1" spans="1:113" s="2" customFormat="1" ht="43.2" x14ac:dyDescent="0.3">
      <c r="B1" s="5" t="s">
        <v>39</v>
      </c>
      <c r="C1" s="5" t="s">
        <v>38</v>
      </c>
      <c r="D1" s="10" t="str">
        <f>AS1</f>
        <v>Crime using Explosive Substances per 100,000</v>
      </c>
      <c r="E1" s="5"/>
      <c r="F1" s="5"/>
      <c r="G1" s="5"/>
      <c r="H1" s="5"/>
      <c r="I1" s="5" t="s">
        <v>37</v>
      </c>
      <c r="J1" s="5" t="s">
        <v>36</v>
      </c>
      <c r="K1" s="5" t="s">
        <v>35</v>
      </c>
      <c r="L1" s="5" t="s">
        <v>137</v>
      </c>
      <c r="M1" s="5" t="str">
        <f>_xlfn.CONCAT( L1," per 100,000")</f>
        <v>Dowry Cases per 100,000</v>
      </c>
      <c r="N1" s="5" t="s">
        <v>138</v>
      </c>
      <c r="O1" s="5" t="str">
        <f>_xlfn.CONCAT( N1," per 100,000")</f>
        <v>Domestic Violence (W) per 100,000</v>
      </c>
      <c r="P1" s="5" t="s">
        <v>139</v>
      </c>
      <c r="Q1" s="5" t="str">
        <f>_xlfn.CONCAT( P1," per 100,000")</f>
        <v xml:space="preserve"> Indecent Representation (W) per 100,000</v>
      </c>
      <c r="R1" s="5" t="s">
        <v>140</v>
      </c>
      <c r="S1" s="5" t="str">
        <f>_xlfn.CONCAT( R1," per 100,000")</f>
        <v>Sexual Offenses against Children per 100,000</v>
      </c>
      <c r="T1" s="5" t="s">
        <v>141</v>
      </c>
      <c r="U1" s="5" t="str">
        <f>_xlfn.CONCAT( T1," per 100,000")</f>
        <v>Juvenile Justice Care and Protection of Children Act per 100,000</v>
      </c>
      <c r="V1" s="5" t="s">
        <v>142</v>
      </c>
      <c r="W1" s="5" t="str">
        <f>_xlfn.CONCAT( V1," per 100,000")</f>
        <v>Child Marriage per 100,000</v>
      </c>
      <c r="X1" s="5" t="s">
        <v>143</v>
      </c>
      <c r="Y1" s="5" t="str">
        <f>_xlfn.CONCAT( X1," per 100,000")</f>
        <v>Child Selection through Prenatal Diagnostics per 100,000</v>
      </c>
      <c r="Z1" s="5" t="s">
        <v>144</v>
      </c>
      <c r="AA1" s="5" t="str">
        <f>_xlfn.CONCAT( Z1," per 100,000")</f>
        <v>Child Labour per 100,000</v>
      </c>
      <c r="AB1" s="5" t="s">
        <v>145</v>
      </c>
      <c r="AC1" s="5" t="str">
        <f>_xlfn.CONCAT( AB1," per 100,000")</f>
        <v>Unlawful Abortions per 100,000</v>
      </c>
      <c r="AD1" s="5" t="s">
        <v>146</v>
      </c>
      <c r="AE1" s="5" t="str">
        <f>_xlfn.CONCAT( AD1," per 100,000")</f>
        <v>Crimes against SCs per 100,000</v>
      </c>
      <c r="AF1" s="5" t="s">
        <v>147</v>
      </c>
      <c r="AG1" s="5" t="str">
        <f>_xlfn.CONCAT( AF1," per 100,000")</f>
        <v>Crimes against STs per 100,000</v>
      </c>
      <c r="AH1" s="5" t="s">
        <v>148</v>
      </c>
      <c r="AI1" s="5" t="str">
        <f>_xlfn.CONCAT( AH1," per 100,000")</f>
        <v>Public Property Damage per 100,000</v>
      </c>
      <c r="AJ1" s="5" t="s">
        <v>149</v>
      </c>
      <c r="AK1" s="5" t="str">
        <f>_xlfn.CONCAT( AJ1," per 100,000")</f>
        <v>Unlawful Atrocities per 100,000</v>
      </c>
      <c r="AL1" s="5" t="s">
        <v>150</v>
      </c>
      <c r="AM1" s="5" t="str">
        <f>_xlfn.CONCAT( AL1," per 100,000")</f>
        <v>Unlwaful Dissemination of Secrets per 100,000</v>
      </c>
      <c r="AN1" s="5" t="s">
        <v>151</v>
      </c>
      <c r="AO1" s="5" t="str">
        <f>_xlfn.CONCAT( AN1," per 100,000")</f>
        <v>Crime using Arms per 100,000</v>
      </c>
      <c r="AP1" s="5" t="s">
        <v>152</v>
      </c>
      <c r="AQ1" s="5" t="str">
        <f>_xlfn.CONCAT( AP1," per 100,000")</f>
        <v>Crime using Explosives per 100,000</v>
      </c>
      <c r="AR1" s="5" t="s">
        <v>153</v>
      </c>
      <c r="AS1" s="5" t="str">
        <f>_xlfn.CONCAT( AR1," per 100,000")</f>
        <v>Crime using Explosive Substances per 100,000</v>
      </c>
      <c r="AT1" s="5" t="s">
        <v>154</v>
      </c>
      <c r="AU1" s="5" t="str">
        <f>_xlfn.CONCAT( AT1," per 100,000")</f>
        <v>Crime using Explosives/Arms per 100,000</v>
      </c>
      <c r="AV1" s="5" t="s">
        <v>155</v>
      </c>
      <c r="AW1" s="5" t="str">
        <f>_xlfn.CONCAT( AV1," per 100,000")</f>
        <v>IT Crimes per 100,000</v>
      </c>
      <c r="AX1" s="5" t="s">
        <v>156</v>
      </c>
      <c r="AY1" s="5" t="str">
        <f>_xlfn.CONCAT( AX1," per 100,000")</f>
        <v>Copyright Crimes per 100,000</v>
      </c>
      <c r="AZ1" s="5" t="s">
        <v>157</v>
      </c>
      <c r="BA1" s="5" t="str">
        <f>_xlfn.CONCAT( AZ1," per 100,000")</f>
        <v>Trademark Crimes per 100,000</v>
      </c>
      <c r="BB1" s="5" t="s">
        <v>158</v>
      </c>
      <c r="BC1" s="5" t="str">
        <f>_xlfn.CONCAT( BB1," per 100,000")</f>
        <v>Gambling per 100,000</v>
      </c>
      <c r="BD1" s="5" t="s">
        <v>159</v>
      </c>
      <c r="BE1" s="5" t="str">
        <f>_xlfn.CONCAT( BD1," per 100,000")</f>
        <v>Chit Gambling per 100,000</v>
      </c>
      <c r="BF1" s="5" t="s">
        <v>160</v>
      </c>
      <c r="BG1" s="5" t="str">
        <f>_xlfn.CONCAT( BF1," per 100,000")</f>
        <v>Illegal Mining of Resources per 100,000</v>
      </c>
      <c r="BH1" s="5" t="s">
        <v>161</v>
      </c>
      <c r="BI1" s="5" t="str">
        <f>_xlfn.CONCAT( BH1," per 100,000")</f>
        <v>Economic Corruption per 100,000</v>
      </c>
      <c r="BJ1" s="5" t="s">
        <v>162</v>
      </c>
      <c r="BK1" s="5" t="str">
        <f>_xlfn.CONCAT( BJ1," per 100,000")</f>
        <v>Crime due to sale, consumption, and production of alcohol per 100,000</v>
      </c>
      <c r="BL1" s="5" t="s">
        <v>163</v>
      </c>
      <c r="BM1" s="5" t="str">
        <f>_xlfn.CONCAT( BL1," per 100,000")</f>
        <v>Crime due to production, distribution, and sale of alcohol, tobacco products, and petroleum products. per 100,000</v>
      </c>
      <c r="BN1" s="5" t="s">
        <v>164</v>
      </c>
      <c r="BO1" s="5" t="str">
        <f>_xlfn.CONCAT( BN1," per 100,000")</f>
        <v>Possession of Drugs per 100,000</v>
      </c>
      <c r="BP1" s="5" t="s">
        <v>165</v>
      </c>
      <c r="BQ1" s="5" t="str">
        <f>_xlfn.CONCAT( BP1," per 100,000")</f>
        <v>Foreigner Registration and Regulation Violation per 100,000</v>
      </c>
      <c r="BR1" s="5" t="s">
        <v>166</v>
      </c>
      <c r="BS1" s="5" t="str">
        <f>_xlfn.CONCAT( BR1," per 100,000")</f>
        <v>Passport Violations per 100,000</v>
      </c>
      <c r="BT1" s="5" t="s">
        <v>167</v>
      </c>
      <c r="BU1" s="5" t="str">
        <f>_xlfn.CONCAT( BT1," per 100,000")</f>
        <v>Emigration Violations per 100,000</v>
      </c>
      <c r="BV1" s="5" t="s">
        <v>168</v>
      </c>
      <c r="BW1" s="5" t="str">
        <f>_xlfn.CONCAT( BV1," per 100,000")</f>
        <v>Citizenship Violations per 100,000</v>
      </c>
      <c r="BX1" s="5" t="s">
        <v>169</v>
      </c>
      <c r="BY1" s="5" t="str">
        <f>_xlfn.CONCAT( BX1," per 100,000")</f>
        <v>Crimes regarding Indian Raiways per 100,000</v>
      </c>
      <c r="BZ1" s="5" t="s">
        <v>170</v>
      </c>
      <c r="CA1" s="5" t="str">
        <f>_xlfn.CONCAT( BZ1," per 100,000")</f>
        <v>Unlawful Possession of Railway Property per 100,000</v>
      </c>
      <c r="CB1" s="5" t="s">
        <v>171</v>
      </c>
      <c r="CC1" s="5" t="str">
        <f>_xlfn.CONCAT( CB1," per 100,000")</f>
        <v>Crimes related to Indian Telegraph per 100,000</v>
      </c>
      <c r="CD1" s="5" t="s">
        <v>172</v>
      </c>
      <c r="CE1" s="5" t="str">
        <f>_xlfn.CONCAT( CD1," per 100,000")</f>
        <v>Unlawful Possession of Telegraph per 100,000</v>
      </c>
      <c r="CF1" s="5" t="s">
        <v>173</v>
      </c>
      <c r="CG1" s="5" t="str">
        <f>_xlfn.CONCAT( CF1," per 100,000")</f>
        <v>Crimes related to Cinematography per 100,000</v>
      </c>
      <c r="CH1" s="5" t="s">
        <v>174</v>
      </c>
      <c r="CI1" s="5" t="str">
        <f>_xlfn.CONCAT( CH1," per 100,000")</f>
        <v>Crimes related to Unlawful usage of TV per 100,000</v>
      </c>
      <c r="CJ1" s="5" t="s">
        <v>175</v>
      </c>
      <c r="CK1" s="5" t="str">
        <f>_xlfn.CONCAT( CJ1," per 100,000")</f>
        <v>Organised Crimes per 100,000</v>
      </c>
      <c r="CL1" s="5" t="s">
        <v>158</v>
      </c>
      <c r="CM1" s="5" t="str">
        <f>_xlfn.CONCAT( CL1," per 100,000")</f>
        <v>Gambling per 100,000</v>
      </c>
      <c r="CN1" s="5" t="s">
        <v>176</v>
      </c>
      <c r="CO1" s="5" t="str">
        <f>_xlfn.CONCAT( CN1," per 100,000")</f>
        <v>Unlawful Possessionn and Usage of Antiques per 100,000</v>
      </c>
      <c r="CP1" s="5" t="s">
        <v>177</v>
      </c>
      <c r="CQ1" s="5" t="str">
        <f>_xlfn.CONCAT( CP1," per 100,000")</f>
        <v>Manipulation of Elections per 100,000</v>
      </c>
      <c r="CR1" s="5" t="s">
        <v>178</v>
      </c>
      <c r="CS1" s="5" t="str">
        <f>_xlfn.CONCAT( CR1," per 100,000")</f>
        <v>Bonded Labour (SC) per 100,000</v>
      </c>
      <c r="CT1" s="5" t="s">
        <v>179</v>
      </c>
      <c r="CU1" s="5" t="str">
        <f>_xlfn.CONCAT( CT1," per 100,000")</f>
        <v>Bonded Labour (ST) per 100,000</v>
      </c>
      <c r="CV1" s="5" t="s">
        <v>180</v>
      </c>
      <c r="CW1" s="5" t="str">
        <f>_xlfn.CONCAT( CV1," per 100,000")</f>
        <v>Bonded Labour (Others) per 100,000</v>
      </c>
      <c r="CX1" s="5" t="s">
        <v>181</v>
      </c>
      <c r="CY1" s="5" t="str">
        <f>_xlfn.CONCAT( CX1," per 100,000")</f>
        <v>Insult to the Nation per 100,000</v>
      </c>
      <c r="CZ1" s="5" t="s">
        <v>182</v>
      </c>
      <c r="DA1" s="5" t="str">
        <f>_xlfn.CONCAT( CZ1," per 100,000")</f>
        <v>Deface-ment of Public Property per 100,000</v>
      </c>
      <c r="DB1" s="5" t="s">
        <v>183</v>
      </c>
      <c r="DC1" s="5" t="str">
        <f>_xlfn.CONCAT( DB1," per 100,000")</f>
        <v>Unlawful Transplantation of Human Organs  per 100,000</v>
      </c>
      <c r="DD1" s="5" t="s">
        <v>184</v>
      </c>
      <c r="DE1" s="5" t="str">
        <f>_xlfn.CONCAT( DD1," per 100,000")</f>
        <v>Crime against Transgender Rights per 100,000</v>
      </c>
      <c r="DF1" s="5" t="s">
        <v>185</v>
      </c>
      <c r="DG1" s="5" t="str">
        <f>_xlfn.CONCAT( DF1," per 100,000")</f>
        <v>Crimes related to Mental Health per 100,000</v>
      </c>
      <c r="DH1" s="5" t="s">
        <v>186</v>
      </c>
      <c r="DI1" s="5" t="str">
        <f>_xlfn.CONCAT( DH1," per 100,000")</f>
        <v>Licensing of Vehicles per 100,000</v>
      </c>
    </row>
    <row r="2" spans="1:113" x14ac:dyDescent="0.3">
      <c r="A2" t="str">
        <f t="shared" ref="A2:A37" si="0">$D$1</f>
        <v>Crime using Explosive Substances per 100,000</v>
      </c>
      <c r="B2">
        <v>35</v>
      </c>
      <c r="C2" t="s">
        <v>34</v>
      </c>
      <c r="D2" s="10">
        <f t="shared" ref="D2:D37" si="1">AS2</f>
        <v>0</v>
      </c>
      <c r="E2" s="3" cm="1">
        <f t="array" ref="E2">((D2-_xlfn.PERCENTILE.INC($D$2:$D$37,0.975))/(AVERAGE(SMALL($D$2:$D$37,{1,2,3,4,5}))-_xlfn.PERCENTILE.INC($D$2:$D$37,0.975)))*100</f>
        <v>100</v>
      </c>
      <c r="F2" s="3">
        <f>IF(E2&gt;100,100,IF(E2&lt;0,0,E2))</f>
        <v>100</v>
      </c>
      <c r="G2" s="8" t="str" cm="1">
        <f t="array" ref="G2">_xlfn.IFS(F2=100,"green",F2&gt;50,"yellow",F2&gt;0,"orange",F2=0,"red")</f>
        <v>green</v>
      </c>
      <c r="H2" t="s">
        <v>250</v>
      </c>
      <c r="I2" s="4">
        <v>380581</v>
      </c>
      <c r="J2" s="4">
        <v>177712</v>
      </c>
      <c r="K2" s="4">
        <v>202869</v>
      </c>
      <c r="L2">
        <v>0</v>
      </c>
      <c r="M2" s="3">
        <f>L2/$I2*100000</f>
        <v>0</v>
      </c>
      <c r="N2">
        <v>0</v>
      </c>
      <c r="O2" s="3">
        <f>N2/$I2*100000</f>
        <v>0</v>
      </c>
      <c r="P2">
        <v>0</v>
      </c>
      <c r="Q2" s="3">
        <f>P2/$I2*100000</f>
        <v>0</v>
      </c>
      <c r="R2">
        <v>109</v>
      </c>
      <c r="S2" s="3">
        <f t="shared" ref="S2:S37" si="2">R2/$I2*100000</f>
        <v>28.640420830256897</v>
      </c>
      <c r="T2">
        <v>1</v>
      </c>
      <c r="U2" s="3">
        <f t="shared" ref="U2:U37" si="3">T2/$I2*100000</f>
        <v>0.26275615440602657</v>
      </c>
      <c r="V2">
        <v>0</v>
      </c>
      <c r="W2" s="3">
        <f t="shared" ref="W2:W37" si="4">V2/$I2*100000</f>
        <v>0</v>
      </c>
      <c r="X2">
        <v>0</v>
      </c>
      <c r="Y2" s="3">
        <f t="shared" ref="Y2:Y37" si="5">X2/$I2*100000</f>
        <v>0</v>
      </c>
      <c r="Z2">
        <v>0</v>
      </c>
      <c r="AA2" s="3">
        <f t="shared" ref="AA2:AA37" si="6">Z2/$I2*100000</f>
        <v>0</v>
      </c>
      <c r="AB2">
        <v>0</v>
      </c>
      <c r="AC2" s="3">
        <f t="shared" ref="AC2:AC37" si="7">AB2/$I2*100000</f>
        <v>0</v>
      </c>
      <c r="AD2">
        <v>0</v>
      </c>
      <c r="AE2" s="3">
        <f t="shared" ref="AE2:AE37" si="8">AD2/$I2*100000</f>
        <v>0</v>
      </c>
      <c r="AF2">
        <v>0</v>
      </c>
      <c r="AG2" s="3">
        <f t="shared" ref="AG2:AG37" si="9">AF2/$I2*100000</f>
        <v>0</v>
      </c>
      <c r="AH2">
        <v>2</v>
      </c>
      <c r="AI2" s="3">
        <f t="shared" ref="AI2:AI37" si="10">AH2/$I2*100000</f>
        <v>0.52551230881205313</v>
      </c>
      <c r="AJ2">
        <v>0</v>
      </c>
      <c r="AK2" s="3">
        <f t="shared" ref="AK2:AK37" si="11">AJ2/$I2*100000</f>
        <v>0</v>
      </c>
      <c r="AL2">
        <v>0</v>
      </c>
      <c r="AM2" s="3">
        <f t="shared" ref="AM2:AM37" si="12">AL2/$I2*100000</f>
        <v>0</v>
      </c>
      <c r="AN2">
        <v>1</v>
      </c>
      <c r="AO2" s="3">
        <f t="shared" ref="AO2:AO37" si="13">AN2/$I2*100000</f>
        <v>0.26275615440602657</v>
      </c>
      <c r="AP2">
        <v>2</v>
      </c>
      <c r="AQ2" s="3">
        <f t="shared" ref="AQ2:AQ37" si="14">AP2/$I2*100000</f>
        <v>0.52551230881205313</v>
      </c>
      <c r="AR2">
        <v>0</v>
      </c>
      <c r="AS2" s="3">
        <f t="shared" ref="AS2:AS37" si="15">AR2/$I2*100000</f>
        <v>0</v>
      </c>
      <c r="AT2">
        <v>3</v>
      </c>
      <c r="AU2" s="3">
        <f t="shared" ref="AU2:AU37" si="16">AT2/$I2*100000</f>
        <v>0.78826846321807964</v>
      </c>
      <c r="AV2">
        <v>8</v>
      </c>
      <c r="AW2" s="3">
        <f t="shared" ref="AW2:AW37" si="17">AV2/$I2*100000</f>
        <v>2.1020492352482125</v>
      </c>
      <c r="AX2">
        <v>0</v>
      </c>
      <c r="AY2" s="3">
        <f t="shared" ref="AY2:AY37" si="18">AX2/$I2*100000</f>
        <v>0</v>
      </c>
      <c r="AZ2">
        <v>0</v>
      </c>
      <c r="BA2" s="3">
        <f t="shared" ref="BA2:BA37" si="19">AZ2/$I2*100000</f>
        <v>0</v>
      </c>
      <c r="BB2">
        <v>0</v>
      </c>
      <c r="BC2" s="3">
        <f t="shared" ref="BC2:BC37" si="20">BB2/$I2*100000</f>
        <v>0</v>
      </c>
      <c r="BD2">
        <v>0</v>
      </c>
      <c r="BE2" s="3">
        <f t="shared" ref="BE2:BE37" si="21">BD2/$I2*100000</f>
        <v>0</v>
      </c>
      <c r="BF2">
        <v>0</v>
      </c>
      <c r="BG2" s="3">
        <f t="shared" ref="BG2:BG37" si="22">BF2/$I2*100000</f>
        <v>0</v>
      </c>
      <c r="BH2">
        <v>0</v>
      </c>
      <c r="BI2" s="3">
        <f t="shared" ref="BI2:BI37" si="23">BH2/$I2*100000</f>
        <v>0</v>
      </c>
      <c r="BJ2">
        <v>9</v>
      </c>
      <c r="BK2" s="3">
        <f t="shared" ref="BK2:BK37" si="24">BJ2/$I2*100000</f>
        <v>2.3648053896542391</v>
      </c>
      <c r="BL2">
        <v>933</v>
      </c>
      <c r="BM2" s="3">
        <f t="shared" ref="BM2:BM37" si="25">BL2/$I2*100000</f>
        <v>245.15149206082279</v>
      </c>
      <c r="BN2">
        <v>52</v>
      </c>
      <c r="BO2" s="3">
        <f t="shared" ref="BO2:BO37" si="26">BN2/$I2*100000</f>
        <v>13.663320029113383</v>
      </c>
      <c r="BP2">
        <v>5</v>
      </c>
      <c r="BQ2" s="3">
        <f t="shared" ref="BQ2:BQ37" si="27">BP2/$I2*100000</f>
        <v>1.3137807720301329</v>
      </c>
      <c r="BR2">
        <v>0</v>
      </c>
      <c r="BS2" s="3">
        <f t="shared" ref="BS2:BS37" si="28">BR2/$I2*100000</f>
        <v>0</v>
      </c>
      <c r="BT2">
        <v>0</v>
      </c>
      <c r="BU2" s="3">
        <f t="shared" ref="BU2:BU37" si="29">BT2/$I2*100000</f>
        <v>0</v>
      </c>
      <c r="BV2">
        <v>0</v>
      </c>
      <c r="BW2" s="3">
        <f t="shared" ref="BW2:BW37" si="30">BV2/$I2*100000</f>
        <v>0</v>
      </c>
      <c r="BX2">
        <v>0</v>
      </c>
      <c r="BY2" s="3">
        <f t="shared" ref="BY2:BY37" si="31">BX2/$I2*100000</f>
        <v>0</v>
      </c>
      <c r="BZ2">
        <v>0</v>
      </c>
      <c r="CA2" s="3">
        <f t="shared" ref="CA2:CA37" si="32">BZ2/$I2*100000</f>
        <v>0</v>
      </c>
      <c r="CB2">
        <v>0</v>
      </c>
      <c r="CC2" s="3">
        <f t="shared" ref="CC2:CC37" si="33">CB2/$I2*100000</f>
        <v>0</v>
      </c>
      <c r="CD2">
        <v>0</v>
      </c>
      <c r="CE2" s="3">
        <f t="shared" ref="CE2:CE37" si="34">CD2/$I2*100000</f>
        <v>0</v>
      </c>
      <c r="CF2">
        <v>0</v>
      </c>
      <c r="CG2" s="3">
        <f t="shared" ref="CG2:CG37" si="35">CF2/$I2*100000</f>
        <v>0</v>
      </c>
      <c r="CH2">
        <v>0</v>
      </c>
      <c r="CI2" s="3">
        <f t="shared" ref="CI2:CI37" si="36">CH2/$I2*100000</f>
        <v>0</v>
      </c>
      <c r="CJ2">
        <v>0</v>
      </c>
      <c r="CK2" s="3">
        <f t="shared" ref="CK2:CK37" si="37">CJ2/$I2*100000</f>
        <v>0</v>
      </c>
      <c r="CL2">
        <v>0</v>
      </c>
      <c r="CM2" s="3">
        <f t="shared" ref="CM2:CM37" si="38">CL2/$I2*100000</f>
        <v>0</v>
      </c>
      <c r="CN2">
        <v>0</v>
      </c>
      <c r="CO2" s="3">
        <f t="shared" ref="CO2:CO37" si="39">CN2/$I2*100000</f>
        <v>0</v>
      </c>
      <c r="CP2">
        <v>0</v>
      </c>
      <c r="CQ2" s="3">
        <f t="shared" ref="CQ2:CQ37" si="40">CP2/$I2*100000</f>
        <v>0</v>
      </c>
      <c r="CR2">
        <v>0</v>
      </c>
      <c r="CS2" s="3">
        <f t="shared" ref="CS2:CS37" si="41">CR2/$I2*100000</f>
        <v>0</v>
      </c>
      <c r="CT2">
        <v>0</v>
      </c>
      <c r="CU2" s="3">
        <f t="shared" ref="CU2:CU37" si="42">CT2/$I2*100000</f>
        <v>0</v>
      </c>
      <c r="CV2">
        <v>0</v>
      </c>
      <c r="CW2" s="3">
        <f t="shared" ref="CW2:CW37" si="43">CV2/$I2*100000</f>
        <v>0</v>
      </c>
      <c r="CX2">
        <v>0</v>
      </c>
      <c r="CY2" s="3">
        <f t="shared" ref="CY2:CY37" si="44">CX2/$I2*100000</f>
        <v>0</v>
      </c>
      <c r="CZ2">
        <v>0</v>
      </c>
      <c r="DA2" s="3">
        <f t="shared" ref="DA2:DA37" si="45">CZ2/$I2*100000</f>
        <v>0</v>
      </c>
      <c r="DB2">
        <v>0</v>
      </c>
      <c r="DC2" s="3">
        <f t="shared" ref="DC2:DC37" si="46">DB2/$I2*100000</f>
        <v>0</v>
      </c>
      <c r="DD2">
        <v>0</v>
      </c>
      <c r="DE2" s="3">
        <f t="shared" ref="DE2:DE37" si="47">DD2/$I2*100000</f>
        <v>0</v>
      </c>
      <c r="DF2">
        <v>0</v>
      </c>
      <c r="DG2" s="3">
        <f t="shared" ref="DG2:DG37" si="48">DF2/$I2*100000</f>
        <v>0</v>
      </c>
      <c r="DH2">
        <v>0</v>
      </c>
      <c r="DI2" s="3">
        <f t="shared" ref="DI2:DI37" si="49">DH2/$I2*100000</f>
        <v>0</v>
      </c>
    </row>
    <row r="3" spans="1:113" x14ac:dyDescent="0.3">
      <c r="A3" s="3" t="str">
        <f>$D$1</f>
        <v>Crime using Explosive Substances per 100,000</v>
      </c>
      <c r="B3">
        <v>37</v>
      </c>
      <c r="C3" t="s">
        <v>33</v>
      </c>
      <c r="D3" s="10">
        <f t="shared" si="1"/>
        <v>1.0085300869637341E-2</v>
      </c>
      <c r="E3" s="3" cm="1">
        <f t="array" ref="E3">((D3-_xlfn.PERCENTILE.INC($D$2:$D$37,0.975))/(AVERAGE(SMALL($D$2:$D$37,{1,2,3,4,5}))-_xlfn.PERCENTILE.INC($D$2:$D$37,0.975)))*100</f>
        <v>99.11166808907609</v>
      </c>
      <c r="F3" s="3">
        <f t="shared" ref="F3:F37" si="50">IF(E3&gt;100,100,IF(E3&lt;0,0,E3))</f>
        <v>99.11166808907609</v>
      </c>
      <c r="G3" s="8" t="str" cm="1">
        <f t="array" ref="G3">_xlfn.IFS(F3=100,"green",F3&gt;50,"yellow",F3&gt;0,"orange",F3=0,"red")</f>
        <v>yellow</v>
      </c>
      <c r="H3" t="s">
        <v>250</v>
      </c>
      <c r="I3" s="4">
        <v>49577103</v>
      </c>
      <c r="J3" s="4">
        <v>24701486</v>
      </c>
      <c r="K3" s="4">
        <v>24875617</v>
      </c>
      <c r="L3">
        <v>298</v>
      </c>
      <c r="M3" s="3">
        <f t="shared" ref="M3:O37" si="51">L3/$I3*100000</f>
        <v>0.60108393183038555</v>
      </c>
      <c r="N3">
        <v>0</v>
      </c>
      <c r="O3" s="3">
        <f t="shared" si="51"/>
        <v>0</v>
      </c>
      <c r="P3">
        <v>1</v>
      </c>
      <c r="Q3" s="3">
        <f t="shared" ref="Q3:Q37" si="52">P3/$I3*100000</f>
        <v>2.0170601739274681E-3</v>
      </c>
      <c r="R3">
        <v>2136</v>
      </c>
      <c r="S3" s="3">
        <f t="shared" si="2"/>
        <v>4.3084405315090715</v>
      </c>
      <c r="T3">
        <v>20</v>
      </c>
      <c r="U3" s="3">
        <f t="shared" si="3"/>
        <v>4.0341203478549366E-2</v>
      </c>
      <c r="V3">
        <v>26</v>
      </c>
      <c r="W3" s="3">
        <f t="shared" si="4"/>
        <v>5.2443564522114169E-2</v>
      </c>
      <c r="X3">
        <v>0</v>
      </c>
      <c r="Y3" s="3">
        <f t="shared" si="5"/>
        <v>0</v>
      </c>
      <c r="Z3">
        <v>15</v>
      </c>
      <c r="AA3" s="3">
        <f t="shared" si="6"/>
        <v>3.0255902608912019E-2</v>
      </c>
      <c r="AB3">
        <v>0</v>
      </c>
      <c r="AC3" s="3">
        <f t="shared" si="7"/>
        <v>0</v>
      </c>
      <c r="AD3">
        <v>125</v>
      </c>
      <c r="AE3" s="3">
        <f t="shared" si="8"/>
        <v>0.25213252174093354</v>
      </c>
      <c r="AF3">
        <v>17</v>
      </c>
      <c r="AG3" s="3">
        <f t="shared" si="9"/>
        <v>3.4290022956766961E-2</v>
      </c>
      <c r="AH3">
        <v>106</v>
      </c>
      <c r="AI3" s="3">
        <f t="shared" si="10"/>
        <v>0.21380837843631162</v>
      </c>
      <c r="AJ3">
        <v>13</v>
      </c>
      <c r="AK3" s="3">
        <f t="shared" si="11"/>
        <v>2.6221782261057085E-2</v>
      </c>
      <c r="AL3">
        <v>1</v>
      </c>
      <c r="AM3" s="3">
        <f t="shared" si="12"/>
        <v>2.0170601739274681E-3</v>
      </c>
      <c r="AN3">
        <v>47</v>
      </c>
      <c r="AO3" s="3">
        <f t="shared" si="13"/>
        <v>9.4801828174590999E-2</v>
      </c>
      <c r="AP3">
        <v>61</v>
      </c>
      <c r="AQ3" s="3">
        <f t="shared" si="14"/>
        <v>0.12304067060957555</v>
      </c>
      <c r="AR3">
        <v>5</v>
      </c>
      <c r="AS3" s="3">
        <f t="shared" si="15"/>
        <v>1.0085300869637341E-2</v>
      </c>
      <c r="AT3">
        <v>113</v>
      </c>
      <c r="AU3" s="3">
        <f t="shared" si="16"/>
        <v>0.22792779965380389</v>
      </c>
      <c r="AV3">
        <v>418</v>
      </c>
      <c r="AW3" s="3">
        <f t="shared" si="17"/>
        <v>0.84313115270168171</v>
      </c>
      <c r="AX3">
        <v>10</v>
      </c>
      <c r="AY3" s="3">
        <f t="shared" si="18"/>
        <v>2.0170601739274683E-2</v>
      </c>
      <c r="AZ3">
        <v>10</v>
      </c>
      <c r="BA3" s="3">
        <f t="shared" si="19"/>
        <v>2.0170601739274683E-2</v>
      </c>
      <c r="BB3">
        <v>134</v>
      </c>
      <c r="BC3" s="3">
        <f t="shared" si="20"/>
        <v>0.27028606330628074</v>
      </c>
      <c r="BD3">
        <v>1</v>
      </c>
      <c r="BE3" s="3">
        <f t="shared" si="21"/>
        <v>2.0170601739274681E-3</v>
      </c>
      <c r="BF3">
        <v>381</v>
      </c>
      <c r="BG3" s="3">
        <f t="shared" si="22"/>
        <v>0.76849992626636543</v>
      </c>
      <c r="BH3">
        <v>0</v>
      </c>
      <c r="BI3" s="3">
        <f t="shared" si="23"/>
        <v>0</v>
      </c>
      <c r="BJ3">
        <v>9065</v>
      </c>
      <c r="BK3" s="3">
        <f t="shared" si="24"/>
        <v>18.284650476652498</v>
      </c>
      <c r="BL3">
        <v>5480</v>
      </c>
      <c r="BM3" s="3">
        <f t="shared" si="25"/>
        <v>11.053489753122525</v>
      </c>
      <c r="BN3">
        <v>1391</v>
      </c>
      <c r="BO3" s="3">
        <f t="shared" si="26"/>
        <v>2.8057307019331081</v>
      </c>
      <c r="BP3">
        <v>1</v>
      </c>
      <c r="BQ3" s="3">
        <f t="shared" si="27"/>
        <v>2.0170601739274681E-3</v>
      </c>
      <c r="BR3">
        <v>1</v>
      </c>
      <c r="BS3" s="3">
        <f t="shared" si="28"/>
        <v>2.0170601739274681E-3</v>
      </c>
      <c r="BT3">
        <v>0</v>
      </c>
      <c r="BU3" s="3">
        <f t="shared" si="29"/>
        <v>0</v>
      </c>
      <c r="BV3">
        <v>0</v>
      </c>
      <c r="BW3" s="3">
        <f t="shared" si="30"/>
        <v>0</v>
      </c>
      <c r="BX3">
        <v>2</v>
      </c>
      <c r="BY3" s="3">
        <f t="shared" si="31"/>
        <v>4.0341203478549362E-3</v>
      </c>
      <c r="BZ3">
        <v>0</v>
      </c>
      <c r="CA3" s="3">
        <f t="shared" si="32"/>
        <v>0</v>
      </c>
      <c r="CB3">
        <v>0</v>
      </c>
      <c r="CC3" s="3">
        <f t="shared" si="33"/>
        <v>0</v>
      </c>
      <c r="CD3">
        <v>0</v>
      </c>
      <c r="CE3" s="3">
        <f t="shared" si="34"/>
        <v>0</v>
      </c>
      <c r="CF3">
        <v>5</v>
      </c>
      <c r="CG3" s="3">
        <f t="shared" si="35"/>
        <v>1.0085300869637341E-2</v>
      </c>
      <c r="CH3">
        <v>1</v>
      </c>
      <c r="CI3" s="3">
        <f t="shared" si="36"/>
        <v>2.0170601739274681E-3</v>
      </c>
      <c r="CJ3">
        <v>0</v>
      </c>
      <c r="CK3" s="3">
        <f t="shared" si="37"/>
        <v>0</v>
      </c>
      <c r="CL3">
        <v>12151</v>
      </c>
      <c r="CM3" s="3">
        <f t="shared" si="38"/>
        <v>24.509298173392665</v>
      </c>
      <c r="CN3">
        <v>0</v>
      </c>
      <c r="CO3" s="3">
        <f t="shared" si="39"/>
        <v>0</v>
      </c>
      <c r="CP3">
        <v>1</v>
      </c>
      <c r="CQ3" s="3">
        <f t="shared" si="40"/>
        <v>2.0170601739274681E-3</v>
      </c>
      <c r="CR3">
        <v>17</v>
      </c>
      <c r="CS3" s="3">
        <f t="shared" si="41"/>
        <v>3.4290022956766961E-2</v>
      </c>
      <c r="CT3">
        <v>6</v>
      </c>
      <c r="CU3" s="3">
        <f t="shared" si="42"/>
        <v>1.2102361043564807E-2</v>
      </c>
      <c r="CV3">
        <v>3</v>
      </c>
      <c r="CW3" s="3">
        <f t="shared" si="43"/>
        <v>6.0511805217824035E-3</v>
      </c>
      <c r="CX3">
        <v>2</v>
      </c>
      <c r="CY3" s="3">
        <f t="shared" si="44"/>
        <v>4.0341203478549362E-3</v>
      </c>
      <c r="CZ3">
        <v>0</v>
      </c>
      <c r="DA3" s="3">
        <f t="shared" si="45"/>
        <v>0</v>
      </c>
      <c r="DB3">
        <v>0</v>
      </c>
      <c r="DC3" s="3">
        <f t="shared" si="46"/>
        <v>0</v>
      </c>
      <c r="DD3">
        <v>0</v>
      </c>
      <c r="DE3" s="3">
        <f t="shared" si="47"/>
        <v>0</v>
      </c>
      <c r="DF3">
        <v>43</v>
      </c>
      <c r="DG3" s="3">
        <f t="shared" si="48"/>
        <v>8.673358747888113E-2</v>
      </c>
      <c r="DH3">
        <v>256</v>
      </c>
      <c r="DI3" s="3">
        <f t="shared" si="49"/>
        <v>0.51636740452543184</v>
      </c>
    </row>
    <row r="4" spans="1:113" x14ac:dyDescent="0.3">
      <c r="A4" t="str">
        <f t="shared" si="0"/>
        <v>Crime using Explosive Substances per 100,000</v>
      </c>
      <c r="B4">
        <v>12</v>
      </c>
      <c r="C4" t="s">
        <v>32</v>
      </c>
      <c r="D4" s="10">
        <f t="shared" si="1"/>
        <v>0</v>
      </c>
      <c r="E4" s="3" cm="1">
        <f t="array" ref="E4">((D4-_xlfn.PERCENTILE.INC($D$2:$D$37,0.975))/(AVERAGE(SMALL($D$2:$D$37,{1,2,3,4,5}))-_xlfn.PERCENTILE.INC($D$2:$D$37,0.975)))*100</f>
        <v>100</v>
      </c>
      <c r="F4" s="3">
        <f t="shared" si="50"/>
        <v>100</v>
      </c>
      <c r="G4" s="8" t="str" cm="1">
        <f t="array" ref="G4">_xlfn.IFS(F4=100,"green",F4&gt;50,"yellow",F4&gt;0,"orange",F4=0,"red")</f>
        <v>green</v>
      </c>
      <c r="H4" t="s">
        <v>250</v>
      </c>
      <c r="I4" s="4">
        <v>1383727</v>
      </c>
      <c r="J4" s="4">
        <v>669729</v>
      </c>
      <c r="K4" s="4">
        <v>713998</v>
      </c>
      <c r="L4">
        <v>0</v>
      </c>
      <c r="M4" s="3">
        <f t="shared" si="51"/>
        <v>0</v>
      </c>
      <c r="N4">
        <v>1</v>
      </c>
      <c r="O4" s="3">
        <f t="shared" si="51"/>
        <v>7.2268590552905312E-2</v>
      </c>
      <c r="P4">
        <v>0</v>
      </c>
      <c r="Q4" s="3">
        <f t="shared" si="52"/>
        <v>0</v>
      </c>
      <c r="R4">
        <v>47</v>
      </c>
      <c r="S4" s="3">
        <f t="shared" si="2"/>
        <v>3.3966237559865498</v>
      </c>
      <c r="T4">
        <v>0</v>
      </c>
      <c r="U4" s="3">
        <f t="shared" si="3"/>
        <v>0</v>
      </c>
      <c r="V4">
        <v>0</v>
      </c>
      <c r="W4" s="3">
        <f t="shared" si="4"/>
        <v>0</v>
      </c>
      <c r="X4">
        <v>0</v>
      </c>
      <c r="Y4" s="3">
        <f t="shared" si="5"/>
        <v>0</v>
      </c>
      <c r="Z4">
        <v>3</v>
      </c>
      <c r="AA4" s="3">
        <f t="shared" si="6"/>
        <v>0.2168057716587159</v>
      </c>
      <c r="AB4">
        <v>0</v>
      </c>
      <c r="AC4" s="3">
        <f t="shared" si="7"/>
        <v>0</v>
      </c>
      <c r="AD4">
        <v>0</v>
      </c>
      <c r="AE4" s="3">
        <f t="shared" si="8"/>
        <v>0</v>
      </c>
      <c r="AF4">
        <v>0</v>
      </c>
      <c r="AG4" s="3">
        <f t="shared" si="9"/>
        <v>0</v>
      </c>
      <c r="AH4">
        <v>14</v>
      </c>
      <c r="AI4" s="3">
        <f t="shared" si="10"/>
        <v>1.0117602677406743</v>
      </c>
      <c r="AJ4">
        <v>15</v>
      </c>
      <c r="AK4" s="3">
        <f t="shared" si="11"/>
        <v>1.0840288582935798</v>
      </c>
      <c r="AL4">
        <v>1</v>
      </c>
      <c r="AM4" s="3">
        <f t="shared" si="12"/>
        <v>7.2268590552905312E-2</v>
      </c>
      <c r="AN4">
        <v>11</v>
      </c>
      <c r="AO4" s="3">
        <f t="shared" si="13"/>
        <v>0.79495449608195834</v>
      </c>
      <c r="AP4">
        <v>0</v>
      </c>
      <c r="AQ4" s="3">
        <f t="shared" si="14"/>
        <v>0</v>
      </c>
      <c r="AR4">
        <v>0</v>
      </c>
      <c r="AS4" s="3">
        <f t="shared" si="15"/>
        <v>0</v>
      </c>
      <c r="AT4">
        <v>11</v>
      </c>
      <c r="AU4" s="3">
        <f t="shared" si="16"/>
        <v>0.79495449608195834</v>
      </c>
      <c r="AV4">
        <v>9</v>
      </c>
      <c r="AW4" s="3">
        <f t="shared" si="17"/>
        <v>0.65041731497614774</v>
      </c>
      <c r="AX4">
        <v>4</v>
      </c>
      <c r="AY4" s="3">
        <f t="shared" si="18"/>
        <v>0.28907436221162125</v>
      </c>
      <c r="AZ4">
        <v>0</v>
      </c>
      <c r="BA4" s="3">
        <f t="shared" si="19"/>
        <v>0</v>
      </c>
      <c r="BB4">
        <v>0</v>
      </c>
      <c r="BC4" s="3">
        <f t="shared" si="20"/>
        <v>0</v>
      </c>
      <c r="BD4">
        <v>0</v>
      </c>
      <c r="BE4" s="3">
        <f t="shared" si="21"/>
        <v>0</v>
      </c>
      <c r="BF4">
        <v>0</v>
      </c>
      <c r="BG4" s="3">
        <f t="shared" si="22"/>
        <v>0</v>
      </c>
      <c r="BH4">
        <v>0</v>
      </c>
      <c r="BI4" s="3">
        <f t="shared" si="23"/>
        <v>0</v>
      </c>
      <c r="BJ4">
        <v>0</v>
      </c>
      <c r="BK4" s="3">
        <f t="shared" si="24"/>
        <v>0</v>
      </c>
      <c r="BL4">
        <v>1</v>
      </c>
      <c r="BM4" s="3">
        <f t="shared" si="25"/>
        <v>7.2268590552905312E-2</v>
      </c>
      <c r="BN4">
        <v>306</v>
      </c>
      <c r="BO4" s="3">
        <f t="shared" si="26"/>
        <v>22.114188709189023</v>
      </c>
      <c r="BP4">
        <v>1</v>
      </c>
      <c r="BQ4" s="3">
        <f t="shared" si="27"/>
        <v>7.2268590552905312E-2</v>
      </c>
      <c r="BR4">
        <v>0</v>
      </c>
      <c r="BS4" s="3">
        <f t="shared" si="28"/>
        <v>0</v>
      </c>
      <c r="BT4">
        <v>0</v>
      </c>
      <c r="BU4" s="3">
        <f t="shared" si="29"/>
        <v>0</v>
      </c>
      <c r="BV4">
        <v>0</v>
      </c>
      <c r="BW4" s="3">
        <f t="shared" si="30"/>
        <v>0</v>
      </c>
      <c r="BX4">
        <v>0</v>
      </c>
      <c r="BY4" s="3">
        <f t="shared" si="31"/>
        <v>0</v>
      </c>
      <c r="BZ4">
        <v>0</v>
      </c>
      <c r="CA4" s="3">
        <f t="shared" si="32"/>
        <v>0</v>
      </c>
      <c r="CB4">
        <v>0</v>
      </c>
      <c r="CC4" s="3">
        <f t="shared" si="33"/>
        <v>0</v>
      </c>
      <c r="CD4">
        <v>0</v>
      </c>
      <c r="CE4" s="3">
        <f t="shared" si="34"/>
        <v>0</v>
      </c>
      <c r="CF4">
        <v>0</v>
      </c>
      <c r="CG4" s="3">
        <f t="shared" si="35"/>
        <v>0</v>
      </c>
      <c r="CH4">
        <v>0</v>
      </c>
      <c r="CI4" s="3">
        <f t="shared" si="36"/>
        <v>0</v>
      </c>
      <c r="CJ4">
        <v>0</v>
      </c>
      <c r="CK4" s="3">
        <f t="shared" si="37"/>
        <v>0</v>
      </c>
      <c r="CL4">
        <v>27</v>
      </c>
      <c r="CM4" s="3">
        <f t="shared" si="38"/>
        <v>1.9512519449284433</v>
      </c>
      <c r="CN4">
        <v>0</v>
      </c>
      <c r="CO4" s="3">
        <f t="shared" si="39"/>
        <v>0</v>
      </c>
      <c r="CP4">
        <v>0</v>
      </c>
      <c r="CQ4" s="3">
        <f t="shared" si="40"/>
        <v>0</v>
      </c>
      <c r="CR4">
        <v>0</v>
      </c>
      <c r="CS4" s="3">
        <f t="shared" si="41"/>
        <v>0</v>
      </c>
      <c r="CT4">
        <v>0</v>
      </c>
      <c r="CU4" s="3">
        <f t="shared" si="42"/>
        <v>0</v>
      </c>
      <c r="CV4">
        <v>0</v>
      </c>
      <c r="CW4" s="3">
        <f t="shared" si="43"/>
        <v>0</v>
      </c>
      <c r="CX4">
        <v>0</v>
      </c>
      <c r="CY4" s="3">
        <f t="shared" si="44"/>
        <v>0</v>
      </c>
      <c r="CZ4">
        <v>0</v>
      </c>
      <c r="DA4" s="3">
        <f t="shared" si="45"/>
        <v>0</v>
      </c>
      <c r="DB4">
        <v>0</v>
      </c>
      <c r="DC4" s="3">
        <f t="shared" si="46"/>
        <v>0</v>
      </c>
      <c r="DD4">
        <v>0</v>
      </c>
      <c r="DE4" s="3">
        <f t="shared" si="47"/>
        <v>0</v>
      </c>
      <c r="DF4">
        <v>0</v>
      </c>
      <c r="DG4" s="3">
        <f t="shared" si="48"/>
        <v>0</v>
      </c>
      <c r="DH4">
        <v>0</v>
      </c>
      <c r="DI4" s="3">
        <f t="shared" si="49"/>
        <v>0</v>
      </c>
    </row>
    <row r="5" spans="1:113" x14ac:dyDescent="0.3">
      <c r="A5" t="str">
        <f t="shared" si="0"/>
        <v>Crime using Explosive Substances per 100,000</v>
      </c>
      <c r="B5">
        <v>18</v>
      </c>
      <c r="C5" t="s">
        <v>31</v>
      </c>
      <c r="D5" s="10">
        <f t="shared" si="1"/>
        <v>6.7295665364420762E-2</v>
      </c>
      <c r="E5" s="3" cm="1">
        <f t="array" ref="E5">((D5-_xlfn.PERCENTILE.INC($D$2:$D$37,0.975))/(AVERAGE(SMALL($D$2:$D$37,{1,2,3,4,5}))-_xlfn.PERCENTILE.INC($D$2:$D$37,0.975)))*100</f>
        <v>94.072473614540613</v>
      </c>
      <c r="F5" s="3">
        <f t="shared" si="50"/>
        <v>94.072473614540613</v>
      </c>
      <c r="G5" s="8" t="str" cm="1">
        <f t="array" ref="G5">_xlfn.IFS(F5=100,"green",F5&gt;50,"yellow",F5&gt;0,"orange",F5=0,"red")</f>
        <v>yellow</v>
      </c>
      <c r="H5" t="s">
        <v>250</v>
      </c>
      <c r="I5" s="4">
        <v>31205576</v>
      </c>
      <c r="J5" s="4">
        <v>15268101</v>
      </c>
      <c r="K5" s="4">
        <v>15937475</v>
      </c>
      <c r="L5">
        <v>272</v>
      </c>
      <c r="M5" s="3">
        <f t="shared" si="51"/>
        <v>0.87163909424392616</v>
      </c>
      <c r="N5">
        <v>0</v>
      </c>
      <c r="O5" s="3">
        <f t="shared" si="51"/>
        <v>0</v>
      </c>
      <c r="P5">
        <v>0</v>
      </c>
      <c r="Q5" s="3">
        <f t="shared" si="52"/>
        <v>0</v>
      </c>
      <c r="R5">
        <v>1703</v>
      </c>
      <c r="S5" s="3">
        <f t="shared" si="2"/>
        <v>5.4573580055051698</v>
      </c>
      <c r="T5">
        <v>55</v>
      </c>
      <c r="U5" s="3">
        <f t="shared" si="3"/>
        <v>0.17625055214491153</v>
      </c>
      <c r="V5">
        <v>163</v>
      </c>
      <c r="W5" s="3">
        <f t="shared" si="4"/>
        <v>0.52234254544764691</v>
      </c>
      <c r="X5">
        <v>0</v>
      </c>
      <c r="Y5" s="3">
        <f t="shared" si="5"/>
        <v>0</v>
      </c>
      <c r="Z5">
        <v>86</v>
      </c>
      <c r="AA5" s="3">
        <f t="shared" si="6"/>
        <v>0.27559177244477079</v>
      </c>
      <c r="AB5">
        <v>0</v>
      </c>
      <c r="AC5" s="3">
        <f t="shared" si="7"/>
        <v>0</v>
      </c>
      <c r="AD5">
        <v>10</v>
      </c>
      <c r="AE5" s="3">
        <f t="shared" si="8"/>
        <v>3.204555493543846E-2</v>
      </c>
      <c r="AF5">
        <v>4</v>
      </c>
      <c r="AG5" s="3">
        <f t="shared" si="9"/>
        <v>1.2818221974175386E-2</v>
      </c>
      <c r="AH5">
        <v>156</v>
      </c>
      <c r="AI5" s="3">
        <f t="shared" si="10"/>
        <v>0.49991065699284004</v>
      </c>
      <c r="AJ5">
        <v>133</v>
      </c>
      <c r="AK5" s="3">
        <f t="shared" si="11"/>
        <v>0.42620588064133158</v>
      </c>
      <c r="AL5">
        <v>4</v>
      </c>
      <c r="AM5" s="3">
        <f t="shared" si="12"/>
        <v>1.2818221974175386E-2</v>
      </c>
      <c r="AN5">
        <v>171</v>
      </c>
      <c r="AO5" s="3">
        <f t="shared" si="13"/>
        <v>0.54797898939599776</v>
      </c>
      <c r="AP5">
        <v>0</v>
      </c>
      <c r="AQ5" s="3">
        <f t="shared" si="14"/>
        <v>0</v>
      </c>
      <c r="AR5">
        <v>21</v>
      </c>
      <c r="AS5" s="3">
        <f t="shared" si="15"/>
        <v>6.7295665364420762E-2</v>
      </c>
      <c r="AT5">
        <v>192</v>
      </c>
      <c r="AU5" s="3">
        <f t="shared" si="16"/>
        <v>0.61527465476041843</v>
      </c>
      <c r="AV5">
        <v>1417</v>
      </c>
      <c r="AW5" s="3">
        <f t="shared" si="17"/>
        <v>4.5408551343516299</v>
      </c>
      <c r="AX5">
        <v>25</v>
      </c>
      <c r="AY5" s="3">
        <f t="shared" si="18"/>
        <v>8.0113887338596146E-2</v>
      </c>
      <c r="AZ5">
        <v>5</v>
      </c>
      <c r="BA5" s="3">
        <f t="shared" si="19"/>
        <v>1.602277746771923E-2</v>
      </c>
      <c r="BB5">
        <v>0</v>
      </c>
      <c r="BC5" s="3">
        <f t="shared" si="20"/>
        <v>0</v>
      </c>
      <c r="BD5">
        <v>0</v>
      </c>
      <c r="BE5" s="3">
        <f t="shared" si="21"/>
        <v>0</v>
      </c>
      <c r="BF5">
        <v>7</v>
      </c>
      <c r="BG5" s="3">
        <f t="shared" si="22"/>
        <v>2.2431888454806925E-2</v>
      </c>
      <c r="BH5">
        <v>24</v>
      </c>
      <c r="BI5" s="3">
        <f t="shared" si="23"/>
        <v>7.6909331845052303E-2</v>
      </c>
      <c r="BJ5">
        <v>52</v>
      </c>
      <c r="BK5" s="3">
        <f t="shared" si="24"/>
        <v>0.16663688566427998</v>
      </c>
      <c r="BL5">
        <v>119</v>
      </c>
      <c r="BM5" s="3">
        <f t="shared" si="25"/>
        <v>0.38134210373171767</v>
      </c>
      <c r="BN5">
        <v>2902</v>
      </c>
      <c r="BO5" s="3">
        <f t="shared" si="26"/>
        <v>9.2996200422642428</v>
      </c>
      <c r="BP5">
        <v>14</v>
      </c>
      <c r="BQ5" s="3">
        <f t="shared" si="27"/>
        <v>4.4863776909613851E-2</v>
      </c>
      <c r="BR5">
        <v>11</v>
      </c>
      <c r="BS5" s="3">
        <f t="shared" si="28"/>
        <v>3.5250110428982309E-2</v>
      </c>
      <c r="BT5">
        <v>0</v>
      </c>
      <c r="BU5" s="3">
        <f t="shared" si="29"/>
        <v>0</v>
      </c>
      <c r="BV5">
        <v>1</v>
      </c>
      <c r="BW5" s="3">
        <f t="shared" si="30"/>
        <v>3.2045554935438464E-3</v>
      </c>
      <c r="BX5">
        <v>1</v>
      </c>
      <c r="BY5" s="3">
        <f t="shared" si="31"/>
        <v>3.2045554935438464E-3</v>
      </c>
      <c r="BZ5">
        <v>0</v>
      </c>
      <c r="CA5" s="3">
        <f t="shared" si="32"/>
        <v>0</v>
      </c>
      <c r="CB5">
        <v>0</v>
      </c>
      <c r="CC5" s="3">
        <f t="shared" si="33"/>
        <v>0</v>
      </c>
      <c r="CD5">
        <v>0</v>
      </c>
      <c r="CE5" s="3">
        <f t="shared" si="34"/>
        <v>0</v>
      </c>
      <c r="CF5">
        <v>0</v>
      </c>
      <c r="CG5" s="3">
        <f t="shared" si="35"/>
        <v>0</v>
      </c>
      <c r="CH5">
        <v>0</v>
      </c>
      <c r="CI5" s="3">
        <f t="shared" si="36"/>
        <v>0</v>
      </c>
      <c r="CJ5">
        <v>0</v>
      </c>
      <c r="CK5" s="3">
        <f t="shared" si="37"/>
        <v>0</v>
      </c>
      <c r="CL5">
        <v>672</v>
      </c>
      <c r="CM5" s="3">
        <f t="shared" si="38"/>
        <v>2.1534612916614644</v>
      </c>
      <c r="CN5">
        <v>0</v>
      </c>
      <c r="CO5" s="3">
        <f t="shared" si="39"/>
        <v>0</v>
      </c>
      <c r="CP5">
        <v>0</v>
      </c>
      <c r="CQ5" s="3">
        <f t="shared" si="40"/>
        <v>0</v>
      </c>
      <c r="CR5">
        <v>4</v>
      </c>
      <c r="CS5" s="3">
        <f t="shared" si="41"/>
        <v>1.2818221974175386E-2</v>
      </c>
      <c r="CT5">
        <v>2</v>
      </c>
      <c r="CU5" s="3">
        <f t="shared" si="42"/>
        <v>6.4091109870876928E-3</v>
      </c>
      <c r="CV5">
        <v>2</v>
      </c>
      <c r="CW5" s="3">
        <f t="shared" si="43"/>
        <v>6.4091109870876928E-3</v>
      </c>
      <c r="CX5">
        <v>0</v>
      </c>
      <c r="CY5" s="3">
        <f t="shared" si="44"/>
        <v>0</v>
      </c>
      <c r="CZ5">
        <v>0</v>
      </c>
      <c r="DA5" s="3">
        <f t="shared" si="45"/>
        <v>0</v>
      </c>
      <c r="DB5">
        <v>1</v>
      </c>
      <c r="DC5" s="3">
        <f t="shared" si="46"/>
        <v>3.2045554935438464E-3</v>
      </c>
      <c r="DD5">
        <v>0</v>
      </c>
      <c r="DE5" s="3">
        <f t="shared" si="47"/>
        <v>0</v>
      </c>
      <c r="DF5">
        <v>0</v>
      </c>
      <c r="DG5" s="3">
        <f t="shared" si="48"/>
        <v>0</v>
      </c>
      <c r="DH5">
        <v>11</v>
      </c>
      <c r="DI5" s="3">
        <f t="shared" si="49"/>
        <v>3.5250110428982309E-2</v>
      </c>
    </row>
    <row r="6" spans="1:113" x14ac:dyDescent="0.3">
      <c r="A6" t="str">
        <f t="shared" si="0"/>
        <v>Crime using Explosive Substances per 100,000</v>
      </c>
      <c r="B6">
        <v>10</v>
      </c>
      <c r="C6" t="s">
        <v>30</v>
      </c>
      <c r="D6" s="10">
        <f t="shared" si="1"/>
        <v>6.6282769672985409E-2</v>
      </c>
      <c r="E6" s="3" cm="1">
        <f t="array" ref="E6">((D6-_xlfn.PERCENTILE.INC($D$2:$D$37,0.975))/(AVERAGE(SMALL($D$2:$D$37,{1,2,3,4,5}))-_xlfn.PERCENTILE.INC($D$2:$D$37,0.975)))*100</f>
        <v>94.161691336130701</v>
      </c>
      <c r="F6" s="3">
        <f t="shared" si="50"/>
        <v>94.161691336130701</v>
      </c>
      <c r="G6" s="8" t="str" cm="1">
        <f t="array" ref="G6">_xlfn.IFS(F6=100,"green",F6&gt;50,"yellow",F6&gt;0,"orange",F6=0,"red")</f>
        <v>yellow</v>
      </c>
      <c r="H6" t="s">
        <v>250</v>
      </c>
      <c r="I6" s="4">
        <v>104099452</v>
      </c>
      <c r="J6" s="4">
        <v>49824450</v>
      </c>
      <c r="K6" s="4">
        <v>54275002</v>
      </c>
      <c r="L6">
        <v>3580</v>
      </c>
      <c r="M6" s="3">
        <f t="shared" si="51"/>
        <v>3.4390190641925762</v>
      </c>
      <c r="N6">
        <v>0</v>
      </c>
      <c r="O6" s="3">
        <f t="shared" si="51"/>
        <v>0</v>
      </c>
      <c r="P6">
        <v>10</v>
      </c>
      <c r="Q6" s="3">
        <f t="shared" si="52"/>
        <v>9.6061985033312185E-3</v>
      </c>
      <c r="R6">
        <v>2137</v>
      </c>
      <c r="S6" s="3">
        <f t="shared" si="2"/>
        <v>2.0528446201618813</v>
      </c>
      <c r="T6">
        <v>1</v>
      </c>
      <c r="U6" s="3">
        <f t="shared" si="3"/>
        <v>9.6061985033312185E-4</v>
      </c>
      <c r="V6">
        <v>13</v>
      </c>
      <c r="W6" s="3">
        <f t="shared" si="4"/>
        <v>1.2488058054330583E-2</v>
      </c>
      <c r="X6">
        <v>0</v>
      </c>
      <c r="Y6" s="3">
        <f t="shared" si="5"/>
        <v>0</v>
      </c>
      <c r="Z6">
        <v>98</v>
      </c>
      <c r="AA6" s="3">
        <f t="shared" si="6"/>
        <v>9.4140745332645936E-2</v>
      </c>
      <c r="AB6">
        <v>0</v>
      </c>
      <c r="AC6" s="3">
        <f t="shared" si="7"/>
        <v>0</v>
      </c>
      <c r="AD6">
        <v>0</v>
      </c>
      <c r="AE6" s="3">
        <f t="shared" si="8"/>
        <v>0</v>
      </c>
      <c r="AF6">
        <v>0</v>
      </c>
      <c r="AG6" s="3">
        <f t="shared" si="9"/>
        <v>0</v>
      </c>
      <c r="AH6">
        <v>6</v>
      </c>
      <c r="AI6" s="3">
        <f t="shared" si="10"/>
        <v>5.7637191019987311E-3</v>
      </c>
      <c r="AJ6">
        <v>28</v>
      </c>
      <c r="AK6" s="3">
        <f t="shared" si="11"/>
        <v>2.6897355809327408E-2</v>
      </c>
      <c r="AL6">
        <v>0</v>
      </c>
      <c r="AM6" s="3">
        <f t="shared" si="12"/>
        <v>0</v>
      </c>
      <c r="AN6">
        <v>3549</v>
      </c>
      <c r="AO6" s="3">
        <f t="shared" si="13"/>
        <v>3.4092398488322497</v>
      </c>
      <c r="AP6">
        <v>29</v>
      </c>
      <c r="AQ6" s="3">
        <f t="shared" si="14"/>
        <v>2.7857975659660535E-2</v>
      </c>
      <c r="AR6">
        <v>69</v>
      </c>
      <c r="AS6" s="3">
        <f t="shared" si="15"/>
        <v>6.6282769672985409E-2</v>
      </c>
      <c r="AT6">
        <v>3647</v>
      </c>
      <c r="AU6" s="3">
        <f t="shared" si="16"/>
        <v>3.503380594164895</v>
      </c>
      <c r="AV6">
        <v>53</v>
      </c>
      <c r="AW6" s="3">
        <f t="shared" si="17"/>
        <v>5.0912852067655459E-2</v>
      </c>
      <c r="AX6">
        <v>20</v>
      </c>
      <c r="AY6" s="3">
        <f t="shared" si="18"/>
        <v>1.9212397006662437E-2</v>
      </c>
      <c r="AZ6">
        <v>15</v>
      </c>
      <c r="BA6" s="3">
        <f t="shared" si="19"/>
        <v>1.4409297754996827E-2</v>
      </c>
      <c r="BB6">
        <v>24</v>
      </c>
      <c r="BC6" s="3">
        <f t="shared" si="20"/>
        <v>2.3054876407994924E-2</v>
      </c>
      <c r="BD6">
        <v>19</v>
      </c>
      <c r="BE6" s="3">
        <f t="shared" si="21"/>
        <v>1.8251777156329314E-2</v>
      </c>
      <c r="BF6">
        <v>1523</v>
      </c>
      <c r="BG6" s="3">
        <f t="shared" si="22"/>
        <v>1.4630240320573447</v>
      </c>
      <c r="BH6">
        <v>1</v>
      </c>
      <c r="BI6" s="3">
        <f t="shared" si="23"/>
        <v>9.6061985033312185E-4</v>
      </c>
      <c r="BJ6">
        <v>92138</v>
      </c>
      <c r="BK6" s="3">
        <f t="shared" si="24"/>
        <v>88.509591769993179</v>
      </c>
      <c r="BL6">
        <v>0</v>
      </c>
      <c r="BM6" s="3">
        <f t="shared" si="25"/>
        <v>0</v>
      </c>
      <c r="BN6">
        <v>1823</v>
      </c>
      <c r="BO6" s="3">
        <f t="shared" si="26"/>
        <v>1.7512099871572813</v>
      </c>
      <c r="BP6">
        <v>3</v>
      </c>
      <c r="BQ6" s="3">
        <f t="shared" si="27"/>
        <v>2.8818595509993656E-3</v>
      </c>
      <c r="BR6">
        <v>0</v>
      </c>
      <c r="BS6" s="3">
        <f t="shared" si="28"/>
        <v>0</v>
      </c>
      <c r="BT6">
        <v>0</v>
      </c>
      <c r="BU6" s="3">
        <f t="shared" si="29"/>
        <v>0</v>
      </c>
      <c r="BV6">
        <v>0</v>
      </c>
      <c r="BW6" s="3">
        <f t="shared" si="30"/>
        <v>0</v>
      </c>
      <c r="BX6">
        <v>0</v>
      </c>
      <c r="BY6" s="3">
        <f t="shared" si="31"/>
        <v>0</v>
      </c>
      <c r="BZ6">
        <v>0</v>
      </c>
      <c r="CA6" s="3">
        <f t="shared" si="32"/>
        <v>0</v>
      </c>
      <c r="CB6">
        <v>0</v>
      </c>
      <c r="CC6" s="3">
        <f t="shared" si="33"/>
        <v>0</v>
      </c>
      <c r="CD6">
        <v>0</v>
      </c>
      <c r="CE6" s="3">
        <f t="shared" si="34"/>
        <v>0</v>
      </c>
      <c r="CF6">
        <v>0</v>
      </c>
      <c r="CG6" s="3">
        <f t="shared" si="35"/>
        <v>0</v>
      </c>
      <c r="CH6">
        <v>0</v>
      </c>
      <c r="CI6" s="3">
        <f t="shared" si="36"/>
        <v>0</v>
      </c>
      <c r="CJ6">
        <v>0</v>
      </c>
      <c r="CK6" s="3">
        <f t="shared" si="37"/>
        <v>0</v>
      </c>
      <c r="CL6">
        <v>280</v>
      </c>
      <c r="CM6" s="3">
        <f t="shared" si="38"/>
        <v>0.26897355809327411</v>
      </c>
      <c r="CN6">
        <v>0</v>
      </c>
      <c r="CO6" s="3">
        <f t="shared" si="39"/>
        <v>0</v>
      </c>
      <c r="CP6">
        <v>1</v>
      </c>
      <c r="CQ6" s="3">
        <f t="shared" si="40"/>
        <v>9.6061985033312185E-4</v>
      </c>
      <c r="CR6">
        <v>1</v>
      </c>
      <c r="CS6" s="3">
        <f t="shared" si="41"/>
        <v>9.6061985033312185E-4</v>
      </c>
      <c r="CT6">
        <v>0</v>
      </c>
      <c r="CU6" s="3">
        <f t="shared" si="42"/>
        <v>0</v>
      </c>
      <c r="CV6">
        <v>0</v>
      </c>
      <c r="CW6" s="3">
        <f t="shared" si="43"/>
        <v>0</v>
      </c>
      <c r="CX6">
        <v>0</v>
      </c>
      <c r="CY6" s="3">
        <f t="shared" si="44"/>
        <v>0</v>
      </c>
      <c r="CZ6">
        <v>33</v>
      </c>
      <c r="DA6" s="3">
        <f t="shared" si="45"/>
        <v>3.1700455060993019E-2</v>
      </c>
      <c r="DB6">
        <v>0</v>
      </c>
      <c r="DC6" s="3">
        <f t="shared" si="46"/>
        <v>0</v>
      </c>
      <c r="DD6">
        <v>0</v>
      </c>
      <c r="DE6" s="3">
        <f t="shared" si="47"/>
        <v>0</v>
      </c>
      <c r="DF6">
        <v>0</v>
      </c>
      <c r="DG6" s="3">
        <f t="shared" si="48"/>
        <v>0</v>
      </c>
      <c r="DH6">
        <v>0</v>
      </c>
      <c r="DI6" s="3">
        <f t="shared" si="49"/>
        <v>0</v>
      </c>
    </row>
    <row r="7" spans="1:113" x14ac:dyDescent="0.3">
      <c r="A7" t="str">
        <f t="shared" si="0"/>
        <v>Crime using Explosive Substances per 100,000</v>
      </c>
      <c r="B7">
        <v>4</v>
      </c>
      <c r="C7" t="s">
        <v>29</v>
      </c>
      <c r="D7" s="10">
        <f t="shared" si="1"/>
        <v>9.4746316736936856E-2</v>
      </c>
      <c r="E7" s="3" cm="1">
        <f t="array" ref="E7">((D7-_xlfn.PERCENTILE.INC($D$2:$D$37,0.975))/(AVERAGE(SMALL($D$2:$D$37,{1,2,3,4,5}))-_xlfn.PERCENTILE.INC($D$2:$D$37,0.975)))*100</f>
        <v>91.654569587178656</v>
      </c>
      <c r="F7" s="3">
        <f t="shared" si="50"/>
        <v>91.654569587178656</v>
      </c>
      <c r="G7" s="8" t="str" cm="1">
        <f t="array" ref="G7">_xlfn.IFS(F7=100,"green",F7&gt;50,"yellow",F7&gt;0,"orange",F7=0,"red")</f>
        <v>yellow</v>
      </c>
      <c r="H7" t="s">
        <v>250</v>
      </c>
      <c r="I7" s="4">
        <v>1055450</v>
      </c>
      <c r="J7" s="4">
        <v>474894</v>
      </c>
      <c r="K7" s="4">
        <v>580556</v>
      </c>
      <c r="L7">
        <v>0</v>
      </c>
      <c r="M7" s="3">
        <f t="shared" si="51"/>
        <v>0</v>
      </c>
      <c r="N7">
        <v>0</v>
      </c>
      <c r="O7" s="3">
        <f t="shared" si="51"/>
        <v>0</v>
      </c>
      <c r="P7">
        <v>0</v>
      </c>
      <c r="Q7" s="3">
        <f t="shared" si="52"/>
        <v>0</v>
      </c>
      <c r="R7">
        <v>1</v>
      </c>
      <c r="S7" s="3">
        <f t="shared" si="2"/>
        <v>9.4746316736936856E-2</v>
      </c>
      <c r="T7">
        <v>1</v>
      </c>
      <c r="U7" s="3">
        <f t="shared" si="3"/>
        <v>9.4746316736936856E-2</v>
      </c>
      <c r="V7">
        <v>0</v>
      </c>
      <c r="W7" s="3">
        <f t="shared" si="4"/>
        <v>0</v>
      </c>
      <c r="X7">
        <v>0</v>
      </c>
      <c r="Y7" s="3">
        <f t="shared" si="5"/>
        <v>0</v>
      </c>
      <c r="Z7">
        <v>2</v>
      </c>
      <c r="AA7" s="3">
        <f t="shared" si="6"/>
        <v>0.18949263347387371</v>
      </c>
      <c r="AB7">
        <v>0</v>
      </c>
      <c r="AC7" s="3">
        <f t="shared" si="7"/>
        <v>0</v>
      </c>
      <c r="AD7">
        <v>2</v>
      </c>
      <c r="AE7" s="3">
        <f t="shared" si="8"/>
        <v>0.18949263347387371</v>
      </c>
      <c r="AF7">
        <v>0</v>
      </c>
      <c r="AG7" s="3">
        <f t="shared" si="9"/>
        <v>0</v>
      </c>
      <c r="AH7">
        <v>1</v>
      </c>
      <c r="AI7" s="3">
        <f t="shared" si="10"/>
        <v>9.4746316736936856E-2</v>
      </c>
      <c r="AJ7">
        <v>1</v>
      </c>
      <c r="AK7" s="3">
        <f t="shared" si="11"/>
        <v>9.4746316736936856E-2</v>
      </c>
      <c r="AL7">
        <v>1</v>
      </c>
      <c r="AM7" s="3">
        <f t="shared" si="12"/>
        <v>9.4746316736936856E-2</v>
      </c>
      <c r="AN7">
        <v>66</v>
      </c>
      <c r="AO7" s="3">
        <f t="shared" si="13"/>
        <v>6.2532569046378326</v>
      </c>
      <c r="AP7">
        <v>0</v>
      </c>
      <c r="AQ7" s="3">
        <f t="shared" si="14"/>
        <v>0</v>
      </c>
      <c r="AR7">
        <v>1</v>
      </c>
      <c r="AS7" s="3">
        <f t="shared" si="15"/>
        <v>9.4746316736936856E-2</v>
      </c>
      <c r="AT7">
        <v>67</v>
      </c>
      <c r="AU7" s="3">
        <f t="shared" si="16"/>
        <v>6.3480032213747695</v>
      </c>
      <c r="AV7">
        <v>16</v>
      </c>
      <c r="AW7" s="3">
        <f t="shared" si="17"/>
        <v>1.5159410677909897</v>
      </c>
      <c r="AX7">
        <v>0</v>
      </c>
      <c r="AY7" s="3">
        <f t="shared" si="18"/>
        <v>0</v>
      </c>
      <c r="AZ7">
        <v>0</v>
      </c>
      <c r="BA7" s="3">
        <f t="shared" si="19"/>
        <v>0</v>
      </c>
      <c r="BB7">
        <v>0</v>
      </c>
      <c r="BC7" s="3">
        <f t="shared" si="20"/>
        <v>0</v>
      </c>
      <c r="BD7">
        <v>2</v>
      </c>
      <c r="BE7" s="3">
        <f t="shared" si="21"/>
        <v>0.18949263347387371</v>
      </c>
      <c r="BF7">
        <v>0</v>
      </c>
      <c r="BG7" s="3">
        <f t="shared" si="22"/>
        <v>0</v>
      </c>
      <c r="BH7">
        <v>1</v>
      </c>
      <c r="BI7" s="3">
        <f t="shared" si="23"/>
        <v>9.4746316736936856E-2</v>
      </c>
      <c r="BJ7">
        <v>0</v>
      </c>
      <c r="BK7" s="3">
        <f t="shared" si="24"/>
        <v>0</v>
      </c>
      <c r="BL7">
        <v>155</v>
      </c>
      <c r="BM7" s="3">
        <f t="shared" si="25"/>
        <v>14.685679094225213</v>
      </c>
      <c r="BN7">
        <v>182</v>
      </c>
      <c r="BO7" s="3">
        <f t="shared" si="26"/>
        <v>17.243829646122506</v>
      </c>
      <c r="BP7">
        <v>1</v>
      </c>
      <c r="BQ7" s="3">
        <f t="shared" si="27"/>
        <v>9.4746316736936856E-2</v>
      </c>
      <c r="BR7">
        <v>1</v>
      </c>
      <c r="BS7" s="3">
        <f t="shared" si="28"/>
        <v>9.4746316736936856E-2</v>
      </c>
      <c r="BT7">
        <v>0</v>
      </c>
      <c r="BU7" s="3">
        <f t="shared" si="29"/>
        <v>0</v>
      </c>
      <c r="BV7">
        <v>0</v>
      </c>
      <c r="BW7" s="3">
        <f t="shared" si="30"/>
        <v>0</v>
      </c>
      <c r="BX7">
        <v>0</v>
      </c>
      <c r="BY7" s="3">
        <f t="shared" si="31"/>
        <v>0</v>
      </c>
      <c r="BZ7">
        <v>0</v>
      </c>
      <c r="CA7" s="3">
        <f t="shared" si="32"/>
        <v>0</v>
      </c>
      <c r="CB7">
        <v>0</v>
      </c>
      <c r="CC7" s="3">
        <f t="shared" si="33"/>
        <v>0</v>
      </c>
      <c r="CD7">
        <v>0</v>
      </c>
      <c r="CE7" s="3">
        <f t="shared" si="34"/>
        <v>0</v>
      </c>
      <c r="CF7">
        <v>0</v>
      </c>
      <c r="CG7" s="3">
        <f t="shared" si="35"/>
        <v>0</v>
      </c>
      <c r="CH7">
        <v>0</v>
      </c>
      <c r="CI7" s="3">
        <f t="shared" si="36"/>
        <v>0</v>
      </c>
      <c r="CJ7">
        <v>0</v>
      </c>
      <c r="CK7" s="3">
        <f t="shared" si="37"/>
        <v>0</v>
      </c>
      <c r="CL7">
        <v>127</v>
      </c>
      <c r="CM7" s="3">
        <f t="shared" si="38"/>
        <v>12.03278222559098</v>
      </c>
      <c r="CN7">
        <v>0</v>
      </c>
      <c r="CO7" s="3">
        <f t="shared" si="39"/>
        <v>0</v>
      </c>
      <c r="CP7">
        <v>0</v>
      </c>
      <c r="CQ7" s="3">
        <f t="shared" si="40"/>
        <v>0</v>
      </c>
      <c r="CR7">
        <v>0</v>
      </c>
      <c r="CS7" s="3">
        <f t="shared" si="41"/>
        <v>0</v>
      </c>
      <c r="CT7">
        <v>0</v>
      </c>
      <c r="CU7" s="3">
        <f t="shared" si="42"/>
        <v>0</v>
      </c>
      <c r="CV7">
        <v>0</v>
      </c>
      <c r="CW7" s="3">
        <f t="shared" si="43"/>
        <v>0</v>
      </c>
      <c r="CX7">
        <v>0</v>
      </c>
      <c r="CY7" s="3">
        <f t="shared" si="44"/>
        <v>0</v>
      </c>
      <c r="CZ7">
        <v>2</v>
      </c>
      <c r="DA7" s="3">
        <f t="shared" si="45"/>
        <v>0.18949263347387371</v>
      </c>
      <c r="DB7">
        <v>0</v>
      </c>
      <c r="DC7" s="3">
        <f t="shared" si="46"/>
        <v>0</v>
      </c>
      <c r="DD7">
        <v>0</v>
      </c>
      <c r="DE7" s="3">
        <f t="shared" si="47"/>
        <v>0</v>
      </c>
      <c r="DF7">
        <v>0</v>
      </c>
      <c r="DG7" s="3">
        <f t="shared" si="48"/>
        <v>0</v>
      </c>
      <c r="DH7">
        <v>0</v>
      </c>
      <c r="DI7" s="3">
        <f t="shared" si="49"/>
        <v>0</v>
      </c>
    </row>
    <row r="8" spans="1:113" x14ac:dyDescent="0.3">
      <c r="A8" t="str">
        <f t="shared" si="0"/>
        <v>Crime using Explosive Substances per 100,000</v>
      </c>
      <c r="B8">
        <v>22</v>
      </c>
      <c r="C8" t="s">
        <v>28</v>
      </c>
      <c r="D8" s="10">
        <f t="shared" si="1"/>
        <v>0.20747539322263228</v>
      </c>
      <c r="E8" s="3" cm="1">
        <f t="array" ref="E8">((D8-_xlfn.PERCENTILE.INC($D$2:$D$37,0.975))/(AVERAGE(SMALL($D$2:$D$37,{1,2,3,4,5}))-_xlfn.PERCENTILE.INC($D$2:$D$37,0.975)))*100</f>
        <v>81.725184512241754</v>
      </c>
      <c r="F8" s="3">
        <f t="shared" si="50"/>
        <v>81.725184512241754</v>
      </c>
      <c r="G8" s="8" t="str" cm="1">
        <f t="array" ref="G8">_xlfn.IFS(F8=100,"green",F8&gt;50,"yellow",F8&gt;0,"orange",F8=0,"red")</f>
        <v>yellow</v>
      </c>
      <c r="H8" t="s">
        <v>250</v>
      </c>
      <c r="I8" s="4">
        <v>25545198</v>
      </c>
      <c r="J8" s="4">
        <v>12714862</v>
      </c>
      <c r="K8" s="4">
        <v>12830336</v>
      </c>
      <c r="L8">
        <v>9</v>
      </c>
      <c r="M8" s="3">
        <f t="shared" si="51"/>
        <v>3.5231670547239441E-2</v>
      </c>
      <c r="N8">
        <v>0</v>
      </c>
      <c r="O8" s="3">
        <f t="shared" si="51"/>
        <v>0</v>
      </c>
      <c r="P8">
        <v>0</v>
      </c>
      <c r="Q8" s="3">
        <f t="shared" si="52"/>
        <v>0</v>
      </c>
      <c r="R8">
        <v>2366</v>
      </c>
      <c r="S8" s="3">
        <f t="shared" si="2"/>
        <v>9.2620147238631709</v>
      </c>
      <c r="T8">
        <v>1</v>
      </c>
      <c r="U8" s="3">
        <f t="shared" si="3"/>
        <v>3.9146300608043829E-3</v>
      </c>
      <c r="V8">
        <v>0</v>
      </c>
      <c r="W8" s="3">
        <f t="shared" si="4"/>
        <v>0</v>
      </c>
      <c r="X8">
        <v>0</v>
      </c>
      <c r="Y8" s="3">
        <f t="shared" si="5"/>
        <v>0</v>
      </c>
      <c r="Z8">
        <v>0</v>
      </c>
      <c r="AA8" s="3">
        <f t="shared" si="6"/>
        <v>0</v>
      </c>
      <c r="AB8">
        <v>0</v>
      </c>
      <c r="AC8" s="3">
        <f t="shared" si="7"/>
        <v>0</v>
      </c>
      <c r="AD8">
        <v>2</v>
      </c>
      <c r="AE8" s="3">
        <f t="shared" si="8"/>
        <v>7.8292601216087658E-3</v>
      </c>
      <c r="AF8">
        <v>6</v>
      </c>
      <c r="AG8" s="3">
        <f t="shared" si="9"/>
        <v>2.3487780364826297E-2</v>
      </c>
      <c r="AH8">
        <v>6</v>
      </c>
      <c r="AI8" s="3">
        <f t="shared" si="10"/>
        <v>2.3487780364826297E-2</v>
      </c>
      <c r="AJ8">
        <v>3</v>
      </c>
      <c r="AK8" s="3">
        <f t="shared" si="11"/>
        <v>1.1743890182413149E-2</v>
      </c>
      <c r="AL8">
        <v>0</v>
      </c>
      <c r="AM8" s="3">
        <f t="shared" si="12"/>
        <v>0</v>
      </c>
      <c r="AN8">
        <v>1450</v>
      </c>
      <c r="AO8" s="3">
        <f t="shared" si="13"/>
        <v>5.6762135881663554</v>
      </c>
      <c r="AP8">
        <v>83</v>
      </c>
      <c r="AQ8" s="3">
        <f t="shared" si="14"/>
        <v>0.32491429504676378</v>
      </c>
      <c r="AR8">
        <v>53</v>
      </c>
      <c r="AS8" s="3">
        <f t="shared" si="15"/>
        <v>0.20747539322263228</v>
      </c>
      <c r="AT8">
        <v>1586</v>
      </c>
      <c r="AU8" s="3">
        <f t="shared" si="16"/>
        <v>6.2086032764357517</v>
      </c>
      <c r="AV8">
        <v>324</v>
      </c>
      <c r="AW8" s="3">
        <f t="shared" si="17"/>
        <v>1.26834013970062</v>
      </c>
      <c r="AX8">
        <v>12</v>
      </c>
      <c r="AY8" s="3">
        <f t="shared" si="18"/>
        <v>4.6975560729652595E-2</v>
      </c>
      <c r="AZ8">
        <v>1</v>
      </c>
      <c r="BA8" s="3">
        <f t="shared" si="19"/>
        <v>3.9146300608043829E-3</v>
      </c>
      <c r="BB8">
        <v>0</v>
      </c>
      <c r="BC8" s="3">
        <f t="shared" si="20"/>
        <v>0</v>
      </c>
      <c r="BD8">
        <v>11</v>
      </c>
      <c r="BE8" s="3">
        <f t="shared" si="21"/>
        <v>4.306093066884821E-2</v>
      </c>
      <c r="BF8">
        <v>0</v>
      </c>
      <c r="BG8" s="3">
        <f t="shared" si="22"/>
        <v>0</v>
      </c>
      <c r="BH8">
        <v>1</v>
      </c>
      <c r="BI8" s="3">
        <f t="shared" si="23"/>
        <v>3.9146300608043829E-3</v>
      </c>
      <c r="BJ8">
        <v>0</v>
      </c>
      <c r="BK8" s="3">
        <f t="shared" si="24"/>
        <v>0</v>
      </c>
      <c r="BL8">
        <v>31084</v>
      </c>
      <c r="BM8" s="3">
        <f t="shared" si="25"/>
        <v>121.68236081004343</v>
      </c>
      <c r="BN8">
        <v>1155</v>
      </c>
      <c r="BO8" s="3">
        <f t="shared" si="26"/>
        <v>4.5213977202290616</v>
      </c>
      <c r="BP8">
        <v>0</v>
      </c>
      <c r="BQ8" s="3">
        <f t="shared" si="27"/>
        <v>0</v>
      </c>
      <c r="BR8">
        <v>0</v>
      </c>
      <c r="BS8" s="3">
        <f t="shared" si="28"/>
        <v>0</v>
      </c>
      <c r="BT8">
        <v>0</v>
      </c>
      <c r="BU8" s="3">
        <f t="shared" si="29"/>
        <v>0</v>
      </c>
      <c r="BV8">
        <v>0</v>
      </c>
      <c r="BW8" s="3">
        <f t="shared" si="30"/>
        <v>0</v>
      </c>
      <c r="BX8">
        <v>2</v>
      </c>
      <c r="BY8" s="3">
        <f t="shared" si="31"/>
        <v>7.8292601216087658E-3</v>
      </c>
      <c r="BZ8">
        <v>0</v>
      </c>
      <c r="CA8" s="3">
        <f t="shared" si="32"/>
        <v>0</v>
      </c>
      <c r="CB8">
        <v>11</v>
      </c>
      <c r="CC8" s="3">
        <f t="shared" si="33"/>
        <v>4.306093066884821E-2</v>
      </c>
      <c r="CD8">
        <v>0</v>
      </c>
      <c r="CE8" s="3">
        <f t="shared" si="34"/>
        <v>0</v>
      </c>
      <c r="CF8">
        <v>0</v>
      </c>
      <c r="CG8" s="3">
        <f t="shared" si="35"/>
        <v>0</v>
      </c>
      <c r="CH8">
        <v>0</v>
      </c>
      <c r="CI8" s="3">
        <f t="shared" si="36"/>
        <v>0</v>
      </c>
      <c r="CJ8">
        <v>0</v>
      </c>
      <c r="CK8" s="3">
        <f t="shared" si="37"/>
        <v>0</v>
      </c>
      <c r="CL8">
        <v>10125</v>
      </c>
      <c r="CM8" s="3">
        <f t="shared" si="38"/>
        <v>39.635629365644377</v>
      </c>
      <c r="CN8">
        <v>0</v>
      </c>
      <c r="CO8" s="3">
        <f t="shared" si="39"/>
        <v>0</v>
      </c>
      <c r="CP8">
        <v>0</v>
      </c>
      <c r="CQ8" s="3">
        <f t="shared" si="40"/>
        <v>0</v>
      </c>
      <c r="CR8">
        <v>0</v>
      </c>
      <c r="CS8" s="3">
        <f t="shared" si="41"/>
        <v>0</v>
      </c>
      <c r="CT8">
        <v>0</v>
      </c>
      <c r="CU8" s="3">
        <f t="shared" si="42"/>
        <v>0</v>
      </c>
      <c r="CV8">
        <v>0</v>
      </c>
      <c r="CW8" s="3">
        <f t="shared" si="43"/>
        <v>0</v>
      </c>
      <c r="CX8">
        <v>2</v>
      </c>
      <c r="CY8" s="3">
        <f t="shared" si="44"/>
        <v>7.8292601216087658E-3</v>
      </c>
      <c r="CZ8">
        <v>4</v>
      </c>
      <c r="DA8" s="3">
        <f t="shared" si="45"/>
        <v>1.5658520243217532E-2</v>
      </c>
      <c r="DB8">
        <v>0</v>
      </c>
      <c r="DC8" s="3">
        <f t="shared" si="46"/>
        <v>0</v>
      </c>
      <c r="DD8">
        <v>0</v>
      </c>
      <c r="DE8" s="3">
        <f t="shared" si="47"/>
        <v>0</v>
      </c>
      <c r="DF8">
        <v>0</v>
      </c>
      <c r="DG8" s="3">
        <f t="shared" si="48"/>
        <v>0</v>
      </c>
      <c r="DH8">
        <v>0</v>
      </c>
      <c r="DI8" s="3">
        <f t="shared" si="49"/>
        <v>0</v>
      </c>
    </row>
    <row r="9" spans="1:113" x14ac:dyDescent="0.3">
      <c r="A9" t="str">
        <f t="shared" si="0"/>
        <v>Crime using Explosive Substances per 100,000</v>
      </c>
      <c r="B9">
        <v>25</v>
      </c>
      <c r="C9" t="s">
        <v>244</v>
      </c>
      <c r="D9" s="10">
        <f t="shared" si="1"/>
        <v>0</v>
      </c>
      <c r="E9" s="3" cm="1">
        <f t="array" ref="E9">((D9-_xlfn.PERCENTILE.INC($D$2:$D$37,0.975))/(AVERAGE(SMALL($D$2:$D$37,{1,2,3,4,5}))-_xlfn.PERCENTILE.INC($D$2:$D$37,0.975)))*100</f>
        <v>100</v>
      </c>
      <c r="F9" s="3">
        <f t="shared" si="50"/>
        <v>100</v>
      </c>
      <c r="G9" s="8" t="str" cm="1">
        <f t="array" ref="G9">_xlfn.IFS(F9=100,"green",F9&gt;50,"yellow",F9&gt;0,"orange",F9=0,"red")</f>
        <v>green</v>
      </c>
      <c r="H9" t="s">
        <v>250</v>
      </c>
      <c r="I9" s="4">
        <v>585764</v>
      </c>
      <c r="J9" s="4">
        <v>243412</v>
      </c>
      <c r="K9" s="4">
        <v>342352</v>
      </c>
      <c r="L9">
        <v>0</v>
      </c>
      <c r="M9" s="3">
        <f t="shared" si="51"/>
        <v>0</v>
      </c>
      <c r="N9">
        <v>0</v>
      </c>
      <c r="O9" s="3">
        <f t="shared" si="51"/>
        <v>0</v>
      </c>
      <c r="P9">
        <v>0</v>
      </c>
      <c r="Q9" s="3">
        <f t="shared" si="52"/>
        <v>0</v>
      </c>
      <c r="R9">
        <v>55</v>
      </c>
      <c r="S9" s="3">
        <f t="shared" si="2"/>
        <v>9.3894469445032467</v>
      </c>
      <c r="T9">
        <v>0</v>
      </c>
      <c r="U9" s="3">
        <f t="shared" si="3"/>
        <v>0</v>
      </c>
      <c r="V9">
        <v>0</v>
      </c>
      <c r="W9" s="3">
        <f t="shared" si="4"/>
        <v>0</v>
      </c>
      <c r="X9">
        <v>0</v>
      </c>
      <c r="Y9" s="3">
        <f t="shared" si="5"/>
        <v>0</v>
      </c>
      <c r="Z9">
        <v>0</v>
      </c>
      <c r="AA9" s="3">
        <f t="shared" si="6"/>
        <v>0</v>
      </c>
      <c r="AB9">
        <v>0</v>
      </c>
      <c r="AC9" s="3">
        <f t="shared" si="7"/>
        <v>0</v>
      </c>
      <c r="AD9">
        <v>0</v>
      </c>
      <c r="AE9" s="3">
        <f t="shared" si="8"/>
        <v>0</v>
      </c>
      <c r="AF9">
        <v>5</v>
      </c>
      <c r="AG9" s="3">
        <f t="shared" si="9"/>
        <v>0.85358608586393159</v>
      </c>
      <c r="AH9">
        <v>2</v>
      </c>
      <c r="AI9" s="3">
        <f t="shared" si="10"/>
        <v>0.34143443434557263</v>
      </c>
      <c r="AJ9">
        <v>0</v>
      </c>
      <c r="AK9" s="3">
        <f t="shared" si="11"/>
        <v>0</v>
      </c>
      <c r="AL9">
        <v>0</v>
      </c>
      <c r="AM9" s="3">
        <f t="shared" si="12"/>
        <v>0</v>
      </c>
      <c r="AN9">
        <v>0</v>
      </c>
      <c r="AO9" s="3">
        <f t="shared" si="13"/>
        <v>0</v>
      </c>
      <c r="AP9">
        <v>0</v>
      </c>
      <c r="AQ9" s="3">
        <f t="shared" si="14"/>
        <v>0</v>
      </c>
      <c r="AR9">
        <v>0</v>
      </c>
      <c r="AS9" s="3">
        <f t="shared" si="15"/>
        <v>0</v>
      </c>
      <c r="AT9">
        <v>0</v>
      </c>
      <c r="AU9" s="3">
        <f t="shared" si="16"/>
        <v>0</v>
      </c>
      <c r="AV9">
        <v>5</v>
      </c>
      <c r="AW9" s="3">
        <f t="shared" si="17"/>
        <v>0.85358608586393159</v>
      </c>
      <c r="AX9">
        <v>0</v>
      </c>
      <c r="AY9" s="3">
        <f t="shared" si="18"/>
        <v>0</v>
      </c>
      <c r="AZ9">
        <v>0</v>
      </c>
      <c r="BA9" s="3">
        <f t="shared" si="19"/>
        <v>0</v>
      </c>
      <c r="BB9">
        <v>0</v>
      </c>
      <c r="BC9" s="3">
        <f t="shared" si="20"/>
        <v>0</v>
      </c>
      <c r="BD9">
        <v>0</v>
      </c>
      <c r="BE9" s="3">
        <f t="shared" si="21"/>
        <v>0</v>
      </c>
      <c r="BF9">
        <v>0</v>
      </c>
      <c r="BG9" s="3">
        <f t="shared" si="22"/>
        <v>0</v>
      </c>
      <c r="BH9">
        <v>0</v>
      </c>
      <c r="BI9" s="3">
        <f t="shared" si="23"/>
        <v>0</v>
      </c>
      <c r="BJ9">
        <v>0</v>
      </c>
      <c r="BK9" s="3">
        <f t="shared" si="24"/>
        <v>0</v>
      </c>
      <c r="BL9">
        <v>0</v>
      </c>
      <c r="BM9" s="3">
        <f t="shared" si="25"/>
        <v>0</v>
      </c>
      <c r="BN9">
        <v>11</v>
      </c>
      <c r="BO9" s="3">
        <f t="shared" si="26"/>
        <v>1.8778893889006494</v>
      </c>
      <c r="BP9">
        <v>0</v>
      </c>
      <c r="BQ9" s="3">
        <f t="shared" si="27"/>
        <v>0</v>
      </c>
      <c r="BR9">
        <v>0</v>
      </c>
      <c r="BS9" s="3">
        <f t="shared" si="28"/>
        <v>0</v>
      </c>
      <c r="BT9">
        <v>0</v>
      </c>
      <c r="BU9" s="3">
        <f t="shared" si="29"/>
        <v>0</v>
      </c>
      <c r="BV9">
        <v>0</v>
      </c>
      <c r="BW9" s="3">
        <f t="shared" si="30"/>
        <v>0</v>
      </c>
      <c r="BX9">
        <v>0</v>
      </c>
      <c r="BY9" s="3">
        <f t="shared" si="31"/>
        <v>0</v>
      </c>
      <c r="BZ9">
        <v>0</v>
      </c>
      <c r="CA9" s="3">
        <f t="shared" si="32"/>
        <v>0</v>
      </c>
      <c r="CB9">
        <v>0</v>
      </c>
      <c r="CC9" s="3">
        <f t="shared" si="33"/>
        <v>0</v>
      </c>
      <c r="CD9">
        <v>0</v>
      </c>
      <c r="CE9" s="3">
        <f t="shared" si="34"/>
        <v>0</v>
      </c>
      <c r="CF9">
        <v>0</v>
      </c>
      <c r="CG9" s="3">
        <f t="shared" si="35"/>
        <v>0</v>
      </c>
      <c r="CH9">
        <v>0</v>
      </c>
      <c r="CI9" s="3">
        <f t="shared" si="36"/>
        <v>0</v>
      </c>
      <c r="CJ9">
        <v>0</v>
      </c>
      <c r="CK9" s="3">
        <f t="shared" si="37"/>
        <v>0</v>
      </c>
      <c r="CL9">
        <v>10</v>
      </c>
      <c r="CM9" s="3">
        <f t="shared" si="38"/>
        <v>1.7071721717278632</v>
      </c>
      <c r="CN9">
        <v>0</v>
      </c>
      <c r="CO9" s="3">
        <f t="shared" si="39"/>
        <v>0</v>
      </c>
      <c r="CP9">
        <v>0</v>
      </c>
      <c r="CQ9" s="3">
        <f t="shared" si="40"/>
        <v>0</v>
      </c>
      <c r="CR9">
        <v>0</v>
      </c>
      <c r="CS9" s="3">
        <f t="shared" si="41"/>
        <v>0</v>
      </c>
      <c r="CT9">
        <v>0</v>
      </c>
      <c r="CU9" s="3">
        <f t="shared" si="42"/>
        <v>0</v>
      </c>
      <c r="CV9">
        <v>0</v>
      </c>
      <c r="CW9" s="3">
        <f t="shared" si="43"/>
        <v>0</v>
      </c>
      <c r="CX9">
        <v>0</v>
      </c>
      <c r="CY9" s="3">
        <f t="shared" si="44"/>
        <v>0</v>
      </c>
      <c r="CZ9">
        <v>0</v>
      </c>
      <c r="DA9" s="3">
        <f t="shared" si="45"/>
        <v>0</v>
      </c>
      <c r="DB9">
        <v>0</v>
      </c>
      <c r="DC9" s="3">
        <f t="shared" si="46"/>
        <v>0</v>
      </c>
      <c r="DD9">
        <v>0</v>
      </c>
      <c r="DE9" s="3">
        <f t="shared" si="47"/>
        <v>0</v>
      </c>
      <c r="DF9">
        <v>0</v>
      </c>
      <c r="DG9" s="3">
        <f t="shared" si="48"/>
        <v>0</v>
      </c>
      <c r="DH9">
        <v>0</v>
      </c>
      <c r="DI9" s="3">
        <f t="shared" si="49"/>
        <v>0</v>
      </c>
    </row>
    <row r="10" spans="1:113" x14ac:dyDescent="0.3">
      <c r="A10" t="str">
        <f t="shared" si="0"/>
        <v>Crime using Explosive Substances per 100,000</v>
      </c>
      <c r="B10">
        <v>7</v>
      </c>
      <c r="C10" t="s">
        <v>27</v>
      </c>
      <c r="D10" s="10">
        <f t="shared" si="1"/>
        <v>1.1913313252649625E-2</v>
      </c>
      <c r="E10" s="3" cm="1">
        <f t="array" ref="E10">((D10-_xlfn.PERCENTILE.INC($D$2:$D$37,0.975))/(AVERAGE(SMALL($D$2:$D$37,{1,2,3,4,5}))-_xlfn.PERCENTILE.INC($D$2:$D$37,0.975)))*100</f>
        <v>98.950653385163506</v>
      </c>
      <c r="F10" s="3">
        <f t="shared" si="50"/>
        <v>98.950653385163506</v>
      </c>
      <c r="G10" s="8" t="str" cm="1">
        <f t="array" ref="G10">_xlfn.IFS(F10=100,"green",F10&gt;50,"yellow",F10&gt;0,"orange",F10=0,"red")</f>
        <v>yellow</v>
      </c>
      <c r="H10" t="s">
        <v>250</v>
      </c>
      <c r="I10" s="4">
        <v>16787941</v>
      </c>
      <c r="J10" s="4">
        <v>7800820</v>
      </c>
      <c r="K10" s="4">
        <v>8987121</v>
      </c>
      <c r="L10">
        <v>18</v>
      </c>
      <c r="M10" s="3">
        <f t="shared" si="51"/>
        <v>0.10721981927384663</v>
      </c>
      <c r="N10">
        <v>3</v>
      </c>
      <c r="O10" s="3">
        <f t="shared" si="51"/>
        <v>1.7869969878974438E-2</v>
      </c>
      <c r="P10">
        <v>0</v>
      </c>
      <c r="Q10" s="3">
        <f t="shared" si="52"/>
        <v>0</v>
      </c>
      <c r="R10">
        <v>1512</v>
      </c>
      <c r="S10" s="3">
        <f t="shared" si="2"/>
        <v>9.0064648190031154</v>
      </c>
      <c r="T10">
        <v>57</v>
      </c>
      <c r="U10" s="3">
        <f t="shared" si="3"/>
        <v>0.33952942770051431</v>
      </c>
      <c r="V10">
        <v>1</v>
      </c>
      <c r="W10" s="3">
        <f t="shared" si="4"/>
        <v>5.9566566263248126E-3</v>
      </c>
      <c r="X10">
        <v>2</v>
      </c>
      <c r="Y10" s="3">
        <f t="shared" si="5"/>
        <v>1.1913313252649625E-2</v>
      </c>
      <c r="Z10">
        <v>36</v>
      </c>
      <c r="AA10" s="3">
        <f t="shared" si="6"/>
        <v>0.21443963854769327</v>
      </c>
      <c r="AB10">
        <v>0</v>
      </c>
      <c r="AC10" s="3">
        <f t="shared" si="7"/>
        <v>0</v>
      </c>
      <c r="AD10">
        <v>83</v>
      </c>
      <c r="AE10" s="3">
        <f t="shared" si="8"/>
        <v>0.49440249998495944</v>
      </c>
      <c r="AF10">
        <v>0</v>
      </c>
      <c r="AG10" s="3">
        <f t="shared" si="9"/>
        <v>0</v>
      </c>
      <c r="AH10">
        <v>5</v>
      </c>
      <c r="AI10" s="3">
        <f t="shared" si="10"/>
        <v>2.978328313162406E-2</v>
      </c>
      <c r="AJ10">
        <v>12</v>
      </c>
      <c r="AK10" s="3">
        <f t="shared" si="11"/>
        <v>7.1479879515897751E-2</v>
      </c>
      <c r="AL10">
        <v>4</v>
      </c>
      <c r="AM10" s="3">
        <f t="shared" si="12"/>
        <v>2.382662650529925E-2</v>
      </c>
      <c r="AN10">
        <v>3693</v>
      </c>
      <c r="AO10" s="3">
        <f t="shared" si="13"/>
        <v>21.997932921017533</v>
      </c>
      <c r="AP10">
        <v>68</v>
      </c>
      <c r="AQ10" s="3">
        <f t="shared" si="14"/>
        <v>0.40505265059008722</v>
      </c>
      <c r="AR10">
        <v>2</v>
      </c>
      <c r="AS10" s="3">
        <f t="shared" si="15"/>
        <v>1.1913313252649625E-2</v>
      </c>
      <c r="AT10">
        <v>3763</v>
      </c>
      <c r="AU10" s="3">
        <f t="shared" si="16"/>
        <v>22.414898884860268</v>
      </c>
      <c r="AV10">
        <v>249</v>
      </c>
      <c r="AW10" s="3">
        <f t="shared" si="17"/>
        <v>1.4832074999548783</v>
      </c>
      <c r="AX10">
        <v>226</v>
      </c>
      <c r="AY10" s="3">
        <f t="shared" si="18"/>
        <v>1.3462043975494076</v>
      </c>
      <c r="AZ10">
        <v>110</v>
      </c>
      <c r="BA10" s="3">
        <f t="shared" si="19"/>
        <v>0.65523222889572941</v>
      </c>
      <c r="BB10">
        <v>0</v>
      </c>
      <c r="BC10" s="3">
        <f t="shared" si="20"/>
        <v>0</v>
      </c>
      <c r="BD10">
        <v>1</v>
      </c>
      <c r="BE10" s="3">
        <f t="shared" si="21"/>
        <v>5.9566566263248126E-3</v>
      </c>
      <c r="BF10">
        <v>0</v>
      </c>
      <c r="BG10" s="3">
        <f t="shared" si="22"/>
        <v>0</v>
      </c>
      <c r="BH10">
        <v>7</v>
      </c>
      <c r="BI10" s="3">
        <f t="shared" si="23"/>
        <v>4.1696596384273685E-2</v>
      </c>
      <c r="BJ10">
        <v>0</v>
      </c>
      <c r="BK10" s="3">
        <f t="shared" si="24"/>
        <v>0</v>
      </c>
      <c r="BL10">
        <v>6043</v>
      </c>
      <c r="BM10" s="3">
        <f t="shared" si="25"/>
        <v>35.99607599288084</v>
      </c>
      <c r="BN10">
        <v>1179</v>
      </c>
      <c r="BO10" s="3">
        <f t="shared" si="26"/>
        <v>7.0228981624369533</v>
      </c>
      <c r="BP10">
        <v>89</v>
      </c>
      <c r="BQ10" s="3">
        <f t="shared" si="27"/>
        <v>0.53014243974290831</v>
      </c>
      <c r="BR10">
        <v>44</v>
      </c>
      <c r="BS10" s="3">
        <f t="shared" si="28"/>
        <v>0.26209289155829174</v>
      </c>
      <c r="BT10">
        <v>0</v>
      </c>
      <c r="BU10" s="3">
        <f t="shared" si="29"/>
        <v>0</v>
      </c>
      <c r="BV10">
        <v>0</v>
      </c>
      <c r="BW10" s="3">
        <f t="shared" si="30"/>
        <v>0</v>
      </c>
      <c r="BX10">
        <v>0</v>
      </c>
      <c r="BY10" s="3">
        <f t="shared" si="31"/>
        <v>0</v>
      </c>
      <c r="BZ10">
        <v>0</v>
      </c>
      <c r="CA10" s="3">
        <f t="shared" si="32"/>
        <v>0</v>
      </c>
      <c r="CB10">
        <v>0</v>
      </c>
      <c r="CC10" s="3">
        <f t="shared" si="33"/>
        <v>0</v>
      </c>
      <c r="CD10">
        <v>0</v>
      </c>
      <c r="CE10" s="3">
        <f t="shared" si="34"/>
        <v>0</v>
      </c>
      <c r="CF10">
        <v>0</v>
      </c>
      <c r="CG10" s="3">
        <f t="shared" si="35"/>
        <v>0</v>
      </c>
      <c r="CH10">
        <v>0</v>
      </c>
      <c r="CI10" s="3">
        <f t="shared" si="36"/>
        <v>0</v>
      </c>
      <c r="CJ10">
        <v>1</v>
      </c>
      <c r="CK10" s="3">
        <f t="shared" si="37"/>
        <v>5.9566566263248126E-3</v>
      </c>
      <c r="CL10">
        <v>3493</v>
      </c>
      <c r="CM10" s="3">
        <f t="shared" si="38"/>
        <v>20.806601595752571</v>
      </c>
      <c r="CN10">
        <v>0</v>
      </c>
      <c r="CO10" s="3">
        <f t="shared" si="39"/>
        <v>0</v>
      </c>
      <c r="CP10">
        <v>0</v>
      </c>
      <c r="CQ10" s="3">
        <f t="shared" si="40"/>
        <v>0</v>
      </c>
      <c r="CR10">
        <v>0</v>
      </c>
      <c r="CS10" s="3">
        <f t="shared" si="41"/>
        <v>0</v>
      </c>
      <c r="CT10">
        <v>0</v>
      </c>
      <c r="CU10" s="3">
        <f t="shared" si="42"/>
        <v>0</v>
      </c>
      <c r="CV10">
        <v>0</v>
      </c>
      <c r="CW10" s="3">
        <f t="shared" si="43"/>
        <v>0</v>
      </c>
      <c r="CX10">
        <v>0</v>
      </c>
      <c r="CY10" s="3">
        <f t="shared" si="44"/>
        <v>0</v>
      </c>
      <c r="CZ10">
        <v>798</v>
      </c>
      <c r="DA10" s="3">
        <f t="shared" si="45"/>
        <v>4.7534119878072003</v>
      </c>
      <c r="DB10">
        <v>0</v>
      </c>
      <c r="DC10" s="3">
        <f t="shared" si="46"/>
        <v>0</v>
      </c>
      <c r="DD10">
        <v>0</v>
      </c>
      <c r="DE10" s="3">
        <f t="shared" si="47"/>
        <v>0</v>
      </c>
      <c r="DF10">
        <v>3</v>
      </c>
      <c r="DG10" s="3">
        <f t="shared" si="48"/>
        <v>1.7869969878974438E-2</v>
      </c>
      <c r="DH10">
        <v>0</v>
      </c>
      <c r="DI10" s="3">
        <f t="shared" si="49"/>
        <v>0</v>
      </c>
    </row>
    <row r="11" spans="1:113" x14ac:dyDescent="0.3">
      <c r="A11" t="str">
        <f t="shared" si="0"/>
        <v>Crime using Explosive Substances per 100,000</v>
      </c>
      <c r="B11">
        <v>30</v>
      </c>
      <c r="C11" t="s">
        <v>26</v>
      </c>
      <c r="D11" s="10">
        <f t="shared" si="1"/>
        <v>0</v>
      </c>
      <c r="E11" s="3" cm="1">
        <f t="array" ref="E11">((D11-_xlfn.PERCENTILE.INC($D$2:$D$37,0.975))/(AVERAGE(SMALL($D$2:$D$37,{1,2,3,4,5}))-_xlfn.PERCENTILE.INC($D$2:$D$37,0.975)))*100</f>
        <v>100</v>
      </c>
      <c r="F11" s="3">
        <f t="shared" si="50"/>
        <v>100</v>
      </c>
      <c r="G11" s="8" t="str" cm="1">
        <f t="array" ref="G11">_xlfn.IFS(F11=100,"green",F11&gt;50,"yellow",F11&gt;0,"orange",F11=0,"red")</f>
        <v>green</v>
      </c>
      <c r="H11" t="s">
        <v>250</v>
      </c>
      <c r="I11" s="4">
        <v>1458545</v>
      </c>
      <c r="J11" s="4">
        <v>719292</v>
      </c>
      <c r="K11" s="4">
        <v>739253</v>
      </c>
      <c r="L11">
        <v>0</v>
      </c>
      <c r="M11" s="3">
        <f t="shared" si="51"/>
        <v>0</v>
      </c>
      <c r="N11">
        <v>0</v>
      </c>
      <c r="O11" s="3">
        <f t="shared" si="51"/>
        <v>0</v>
      </c>
      <c r="P11">
        <v>0</v>
      </c>
      <c r="Q11" s="3">
        <f t="shared" si="52"/>
        <v>0</v>
      </c>
      <c r="R11">
        <v>4</v>
      </c>
      <c r="S11" s="3">
        <f t="shared" si="2"/>
        <v>0.27424590945085686</v>
      </c>
      <c r="T11">
        <v>0</v>
      </c>
      <c r="U11" s="3">
        <f t="shared" si="3"/>
        <v>0</v>
      </c>
      <c r="V11">
        <v>0</v>
      </c>
      <c r="W11" s="3">
        <f t="shared" si="4"/>
        <v>0</v>
      </c>
      <c r="X11">
        <v>0</v>
      </c>
      <c r="Y11" s="3">
        <f t="shared" si="5"/>
        <v>0</v>
      </c>
      <c r="Z11">
        <v>0</v>
      </c>
      <c r="AA11" s="3">
        <f t="shared" si="6"/>
        <v>0</v>
      </c>
      <c r="AB11">
        <v>0</v>
      </c>
      <c r="AC11" s="3">
        <f t="shared" si="7"/>
        <v>0</v>
      </c>
      <c r="AD11">
        <v>4</v>
      </c>
      <c r="AE11" s="3">
        <f t="shared" si="8"/>
        <v>0.27424590945085686</v>
      </c>
      <c r="AF11">
        <v>0</v>
      </c>
      <c r="AG11" s="3">
        <f t="shared" si="9"/>
        <v>0</v>
      </c>
      <c r="AH11">
        <v>10</v>
      </c>
      <c r="AI11" s="3">
        <f t="shared" si="10"/>
        <v>0.68561477362714218</v>
      </c>
      <c r="AJ11">
        <v>1</v>
      </c>
      <c r="AK11" s="3">
        <f t="shared" si="11"/>
        <v>6.8561477362714215E-2</v>
      </c>
      <c r="AL11">
        <v>0</v>
      </c>
      <c r="AM11" s="3">
        <f t="shared" si="12"/>
        <v>0</v>
      </c>
      <c r="AN11">
        <v>2</v>
      </c>
      <c r="AO11" s="3">
        <f t="shared" si="13"/>
        <v>0.13712295472542843</v>
      </c>
      <c r="AP11">
        <v>0</v>
      </c>
      <c r="AQ11" s="3">
        <f t="shared" si="14"/>
        <v>0</v>
      </c>
      <c r="AR11">
        <v>0</v>
      </c>
      <c r="AS11" s="3">
        <f t="shared" si="15"/>
        <v>0</v>
      </c>
      <c r="AT11">
        <v>2</v>
      </c>
      <c r="AU11" s="3">
        <f t="shared" si="16"/>
        <v>0.13712295472542843</v>
      </c>
      <c r="AV11">
        <v>19</v>
      </c>
      <c r="AW11" s="3">
        <f t="shared" si="17"/>
        <v>1.30266806989157</v>
      </c>
      <c r="AX11">
        <v>5</v>
      </c>
      <c r="AY11" s="3">
        <f t="shared" si="18"/>
        <v>0.34280738681357109</v>
      </c>
      <c r="AZ11">
        <v>1</v>
      </c>
      <c r="BA11" s="3">
        <f t="shared" si="19"/>
        <v>6.8561477362714215E-2</v>
      </c>
      <c r="BB11">
        <v>0</v>
      </c>
      <c r="BC11" s="3">
        <f t="shared" si="20"/>
        <v>0</v>
      </c>
      <c r="BD11">
        <v>0</v>
      </c>
      <c r="BE11" s="3">
        <f t="shared" si="21"/>
        <v>0</v>
      </c>
      <c r="BF11">
        <v>0</v>
      </c>
      <c r="BG11" s="3">
        <f t="shared" si="22"/>
        <v>0</v>
      </c>
      <c r="BH11">
        <v>0</v>
      </c>
      <c r="BI11" s="3">
        <f t="shared" si="23"/>
        <v>0</v>
      </c>
      <c r="BJ11">
        <v>0</v>
      </c>
      <c r="BK11" s="3">
        <f t="shared" si="24"/>
        <v>0</v>
      </c>
      <c r="BL11">
        <v>0</v>
      </c>
      <c r="BM11" s="3">
        <f t="shared" si="25"/>
        <v>0</v>
      </c>
      <c r="BN11">
        <v>153</v>
      </c>
      <c r="BO11" s="3">
        <f t="shared" si="26"/>
        <v>10.489906036495274</v>
      </c>
      <c r="BP11">
        <v>35</v>
      </c>
      <c r="BQ11" s="3">
        <f t="shared" si="27"/>
        <v>2.3996517076949977</v>
      </c>
      <c r="BR11">
        <v>1</v>
      </c>
      <c r="BS11" s="3">
        <f t="shared" si="28"/>
        <v>6.8561477362714215E-2</v>
      </c>
      <c r="BT11">
        <v>0</v>
      </c>
      <c r="BU11" s="3">
        <f t="shared" si="29"/>
        <v>0</v>
      </c>
      <c r="BV11">
        <v>0</v>
      </c>
      <c r="BW11" s="3">
        <f t="shared" si="30"/>
        <v>0</v>
      </c>
      <c r="BX11">
        <v>0</v>
      </c>
      <c r="BY11" s="3">
        <f t="shared" si="31"/>
        <v>0</v>
      </c>
      <c r="BZ11">
        <v>0</v>
      </c>
      <c r="CA11" s="3">
        <f t="shared" si="32"/>
        <v>0</v>
      </c>
      <c r="CB11">
        <v>3</v>
      </c>
      <c r="CC11" s="3">
        <f t="shared" si="33"/>
        <v>0.20568443208814266</v>
      </c>
      <c r="CD11">
        <v>0</v>
      </c>
      <c r="CE11" s="3">
        <f t="shared" si="34"/>
        <v>0</v>
      </c>
      <c r="CF11">
        <v>0</v>
      </c>
      <c r="CG11" s="3">
        <f t="shared" si="35"/>
        <v>0</v>
      </c>
      <c r="CH11">
        <v>0</v>
      </c>
      <c r="CI11" s="3">
        <f t="shared" si="36"/>
        <v>0</v>
      </c>
      <c r="CJ11">
        <v>0</v>
      </c>
      <c r="CK11" s="3">
        <f t="shared" si="37"/>
        <v>0</v>
      </c>
      <c r="CL11">
        <v>662</v>
      </c>
      <c r="CM11" s="3">
        <f t="shared" si="38"/>
        <v>45.387698014116808</v>
      </c>
      <c r="CN11">
        <v>0</v>
      </c>
      <c r="CO11" s="3">
        <f t="shared" si="39"/>
        <v>0</v>
      </c>
      <c r="CP11">
        <v>8</v>
      </c>
      <c r="CQ11" s="3">
        <f t="shared" si="40"/>
        <v>0.54849181890171372</v>
      </c>
      <c r="CR11">
        <v>0</v>
      </c>
      <c r="CS11" s="3">
        <f t="shared" si="41"/>
        <v>0</v>
      </c>
      <c r="CT11">
        <v>0</v>
      </c>
      <c r="CU11" s="3">
        <f t="shared" si="42"/>
        <v>0</v>
      </c>
      <c r="CV11">
        <v>0</v>
      </c>
      <c r="CW11" s="3">
        <f t="shared" si="43"/>
        <v>0</v>
      </c>
      <c r="CX11">
        <v>2</v>
      </c>
      <c r="CY11" s="3">
        <f t="shared" si="44"/>
        <v>0.13712295472542843</v>
      </c>
      <c r="CZ11">
        <v>7</v>
      </c>
      <c r="DA11" s="3">
        <f t="shared" si="45"/>
        <v>0.47993034153899944</v>
      </c>
      <c r="DB11">
        <v>0</v>
      </c>
      <c r="DC11" s="3">
        <f t="shared" si="46"/>
        <v>0</v>
      </c>
      <c r="DD11">
        <v>0</v>
      </c>
      <c r="DE11" s="3">
        <f t="shared" si="47"/>
        <v>0</v>
      </c>
      <c r="DF11">
        <v>0</v>
      </c>
      <c r="DG11" s="3">
        <f t="shared" si="48"/>
        <v>0</v>
      </c>
      <c r="DH11">
        <v>0</v>
      </c>
      <c r="DI11" s="3">
        <f t="shared" si="49"/>
        <v>0</v>
      </c>
    </row>
    <row r="12" spans="1:113" x14ac:dyDescent="0.3">
      <c r="A12" t="str">
        <f t="shared" si="0"/>
        <v>Crime using Explosive Substances per 100,000</v>
      </c>
      <c r="B12">
        <v>24</v>
      </c>
      <c r="C12" t="s">
        <v>25</v>
      </c>
      <c r="D12" s="10">
        <f t="shared" si="1"/>
        <v>1.9854502236708951E-2</v>
      </c>
      <c r="E12" s="3" cm="1">
        <f t="array" ref="E12">((D12-_xlfn.PERCENTILE.INC($D$2:$D$37,0.975))/(AVERAGE(SMALL($D$2:$D$37,{1,2,3,4,5}))-_xlfn.PERCENTILE.INC($D$2:$D$37,0.975)))*100</f>
        <v>98.251178805634098</v>
      </c>
      <c r="F12" s="3">
        <f t="shared" si="50"/>
        <v>98.251178805634098</v>
      </c>
      <c r="G12" s="8" t="str" cm="1">
        <f t="array" ref="G12">_xlfn.IFS(F12=100,"green",F12&gt;50,"yellow",F12&gt;0,"orange",F12=0,"red")</f>
        <v>yellow</v>
      </c>
      <c r="H12" t="s">
        <v>250</v>
      </c>
      <c r="I12" s="4">
        <v>60439692</v>
      </c>
      <c r="J12" s="4">
        <v>28944281</v>
      </c>
      <c r="K12" s="4">
        <v>31495411</v>
      </c>
      <c r="L12">
        <v>1</v>
      </c>
      <c r="M12" s="3">
        <f t="shared" si="51"/>
        <v>1.6545418530590789E-3</v>
      </c>
      <c r="N12">
        <v>1</v>
      </c>
      <c r="O12" s="3">
        <f t="shared" si="51"/>
        <v>1.6545418530590789E-3</v>
      </c>
      <c r="P12">
        <v>0</v>
      </c>
      <c r="Q12" s="3">
        <f t="shared" si="52"/>
        <v>0</v>
      </c>
      <c r="R12">
        <v>2499</v>
      </c>
      <c r="S12" s="3">
        <f t="shared" si="2"/>
        <v>4.134700090794639</v>
      </c>
      <c r="T12">
        <v>80</v>
      </c>
      <c r="U12" s="3">
        <f t="shared" si="3"/>
        <v>0.13236334824472634</v>
      </c>
      <c r="V12">
        <v>9</v>
      </c>
      <c r="W12" s="3">
        <f t="shared" si="4"/>
        <v>1.4890876677531712E-2</v>
      </c>
      <c r="X12">
        <v>1</v>
      </c>
      <c r="Y12" s="3">
        <f t="shared" si="5"/>
        <v>1.6545418530590789E-3</v>
      </c>
      <c r="Z12">
        <v>42</v>
      </c>
      <c r="AA12" s="3">
        <f t="shared" si="6"/>
        <v>6.9490757828481325E-2</v>
      </c>
      <c r="AB12">
        <v>0</v>
      </c>
      <c r="AC12" s="3">
        <f t="shared" si="7"/>
        <v>0</v>
      </c>
      <c r="AD12">
        <v>65</v>
      </c>
      <c r="AE12" s="3">
        <f t="shared" si="8"/>
        <v>0.10754522044884014</v>
      </c>
      <c r="AF12">
        <v>8</v>
      </c>
      <c r="AG12" s="3">
        <f t="shared" si="9"/>
        <v>1.3236334824472631E-2</v>
      </c>
      <c r="AH12">
        <v>35</v>
      </c>
      <c r="AI12" s="3">
        <f t="shared" si="10"/>
        <v>5.7908964857067764E-2</v>
      </c>
      <c r="AJ12">
        <v>0</v>
      </c>
      <c r="AK12" s="3">
        <f t="shared" si="11"/>
        <v>0</v>
      </c>
      <c r="AL12">
        <v>0</v>
      </c>
      <c r="AM12" s="3">
        <f t="shared" si="12"/>
        <v>0</v>
      </c>
      <c r="AN12">
        <v>645</v>
      </c>
      <c r="AO12" s="3">
        <f t="shared" si="13"/>
        <v>1.067179495223106</v>
      </c>
      <c r="AP12">
        <v>35</v>
      </c>
      <c r="AQ12" s="3">
        <f t="shared" si="14"/>
        <v>5.7908964857067764E-2</v>
      </c>
      <c r="AR12">
        <v>12</v>
      </c>
      <c r="AS12" s="3">
        <f t="shared" si="15"/>
        <v>1.9854502236708951E-2</v>
      </c>
      <c r="AT12">
        <v>692</v>
      </c>
      <c r="AU12" s="3">
        <f t="shared" si="16"/>
        <v>1.1449429623168828</v>
      </c>
      <c r="AV12">
        <v>437</v>
      </c>
      <c r="AW12" s="3">
        <f t="shared" si="17"/>
        <v>0.72303478978681757</v>
      </c>
      <c r="AX12">
        <v>154</v>
      </c>
      <c r="AY12" s="3">
        <f t="shared" si="18"/>
        <v>0.25479944537109817</v>
      </c>
      <c r="AZ12">
        <v>2</v>
      </c>
      <c r="BA12" s="3">
        <f t="shared" si="19"/>
        <v>3.3090837061181579E-3</v>
      </c>
      <c r="BB12">
        <v>1</v>
      </c>
      <c r="BC12" s="3">
        <f t="shared" si="20"/>
        <v>1.6545418530590789E-3</v>
      </c>
      <c r="BD12">
        <v>0</v>
      </c>
      <c r="BE12" s="3">
        <f t="shared" si="21"/>
        <v>0</v>
      </c>
      <c r="BF12">
        <v>122</v>
      </c>
      <c r="BG12" s="3">
        <f t="shared" si="22"/>
        <v>0.20185410607320767</v>
      </c>
      <c r="BH12">
        <v>1</v>
      </c>
      <c r="BI12" s="3">
        <f t="shared" si="23"/>
        <v>1.6545418530590789E-3</v>
      </c>
      <c r="BJ12">
        <v>310801</v>
      </c>
      <c r="BK12" s="3">
        <f t="shared" si="24"/>
        <v>514.23326247261491</v>
      </c>
      <c r="BL12">
        <v>0</v>
      </c>
      <c r="BM12" s="3">
        <f t="shared" si="25"/>
        <v>0</v>
      </c>
      <c r="BN12">
        <v>508</v>
      </c>
      <c r="BO12" s="3">
        <f t="shared" si="26"/>
        <v>0.8405072613540121</v>
      </c>
      <c r="BP12">
        <v>11</v>
      </c>
      <c r="BQ12" s="3">
        <f t="shared" si="27"/>
        <v>1.819996038364987E-2</v>
      </c>
      <c r="BR12">
        <v>1</v>
      </c>
      <c r="BS12" s="3">
        <f t="shared" si="28"/>
        <v>1.6545418530590789E-3</v>
      </c>
      <c r="BT12">
        <v>1</v>
      </c>
      <c r="BU12" s="3">
        <f t="shared" si="29"/>
        <v>1.6545418530590789E-3</v>
      </c>
      <c r="BV12">
        <v>0</v>
      </c>
      <c r="BW12" s="3">
        <f t="shared" si="30"/>
        <v>0</v>
      </c>
      <c r="BX12">
        <v>4</v>
      </c>
      <c r="BY12" s="3">
        <f t="shared" si="31"/>
        <v>6.6181674122363157E-3</v>
      </c>
      <c r="BZ12">
        <v>0</v>
      </c>
      <c r="CA12" s="3">
        <f t="shared" si="32"/>
        <v>0</v>
      </c>
      <c r="CB12">
        <v>0</v>
      </c>
      <c r="CC12" s="3">
        <f t="shared" si="33"/>
        <v>0</v>
      </c>
      <c r="CD12">
        <v>0</v>
      </c>
      <c r="CE12" s="3">
        <f t="shared" si="34"/>
        <v>0</v>
      </c>
      <c r="CF12">
        <v>0</v>
      </c>
      <c r="CG12" s="3">
        <f t="shared" si="35"/>
        <v>0</v>
      </c>
      <c r="CH12">
        <v>0</v>
      </c>
      <c r="CI12" s="3">
        <f t="shared" si="36"/>
        <v>0</v>
      </c>
      <c r="CJ12">
        <v>0</v>
      </c>
      <c r="CK12" s="3">
        <f t="shared" si="37"/>
        <v>0</v>
      </c>
      <c r="CL12">
        <v>16794</v>
      </c>
      <c r="CM12" s="3">
        <f t="shared" si="38"/>
        <v>27.786375880274178</v>
      </c>
      <c r="CN12">
        <v>0</v>
      </c>
      <c r="CO12" s="3">
        <f t="shared" si="39"/>
        <v>0</v>
      </c>
      <c r="CP12">
        <v>3</v>
      </c>
      <c r="CQ12" s="3">
        <f t="shared" si="40"/>
        <v>4.9636255591772377E-3</v>
      </c>
      <c r="CR12">
        <v>26</v>
      </c>
      <c r="CS12" s="3">
        <f t="shared" si="41"/>
        <v>4.3018088179536056E-2</v>
      </c>
      <c r="CT12">
        <v>9</v>
      </c>
      <c r="CU12" s="3">
        <f t="shared" si="42"/>
        <v>1.4890876677531712E-2</v>
      </c>
      <c r="CV12">
        <v>1</v>
      </c>
      <c r="CW12" s="3">
        <f t="shared" si="43"/>
        <v>1.6545418530590789E-3</v>
      </c>
      <c r="CX12">
        <v>1</v>
      </c>
      <c r="CY12" s="3">
        <f t="shared" si="44"/>
        <v>1.6545418530590789E-3</v>
      </c>
      <c r="CZ12">
        <v>0</v>
      </c>
      <c r="DA12" s="3">
        <f t="shared" si="45"/>
        <v>0</v>
      </c>
      <c r="DB12">
        <v>0</v>
      </c>
      <c r="DC12" s="3">
        <f t="shared" si="46"/>
        <v>0</v>
      </c>
      <c r="DD12">
        <v>0</v>
      </c>
      <c r="DE12" s="3">
        <f t="shared" si="47"/>
        <v>0</v>
      </c>
      <c r="DF12">
        <v>0</v>
      </c>
      <c r="DG12" s="3">
        <f t="shared" si="48"/>
        <v>0</v>
      </c>
      <c r="DH12">
        <v>18390</v>
      </c>
      <c r="DI12" s="3">
        <f t="shared" si="49"/>
        <v>30.427024677756467</v>
      </c>
    </row>
    <row r="13" spans="1:113" x14ac:dyDescent="0.3">
      <c r="A13" t="str">
        <f t="shared" si="0"/>
        <v>Crime using Explosive Substances per 100,000</v>
      </c>
      <c r="B13">
        <v>6</v>
      </c>
      <c r="C13" t="s">
        <v>24</v>
      </c>
      <c r="D13" s="10">
        <f t="shared" si="1"/>
        <v>0.13411455323562799</v>
      </c>
      <c r="E13" s="3" cm="1">
        <f t="array" ref="E13">((D13-_xlfn.PERCENTILE.INC($D$2:$D$37,0.975))/(AVERAGE(SMALL($D$2:$D$37,{1,2,3,4,5}))-_xlfn.PERCENTILE.INC($D$2:$D$37,0.975)))*100</f>
        <v>88.186942670477237</v>
      </c>
      <c r="F13" s="3">
        <f t="shared" si="50"/>
        <v>88.186942670477237</v>
      </c>
      <c r="G13" s="8" t="str" cm="1">
        <f t="array" ref="G13">_xlfn.IFS(F13=100,"green",F13&gt;50,"yellow",F13&gt;0,"orange",F13=0,"red")</f>
        <v>yellow</v>
      </c>
      <c r="H13" t="s">
        <v>250</v>
      </c>
      <c r="I13" s="4">
        <v>25351462</v>
      </c>
      <c r="J13" s="4">
        <v>11859465</v>
      </c>
      <c r="K13" s="4">
        <v>13491997</v>
      </c>
      <c r="L13">
        <v>17</v>
      </c>
      <c r="M13" s="3">
        <f t="shared" si="51"/>
        <v>6.7057276617813993E-2</v>
      </c>
      <c r="N13">
        <v>1</v>
      </c>
      <c r="O13" s="3">
        <f t="shared" si="51"/>
        <v>3.9445456834008236E-3</v>
      </c>
      <c r="P13">
        <v>0</v>
      </c>
      <c r="Q13" s="3">
        <f t="shared" si="52"/>
        <v>0</v>
      </c>
      <c r="R13">
        <v>2209</v>
      </c>
      <c r="S13" s="3">
        <f t="shared" si="2"/>
        <v>8.7135014146324181</v>
      </c>
      <c r="T13">
        <v>77</v>
      </c>
      <c r="U13" s="3">
        <f t="shared" si="3"/>
        <v>0.30373001762186341</v>
      </c>
      <c r="V13">
        <v>37</v>
      </c>
      <c r="W13" s="3">
        <f t="shared" si="4"/>
        <v>0.14594819028583045</v>
      </c>
      <c r="X13">
        <v>37</v>
      </c>
      <c r="Y13" s="3">
        <f t="shared" si="5"/>
        <v>0.14594819028583045</v>
      </c>
      <c r="Z13">
        <v>4</v>
      </c>
      <c r="AA13" s="3">
        <f t="shared" si="6"/>
        <v>1.5778182733603294E-2</v>
      </c>
      <c r="AB13">
        <v>28</v>
      </c>
      <c r="AC13" s="3">
        <f t="shared" si="7"/>
        <v>0.11044727913522305</v>
      </c>
      <c r="AD13">
        <v>98</v>
      </c>
      <c r="AE13" s="3">
        <f t="shared" si="8"/>
        <v>0.3865654769732807</v>
      </c>
      <c r="AF13">
        <v>0</v>
      </c>
      <c r="AG13" s="3">
        <f t="shared" si="9"/>
        <v>0</v>
      </c>
      <c r="AH13">
        <v>144</v>
      </c>
      <c r="AI13" s="3">
        <f t="shared" si="10"/>
        <v>0.56801457840971847</v>
      </c>
      <c r="AJ13">
        <v>11</v>
      </c>
      <c r="AK13" s="3">
        <f t="shared" si="11"/>
        <v>4.3390002517409057E-2</v>
      </c>
      <c r="AL13">
        <v>0</v>
      </c>
      <c r="AM13" s="3">
        <f t="shared" si="12"/>
        <v>0</v>
      </c>
      <c r="AN13">
        <v>3059</v>
      </c>
      <c r="AO13" s="3">
        <f t="shared" si="13"/>
        <v>12.066365245523118</v>
      </c>
      <c r="AP13">
        <v>99</v>
      </c>
      <c r="AQ13" s="3">
        <f t="shared" si="14"/>
        <v>0.3905100226566815</v>
      </c>
      <c r="AR13">
        <v>34</v>
      </c>
      <c r="AS13" s="3">
        <f t="shared" si="15"/>
        <v>0.13411455323562799</v>
      </c>
      <c r="AT13">
        <v>3192</v>
      </c>
      <c r="AU13" s="3">
        <f t="shared" si="16"/>
        <v>12.590989821415429</v>
      </c>
      <c r="AV13">
        <v>429</v>
      </c>
      <c r="AW13" s="3">
        <f t="shared" si="17"/>
        <v>1.6922100981789532</v>
      </c>
      <c r="AX13">
        <v>118</v>
      </c>
      <c r="AY13" s="3">
        <f t="shared" si="18"/>
        <v>0.46545639064129712</v>
      </c>
      <c r="AZ13">
        <v>7</v>
      </c>
      <c r="BA13" s="3">
        <f t="shared" si="19"/>
        <v>2.7611819783805763E-2</v>
      </c>
      <c r="BB13">
        <v>0</v>
      </c>
      <c r="BC13" s="3">
        <f t="shared" si="20"/>
        <v>0</v>
      </c>
      <c r="BD13">
        <v>6</v>
      </c>
      <c r="BE13" s="3">
        <f t="shared" si="21"/>
        <v>2.366727410040494E-2</v>
      </c>
      <c r="BF13">
        <v>393</v>
      </c>
      <c r="BG13" s="3">
        <f t="shared" si="22"/>
        <v>1.5502064535765236</v>
      </c>
      <c r="BH13">
        <v>43</v>
      </c>
      <c r="BI13" s="3">
        <f t="shared" si="23"/>
        <v>0.1696154643862354</v>
      </c>
      <c r="BJ13">
        <v>0</v>
      </c>
      <c r="BK13" s="3">
        <f t="shared" si="24"/>
        <v>0</v>
      </c>
      <c r="BL13">
        <v>13449</v>
      </c>
      <c r="BM13" s="3">
        <f t="shared" si="25"/>
        <v>53.050194896057675</v>
      </c>
      <c r="BN13">
        <v>3815</v>
      </c>
      <c r="BO13" s="3">
        <f t="shared" si="26"/>
        <v>15.048441782174141</v>
      </c>
      <c r="BP13">
        <v>13</v>
      </c>
      <c r="BQ13" s="3">
        <f t="shared" si="27"/>
        <v>5.1279093884210696E-2</v>
      </c>
      <c r="BR13">
        <v>10</v>
      </c>
      <c r="BS13" s="3">
        <f t="shared" si="28"/>
        <v>3.9445456834008234E-2</v>
      </c>
      <c r="BT13">
        <v>2</v>
      </c>
      <c r="BU13" s="3">
        <f t="shared" si="29"/>
        <v>7.8890913668016472E-3</v>
      </c>
      <c r="BV13">
        <v>0</v>
      </c>
      <c r="BW13" s="3">
        <f t="shared" si="30"/>
        <v>0</v>
      </c>
      <c r="BX13">
        <v>14</v>
      </c>
      <c r="BY13" s="3">
        <f t="shared" si="31"/>
        <v>5.5223639567611525E-2</v>
      </c>
      <c r="BZ13">
        <v>0</v>
      </c>
      <c r="CA13" s="3">
        <f t="shared" si="32"/>
        <v>0</v>
      </c>
      <c r="CB13">
        <v>6</v>
      </c>
      <c r="CC13" s="3">
        <f t="shared" si="33"/>
        <v>2.366727410040494E-2</v>
      </c>
      <c r="CD13">
        <v>0</v>
      </c>
      <c r="CE13" s="3">
        <f t="shared" si="34"/>
        <v>0</v>
      </c>
      <c r="CF13">
        <v>0</v>
      </c>
      <c r="CG13" s="3">
        <f t="shared" si="35"/>
        <v>0</v>
      </c>
      <c r="CH13">
        <v>0</v>
      </c>
      <c r="CI13" s="3">
        <f t="shared" si="36"/>
        <v>0</v>
      </c>
      <c r="CJ13">
        <v>0</v>
      </c>
      <c r="CK13" s="3">
        <f t="shared" si="37"/>
        <v>0</v>
      </c>
      <c r="CL13">
        <v>6964</v>
      </c>
      <c r="CM13" s="3">
        <f t="shared" si="38"/>
        <v>27.469816139203335</v>
      </c>
      <c r="CN13">
        <v>0</v>
      </c>
      <c r="CO13" s="3">
        <f t="shared" si="39"/>
        <v>0</v>
      </c>
      <c r="CP13">
        <v>24</v>
      </c>
      <c r="CQ13" s="3">
        <f t="shared" si="40"/>
        <v>9.4669096401619759E-2</v>
      </c>
      <c r="CR13">
        <v>22</v>
      </c>
      <c r="CS13" s="3">
        <f t="shared" si="41"/>
        <v>8.6780005034818114E-2</v>
      </c>
      <c r="CT13">
        <v>0</v>
      </c>
      <c r="CU13" s="3">
        <f t="shared" si="42"/>
        <v>0</v>
      </c>
      <c r="CV13">
        <v>4</v>
      </c>
      <c r="CW13" s="3">
        <f t="shared" si="43"/>
        <v>1.5778182733603294E-2</v>
      </c>
      <c r="CX13">
        <v>5</v>
      </c>
      <c r="CY13" s="3">
        <f t="shared" si="44"/>
        <v>1.9722728417004117E-2</v>
      </c>
      <c r="CZ13">
        <v>0</v>
      </c>
      <c r="DA13" s="3">
        <f t="shared" si="45"/>
        <v>0</v>
      </c>
      <c r="DB13">
        <v>1</v>
      </c>
      <c r="DC13" s="3">
        <f t="shared" si="46"/>
        <v>3.9445456834008236E-3</v>
      </c>
      <c r="DD13">
        <v>0</v>
      </c>
      <c r="DE13" s="3">
        <f t="shared" si="47"/>
        <v>0</v>
      </c>
      <c r="DF13">
        <v>1</v>
      </c>
      <c r="DG13" s="3">
        <f t="shared" si="48"/>
        <v>3.9445456834008236E-3</v>
      </c>
      <c r="DH13">
        <v>2</v>
      </c>
      <c r="DI13" s="3">
        <f t="shared" si="49"/>
        <v>7.8890913668016472E-3</v>
      </c>
    </row>
    <row r="14" spans="1:113" x14ac:dyDescent="0.3">
      <c r="A14" t="str">
        <f t="shared" si="0"/>
        <v>Crime using Explosive Substances per 100,000</v>
      </c>
      <c r="B14">
        <v>2</v>
      </c>
      <c r="C14" t="s">
        <v>23</v>
      </c>
      <c r="D14" s="10">
        <f t="shared" si="1"/>
        <v>2.9134973884866161E-2</v>
      </c>
      <c r="E14" s="3" cm="1">
        <f t="array" ref="E14">((D14-_xlfn.PERCENTILE.INC($D$2:$D$37,0.975))/(AVERAGE(SMALL($D$2:$D$37,{1,2,3,4,5}))-_xlfn.PERCENTILE.INC($D$2:$D$37,0.975)))*100</f>
        <v>97.433737737683188</v>
      </c>
      <c r="F14" s="3">
        <f t="shared" si="50"/>
        <v>97.433737737683188</v>
      </c>
      <c r="G14" s="8" t="str" cm="1">
        <f t="array" ref="G14">_xlfn.IFS(F14=100,"green",F14&gt;50,"yellow",F14&gt;0,"orange",F14=0,"red")</f>
        <v>yellow</v>
      </c>
      <c r="H14" t="s">
        <v>250</v>
      </c>
      <c r="I14" s="4">
        <v>6864602</v>
      </c>
      <c r="J14" s="4">
        <v>3383566</v>
      </c>
      <c r="K14" s="4">
        <v>3481036</v>
      </c>
      <c r="L14">
        <v>1</v>
      </c>
      <c r="M14" s="3">
        <f t="shared" si="51"/>
        <v>1.4567486942433081E-2</v>
      </c>
      <c r="N14">
        <v>2</v>
      </c>
      <c r="O14" s="3">
        <f t="shared" si="51"/>
        <v>2.9134973884866161E-2</v>
      </c>
      <c r="P14">
        <v>0</v>
      </c>
      <c r="Q14" s="3">
        <f t="shared" si="52"/>
        <v>0</v>
      </c>
      <c r="R14">
        <v>9</v>
      </c>
      <c r="S14" s="3">
        <f t="shared" si="2"/>
        <v>0.13110738248189771</v>
      </c>
      <c r="T14">
        <v>14</v>
      </c>
      <c r="U14" s="3">
        <f t="shared" si="3"/>
        <v>0.20394481719406313</v>
      </c>
      <c r="V14">
        <v>4</v>
      </c>
      <c r="W14" s="3">
        <f t="shared" si="4"/>
        <v>5.8269947769732322E-2</v>
      </c>
      <c r="X14">
        <v>0</v>
      </c>
      <c r="Y14" s="3">
        <f t="shared" si="5"/>
        <v>0</v>
      </c>
      <c r="Z14">
        <v>0</v>
      </c>
      <c r="AA14" s="3">
        <f t="shared" si="6"/>
        <v>0</v>
      </c>
      <c r="AB14">
        <v>0</v>
      </c>
      <c r="AC14" s="3">
        <f t="shared" si="7"/>
        <v>0</v>
      </c>
      <c r="AD14">
        <v>192</v>
      </c>
      <c r="AE14" s="3">
        <f t="shared" si="8"/>
        <v>2.7969574929471515</v>
      </c>
      <c r="AF14">
        <v>4</v>
      </c>
      <c r="AG14" s="3">
        <f t="shared" si="9"/>
        <v>5.8269947769732322E-2</v>
      </c>
      <c r="AH14">
        <v>69</v>
      </c>
      <c r="AI14" s="3">
        <f t="shared" si="10"/>
        <v>1.0051565990278823</v>
      </c>
      <c r="AJ14">
        <v>0</v>
      </c>
      <c r="AK14" s="3">
        <f t="shared" si="11"/>
        <v>0</v>
      </c>
      <c r="AL14">
        <v>0</v>
      </c>
      <c r="AM14" s="3">
        <f t="shared" si="12"/>
        <v>0</v>
      </c>
      <c r="AN14">
        <v>29</v>
      </c>
      <c r="AO14" s="3">
        <f t="shared" si="13"/>
        <v>0.42245712133055935</v>
      </c>
      <c r="AP14">
        <v>3</v>
      </c>
      <c r="AQ14" s="3">
        <f t="shared" si="14"/>
        <v>4.3702460827299242E-2</v>
      </c>
      <c r="AR14">
        <v>2</v>
      </c>
      <c r="AS14" s="3">
        <f t="shared" si="15"/>
        <v>2.9134973884866161E-2</v>
      </c>
      <c r="AT14">
        <v>34</v>
      </c>
      <c r="AU14" s="3">
        <f t="shared" si="16"/>
        <v>0.49529455604272465</v>
      </c>
      <c r="AV14">
        <v>56</v>
      </c>
      <c r="AW14" s="3">
        <f t="shared" si="17"/>
        <v>0.81577926877625251</v>
      </c>
      <c r="AX14">
        <v>12</v>
      </c>
      <c r="AY14" s="3">
        <f t="shared" si="18"/>
        <v>0.17480984330919697</v>
      </c>
      <c r="AZ14">
        <v>2</v>
      </c>
      <c r="BA14" s="3">
        <f t="shared" si="19"/>
        <v>2.9134973884866161E-2</v>
      </c>
      <c r="BB14">
        <v>0</v>
      </c>
      <c r="BC14" s="3">
        <f t="shared" si="20"/>
        <v>0</v>
      </c>
      <c r="BD14">
        <v>0</v>
      </c>
      <c r="BE14" s="3">
        <f t="shared" si="21"/>
        <v>0</v>
      </c>
      <c r="BF14">
        <v>39</v>
      </c>
      <c r="BG14" s="3">
        <f t="shared" si="22"/>
        <v>0.56813199075489007</v>
      </c>
      <c r="BH14">
        <v>2</v>
      </c>
      <c r="BI14" s="3">
        <f t="shared" si="23"/>
        <v>2.9134973884866161E-2</v>
      </c>
      <c r="BJ14">
        <v>0</v>
      </c>
      <c r="BK14" s="3">
        <f t="shared" si="24"/>
        <v>0</v>
      </c>
      <c r="BL14">
        <v>3119</v>
      </c>
      <c r="BM14" s="3">
        <f t="shared" si="25"/>
        <v>45.435991773448777</v>
      </c>
      <c r="BN14">
        <v>1516</v>
      </c>
      <c r="BO14" s="3">
        <f t="shared" si="26"/>
        <v>22.084310204728546</v>
      </c>
      <c r="BP14">
        <v>3</v>
      </c>
      <c r="BQ14" s="3">
        <f t="shared" si="27"/>
        <v>4.3702460827299242E-2</v>
      </c>
      <c r="BR14">
        <v>0</v>
      </c>
      <c r="BS14" s="3">
        <f t="shared" si="28"/>
        <v>0</v>
      </c>
      <c r="BT14">
        <v>0</v>
      </c>
      <c r="BU14" s="3">
        <f t="shared" si="29"/>
        <v>0</v>
      </c>
      <c r="BV14">
        <v>0</v>
      </c>
      <c r="BW14" s="3">
        <f t="shared" si="30"/>
        <v>0</v>
      </c>
      <c r="BX14">
        <v>1</v>
      </c>
      <c r="BY14" s="3">
        <f t="shared" si="31"/>
        <v>1.4567486942433081E-2</v>
      </c>
      <c r="BZ14">
        <v>0</v>
      </c>
      <c r="CA14" s="3">
        <f t="shared" si="32"/>
        <v>0</v>
      </c>
      <c r="CB14">
        <v>1</v>
      </c>
      <c r="CC14" s="3">
        <f t="shared" si="33"/>
        <v>1.4567486942433081E-2</v>
      </c>
      <c r="CD14">
        <v>0</v>
      </c>
      <c r="CE14" s="3">
        <f t="shared" si="34"/>
        <v>0</v>
      </c>
      <c r="CF14">
        <v>0</v>
      </c>
      <c r="CG14" s="3">
        <f t="shared" si="35"/>
        <v>0</v>
      </c>
      <c r="CH14">
        <v>0</v>
      </c>
      <c r="CI14" s="3">
        <f t="shared" si="36"/>
        <v>0</v>
      </c>
      <c r="CJ14">
        <v>0</v>
      </c>
      <c r="CK14" s="3">
        <f t="shared" si="37"/>
        <v>0</v>
      </c>
      <c r="CL14">
        <v>550</v>
      </c>
      <c r="CM14" s="3">
        <f t="shared" si="38"/>
        <v>8.0121178183381936</v>
      </c>
      <c r="CN14">
        <v>0</v>
      </c>
      <c r="CO14" s="3">
        <f t="shared" si="39"/>
        <v>0</v>
      </c>
      <c r="CP14">
        <v>0</v>
      </c>
      <c r="CQ14" s="3">
        <f t="shared" si="40"/>
        <v>0</v>
      </c>
      <c r="CR14">
        <v>0</v>
      </c>
      <c r="CS14" s="3">
        <f t="shared" si="41"/>
        <v>0</v>
      </c>
      <c r="CT14">
        <v>0</v>
      </c>
      <c r="CU14" s="3">
        <f t="shared" si="42"/>
        <v>0</v>
      </c>
      <c r="CV14">
        <v>0</v>
      </c>
      <c r="CW14" s="3">
        <f t="shared" si="43"/>
        <v>0</v>
      </c>
      <c r="CX14">
        <v>0</v>
      </c>
      <c r="CY14" s="3">
        <f t="shared" si="44"/>
        <v>0</v>
      </c>
      <c r="CZ14">
        <v>5</v>
      </c>
      <c r="DA14" s="3">
        <f t="shared" si="45"/>
        <v>7.2837434712165389E-2</v>
      </c>
      <c r="DB14">
        <v>0</v>
      </c>
      <c r="DC14" s="3">
        <f t="shared" si="46"/>
        <v>0</v>
      </c>
      <c r="DD14">
        <v>0</v>
      </c>
      <c r="DE14" s="3">
        <f t="shared" si="47"/>
        <v>0</v>
      </c>
      <c r="DF14">
        <v>0</v>
      </c>
      <c r="DG14" s="3">
        <f t="shared" si="48"/>
        <v>0</v>
      </c>
      <c r="DH14">
        <v>0</v>
      </c>
      <c r="DI14" s="3">
        <f t="shared" si="49"/>
        <v>0</v>
      </c>
    </row>
    <row r="15" spans="1:113" x14ac:dyDescent="0.3">
      <c r="A15" t="str">
        <f t="shared" si="0"/>
        <v>Crime using Explosive Substances per 100,000</v>
      </c>
      <c r="B15">
        <v>1</v>
      </c>
      <c r="C15" t="s">
        <v>22</v>
      </c>
      <c r="D15" s="10">
        <f t="shared" si="1"/>
        <v>0.34238110734528121</v>
      </c>
      <c r="E15" s="3" cm="1">
        <f t="array" ref="E15">((D15-_xlfn.PERCENTILE.INC($D$2:$D$37,0.975))/(AVERAGE(SMALL($D$2:$D$37,{1,2,3,4,5}))-_xlfn.PERCENTILE.INC($D$2:$D$37,0.975)))*100</f>
        <v>69.842440271867261</v>
      </c>
      <c r="F15" s="3">
        <f t="shared" si="50"/>
        <v>69.842440271867261</v>
      </c>
      <c r="G15" s="8" t="str" cm="1">
        <f t="array" ref="G15">_xlfn.IFS(F15=100,"green",F15&gt;50,"yellow",F15&gt;0,"orange",F15=0,"red")</f>
        <v>yellow</v>
      </c>
      <c r="H15" t="s">
        <v>250</v>
      </c>
      <c r="I15" s="4">
        <v>12267032</v>
      </c>
      <c r="J15" s="4">
        <v>5776538</v>
      </c>
      <c r="K15" s="4">
        <v>6490494</v>
      </c>
      <c r="L15">
        <v>17</v>
      </c>
      <c r="M15" s="3">
        <f t="shared" si="51"/>
        <v>0.13858282916356621</v>
      </c>
      <c r="N15">
        <v>0</v>
      </c>
      <c r="O15" s="3">
        <f t="shared" si="51"/>
        <v>0</v>
      </c>
      <c r="P15">
        <v>0</v>
      </c>
      <c r="Q15" s="3">
        <f t="shared" si="52"/>
        <v>0</v>
      </c>
      <c r="R15">
        <v>316</v>
      </c>
      <c r="S15" s="3">
        <f t="shared" si="2"/>
        <v>2.5760102362168777</v>
      </c>
      <c r="T15">
        <v>6</v>
      </c>
      <c r="U15" s="3">
        <f t="shared" si="3"/>
        <v>4.8911586763611611E-2</v>
      </c>
      <c r="V15">
        <v>2</v>
      </c>
      <c r="W15" s="3">
        <f t="shared" si="4"/>
        <v>1.6303862254537203E-2</v>
      </c>
      <c r="X15">
        <v>0</v>
      </c>
      <c r="Y15" s="3">
        <f t="shared" si="5"/>
        <v>0</v>
      </c>
      <c r="Z15">
        <v>0</v>
      </c>
      <c r="AA15" s="3">
        <f t="shared" si="6"/>
        <v>0</v>
      </c>
      <c r="AB15">
        <v>0</v>
      </c>
      <c r="AC15" s="3">
        <f t="shared" si="7"/>
        <v>0</v>
      </c>
      <c r="AD15">
        <v>6</v>
      </c>
      <c r="AE15" s="3">
        <f t="shared" si="8"/>
        <v>4.8911586763611611E-2</v>
      </c>
      <c r="AF15">
        <v>0</v>
      </c>
      <c r="AG15" s="3">
        <f t="shared" si="9"/>
        <v>0</v>
      </c>
      <c r="AH15">
        <v>41</v>
      </c>
      <c r="AI15" s="3">
        <f t="shared" si="10"/>
        <v>0.33422917621801262</v>
      </c>
      <c r="AJ15">
        <v>371</v>
      </c>
      <c r="AK15" s="3">
        <f t="shared" si="11"/>
        <v>3.024366448216651</v>
      </c>
      <c r="AL15">
        <v>0</v>
      </c>
      <c r="AM15" s="3">
        <f t="shared" si="12"/>
        <v>0</v>
      </c>
      <c r="AN15">
        <v>237</v>
      </c>
      <c r="AO15" s="3">
        <f t="shared" si="13"/>
        <v>1.9320076771626584</v>
      </c>
      <c r="AP15">
        <v>10</v>
      </c>
      <c r="AQ15" s="3">
        <f t="shared" si="14"/>
        <v>8.151931127268601E-2</v>
      </c>
      <c r="AR15">
        <v>42</v>
      </c>
      <c r="AS15" s="3">
        <f t="shared" si="15"/>
        <v>0.34238110734528121</v>
      </c>
      <c r="AT15">
        <v>289</v>
      </c>
      <c r="AU15" s="3">
        <f t="shared" si="16"/>
        <v>2.3559080957806255</v>
      </c>
      <c r="AV15">
        <v>151</v>
      </c>
      <c r="AW15" s="3">
        <f t="shared" si="17"/>
        <v>1.2309416002175586</v>
      </c>
      <c r="AX15">
        <v>10</v>
      </c>
      <c r="AY15" s="3">
        <f t="shared" si="18"/>
        <v>8.151931127268601E-2</v>
      </c>
      <c r="AZ15">
        <v>0</v>
      </c>
      <c r="BA15" s="3">
        <f t="shared" si="19"/>
        <v>0</v>
      </c>
      <c r="BB15">
        <v>0</v>
      </c>
      <c r="BC15" s="3">
        <f t="shared" si="20"/>
        <v>0</v>
      </c>
      <c r="BD15">
        <v>0</v>
      </c>
      <c r="BE15" s="3">
        <f t="shared" si="21"/>
        <v>0</v>
      </c>
      <c r="BF15">
        <v>10</v>
      </c>
      <c r="BG15" s="3">
        <f t="shared" si="22"/>
        <v>8.151931127268601E-2</v>
      </c>
      <c r="BH15">
        <v>38</v>
      </c>
      <c r="BI15" s="3">
        <f t="shared" si="23"/>
        <v>0.30977338283620681</v>
      </c>
      <c r="BJ15">
        <v>0</v>
      </c>
      <c r="BK15" s="3">
        <f t="shared" si="24"/>
        <v>0</v>
      </c>
      <c r="BL15">
        <v>613</v>
      </c>
      <c r="BM15" s="3">
        <f t="shared" si="25"/>
        <v>4.997133781015652</v>
      </c>
      <c r="BN15">
        <v>1837</v>
      </c>
      <c r="BO15" s="3">
        <f t="shared" si="26"/>
        <v>14.975097480792419</v>
      </c>
      <c r="BP15">
        <v>8</v>
      </c>
      <c r="BQ15" s="3">
        <f t="shared" si="27"/>
        <v>6.5215449018148811E-2</v>
      </c>
      <c r="BR15">
        <v>1</v>
      </c>
      <c r="BS15" s="3">
        <f t="shared" si="28"/>
        <v>8.1519311272686013E-3</v>
      </c>
      <c r="BT15">
        <v>0</v>
      </c>
      <c r="BU15" s="3">
        <f t="shared" si="29"/>
        <v>0</v>
      </c>
      <c r="BV15">
        <v>0</v>
      </c>
      <c r="BW15" s="3">
        <f t="shared" si="30"/>
        <v>0</v>
      </c>
      <c r="BX15">
        <v>1</v>
      </c>
      <c r="BY15" s="3">
        <f t="shared" si="31"/>
        <v>8.1519311272686013E-3</v>
      </c>
      <c r="BZ15">
        <v>0</v>
      </c>
      <c r="CA15" s="3">
        <f t="shared" si="32"/>
        <v>0</v>
      </c>
      <c r="CB15">
        <v>0</v>
      </c>
      <c r="CC15" s="3">
        <f t="shared" si="33"/>
        <v>0</v>
      </c>
      <c r="CD15">
        <v>0</v>
      </c>
      <c r="CE15" s="3">
        <f t="shared" si="34"/>
        <v>0</v>
      </c>
      <c r="CF15">
        <v>0</v>
      </c>
      <c r="CG15" s="3">
        <f t="shared" si="35"/>
        <v>0</v>
      </c>
      <c r="CH15">
        <v>0</v>
      </c>
      <c r="CI15" s="3">
        <f t="shared" si="36"/>
        <v>0</v>
      </c>
      <c r="CJ15">
        <v>0</v>
      </c>
      <c r="CK15" s="3">
        <f t="shared" si="37"/>
        <v>0</v>
      </c>
      <c r="CL15">
        <v>205</v>
      </c>
      <c r="CM15" s="3">
        <f t="shared" si="38"/>
        <v>1.6711458810900632</v>
      </c>
      <c r="CN15">
        <v>0</v>
      </c>
      <c r="CO15" s="3">
        <f t="shared" si="39"/>
        <v>0</v>
      </c>
      <c r="CP15">
        <v>0</v>
      </c>
      <c r="CQ15" s="3">
        <f t="shared" si="40"/>
        <v>0</v>
      </c>
      <c r="CR15">
        <v>1</v>
      </c>
      <c r="CS15" s="3">
        <f t="shared" si="41"/>
        <v>8.1519311272686013E-3</v>
      </c>
      <c r="CT15">
        <v>0</v>
      </c>
      <c r="CU15" s="3">
        <f t="shared" si="42"/>
        <v>0</v>
      </c>
      <c r="CV15">
        <v>0</v>
      </c>
      <c r="CW15" s="3">
        <f t="shared" si="43"/>
        <v>0</v>
      </c>
      <c r="CX15">
        <v>3</v>
      </c>
      <c r="CY15" s="3">
        <f t="shared" si="44"/>
        <v>2.4455793381805806E-2</v>
      </c>
      <c r="CZ15">
        <v>0</v>
      </c>
      <c r="DA15" s="3">
        <f t="shared" si="45"/>
        <v>0</v>
      </c>
      <c r="DB15">
        <v>0</v>
      </c>
      <c r="DC15" s="3">
        <f t="shared" si="46"/>
        <v>0</v>
      </c>
      <c r="DD15">
        <v>0</v>
      </c>
      <c r="DE15" s="3">
        <f t="shared" si="47"/>
        <v>0</v>
      </c>
      <c r="DF15">
        <v>0</v>
      </c>
      <c r="DG15" s="3">
        <f t="shared" si="48"/>
        <v>0</v>
      </c>
      <c r="DH15">
        <v>0</v>
      </c>
      <c r="DI15" s="3">
        <f t="shared" si="49"/>
        <v>0</v>
      </c>
    </row>
    <row r="16" spans="1:113" x14ac:dyDescent="0.3">
      <c r="A16" t="str">
        <f t="shared" si="0"/>
        <v>Crime using Explosive Substances per 100,000</v>
      </c>
      <c r="B16">
        <v>20</v>
      </c>
      <c r="C16" t="s">
        <v>21</v>
      </c>
      <c r="D16" s="10">
        <f t="shared" si="1"/>
        <v>9.3973184418372976E-2</v>
      </c>
      <c r="E16" s="3" cm="1">
        <f t="array" ref="E16">((D16-_xlfn.PERCENTILE.INC($D$2:$D$37,0.975))/(AVERAGE(SMALL($D$2:$D$37,{1,2,3,4,5}))-_xlfn.PERCENTILE.INC($D$2:$D$37,0.975)))*100</f>
        <v>91.722668508452756</v>
      </c>
      <c r="F16" s="3">
        <f t="shared" si="50"/>
        <v>91.722668508452756</v>
      </c>
      <c r="G16" s="8" t="str" cm="1">
        <f t="array" ref="G16">_xlfn.IFS(F16=100,"green",F16&gt;50,"yellow",F16&gt;0,"orange",F16=0,"red")</f>
        <v>yellow</v>
      </c>
      <c r="H16" t="s">
        <v>250</v>
      </c>
      <c r="I16" s="4">
        <v>32988134</v>
      </c>
      <c r="J16" s="4"/>
      <c r="K16" s="4">
        <v>16934361</v>
      </c>
      <c r="L16">
        <v>1796</v>
      </c>
      <c r="M16" s="3">
        <f t="shared" si="51"/>
        <v>5.4443819101741244</v>
      </c>
      <c r="N16">
        <v>67</v>
      </c>
      <c r="O16" s="3">
        <f t="shared" si="51"/>
        <v>0.20310333406551578</v>
      </c>
      <c r="P16">
        <v>8</v>
      </c>
      <c r="Q16" s="3">
        <f t="shared" si="52"/>
        <v>2.4251144366031735E-2</v>
      </c>
      <c r="R16">
        <v>884</v>
      </c>
      <c r="S16" s="3">
        <f t="shared" si="2"/>
        <v>2.6797514524465069</v>
      </c>
      <c r="T16">
        <v>11</v>
      </c>
      <c r="U16" s="3">
        <f t="shared" si="3"/>
        <v>3.3345323503293639E-2</v>
      </c>
      <c r="V16">
        <v>5</v>
      </c>
      <c r="W16" s="3">
        <f t="shared" si="4"/>
        <v>1.5156965228769834E-2</v>
      </c>
      <c r="X16">
        <v>0</v>
      </c>
      <c r="Y16" s="3">
        <f t="shared" si="5"/>
        <v>0</v>
      </c>
      <c r="Z16">
        <v>6</v>
      </c>
      <c r="AA16" s="3">
        <f t="shared" si="6"/>
        <v>1.8188358274523801E-2</v>
      </c>
      <c r="AB16">
        <v>0</v>
      </c>
      <c r="AC16" s="3">
        <f t="shared" si="7"/>
        <v>0</v>
      </c>
      <c r="AD16">
        <v>231</v>
      </c>
      <c r="AE16" s="3">
        <f t="shared" si="8"/>
        <v>0.70025179356916645</v>
      </c>
      <c r="AF16">
        <v>152</v>
      </c>
      <c r="AG16" s="3">
        <f t="shared" si="9"/>
        <v>0.46077174295460299</v>
      </c>
      <c r="AH16">
        <v>13</v>
      </c>
      <c r="AI16" s="3">
        <f t="shared" si="10"/>
        <v>3.9408109594801573E-2</v>
      </c>
      <c r="AJ16">
        <v>71</v>
      </c>
      <c r="AK16" s="3">
        <f t="shared" si="11"/>
        <v>0.21522890624853169</v>
      </c>
      <c r="AL16">
        <v>0</v>
      </c>
      <c r="AM16" s="3">
        <f t="shared" si="12"/>
        <v>0</v>
      </c>
      <c r="AN16">
        <v>640</v>
      </c>
      <c r="AO16" s="3">
        <f t="shared" si="13"/>
        <v>1.9400915492825388</v>
      </c>
      <c r="AP16">
        <v>30</v>
      </c>
      <c r="AQ16" s="3">
        <f t="shared" si="14"/>
        <v>9.0941791372619013E-2</v>
      </c>
      <c r="AR16">
        <v>31</v>
      </c>
      <c r="AS16" s="3">
        <f t="shared" si="15"/>
        <v>9.3973184418372976E-2</v>
      </c>
      <c r="AT16">
        <v>701</v>
      </c>
      <c r="AU16" s="3">
        <f t="shared" si="16"/>
        <v>2.1250065250735313</v>
      </c>
      <c r="AV16">
        <v>811</v>
      </c>
      <c r="AW16" s="3">
        <f t="shared" si="17"/>
        <v>2.4584597601064675</v>
      </c>
      <c r="AX16">
        <v>22</v>
      </c>
      <c r="AY16" s="3">
        <f t="shared" si="18"/>
        <v>6.6690647006587278E-2</v>
      </c>
      <c r="AZ16">
        <v>1</v>
      </c>
      <c r="BA16" s="3">
        <f t="shared" si="19"/>
        <v>3.0313930457539669E-3</v>
      </c>
      <c r="BB16">
        <v>71</v>
      </c>
      <c r="BC16" s="3">
        <f t="shared" si="20"/>
        <v>0.21522890624853169</v>
      </c>
      <c r="BD16">
        <v>0</v>
      </c>
      <c r="BE16" s="3">
        <f t="shared" si="21"/>
        <v>0</v>
      </c>
      <c r="BF16">
        <v>1855</v>
      </c>
      <c r="BG16" s="3">
        <f t="shared" si="22"/>
        <v>5.623234099873609</v>
      </c>
      <c r="BH16">
        <v>0</v>
      </c>
      <c r="BI16" s="3">
        <f t="shared" si="23"/>
        <v>0</v>
      </c>
      <c r="BJ16">
        <v>0</v>
      </c>
      <c r="BK16" s="3">
        <f t="shared" si="24"/>
        <v>0</v>
      </c>
      <c r="BL16">
        <v>614</v>
      </c>
      <c r="BM16" s="3">
        <f t="shared" si="25"/>
        <v>1.8612753300929359</v>
      </c>
      <c r="BN16">
        <v>464</v>
      </c>
      <c r="BO16" s="3">
        <f t="shared" si="26"/>
        <v>1.4065663732298408</v>
      </c>
      <c r="BP16">
        <v>0</v>
      </c>
      <c r="BQ16" s="3">
        <f t="shared" si="27"/>
        <v>0</v>
      </c>
      <c r="BR16">
        <v>0</v>
      </c>
      <c r="BS16" s="3">
        <f t="shared" si="28"/>
        <v>0</v>
      </c>
      <c r="BT16">
        <v>1</v>
      </c>
      <c r="BU16" s="3">
        <f t="shared" si="29"/>
        <v>3.0313930457539669E-3</v>
      </c>
      <c r="BV16">
        <v>0</v>
      </c>
      <c r="BW16" s="3">
        <f t="shared" si="30"/>
        <v>0</v>
      </c>
      <c r="BX16">
        <v>0</v>
      </c>
      <c r="BY16" s="3">
        <f t="shared" si="31"/>
        <v>0</v>
      </c>
      <c r="BZ16">
        <v>0</v>
      </c>
      <c r="CA16" s="3">
        <f t="shared" si="32"/>
        <v>0</v>
      </c>
      <c r="CB16">
        <v>0</v>
      </c>
      <c r="CC16" s="3">
        <f t="shared" si="33"/>
        <v>0</v>
      </c>
      <c r="CD16">
        <v>0</v>
      </c>
      <c r="CE16" s="3">
        <f t="shared" si="34"/>
        <v>0</v>
      </c>
      <c r="CF16">
        <v>0</v>
      </c>
      <c r="CG16" s="3">
        <f t="shared" si="35"/>
        <v>0</v>
      </c>
      <c r="CH16">
        <v>0</v>
      </c>
      <c r="CI16" s="3">
        <f t="shared" si="36"/>
        <v>0</v>
      </c>
      <c r="CJ16">
        <v>0</v>
      </c>
      <c r="CK16" s="3">
        <f t="shared" si="37"/>
        <v>0</v>
      </c>
      <c r="CL16">
        <v>173</v>
      </c>
      <c r="CM16" s="3">
        <f t="shared" si="38"/>
        <v>0.52443099691543638</v>
      </c>
      <c r="CN16">
        <v>0</v>
      </c>
      <c r="CO16" s="3">
        <f t="shared" si="39"/>
        <v>0</v>
      </c>
      <c r="CP16">
        <v>40</v>
      </c>
      <c r="CQ16" s="3">
        <f t="shared" si="40"/>
        <v>0.12125572183015867</v>
      </c>
      <c r="CR16">
        <v>15</v>
      </c>
      <c r="CS16" s="3">
        <f t="shared" si="41"/>
        <v>4.5470895686309507E-2</v>
      </c>
      <c r="CT16">
        <v>11</v>
      </c>
      <c r="CU16" s="3">
        <f t="shared" si="42"/>
        <v>3.3345323503293639E-2</v>
      </c>
      <c r="CV16">
        <v>0</v>
      </c>
      <c r="CW16" s="3">
        <f t="shared" si="43"/>
        <v>0</v>
      </c>
      <c r="CX16">
        <v>0</v>
      </c>
      <c r="CY16" s="3">
        <f t="shared" si="44"/>
        <v>0</v>
      </c>
      <c r="CZ16">
        <v>0</v>
      </c>
      <c r="DA16" s="3">
        <f t="shared" si="45"/>
        <v>0</v>
      </c>
      <c r="DB16">
        <v>0</v>
      </c>
      <c r="DC16" s="3">
        <f t="shared" si="46"/>
        <v>0</v>
      </c>
      <c r="DD16">
        <v>0</v>
      </c>
      <c r="DE16" s="3">
        <f t="shared" si="47"/>
        <v>0</v>
      </c>
      <c r="DF16">
        <v>0</v>
      </c>
      <c r="DG16" s="3">
        <f t="shared" si="48"/>
        <v>0</v>
      </c>
      <c r="DH16">
        <v>0</v>
      </c>
      <c r="DI16" s="3">
        <f t="shared" si="49"/>
        <v>0</v>
      </c>
    </row>
    <row r="17" spans="1:113" x14ac:dyDescent="0.3">
      <c r="A17" t="str">
        <f t="shared" si="0"/>
        <v>Crime using Explosive Substances per 100,000</v>
      </c>
      <c r="B17">
        <v>29</v>
      </c>
      <c r="C17" t="s">
        <v>20</v>
      </c>
      <c r="D17" s="10">
        <f t="shared" si="1"/>
        <v>4.7466828747882182E-2</v>
      </c>
      <c r="E17" s="3" cm="1">
        <f t="array" ref="E17">((D17-_xlfn.PERCENTILE.INC($D$2:$D$37,0.975))/(AVERAGE(SMALL($D$2:$D$37,{1,2,3,4,5}))-_xlfn.PERCENTILE.INC($D$2:$D$37,0.975)))*100</f>
        <v>95.81903413372136</v>
      </c>
      <c r="F17" s="3">
        <f t="shared" si="50"/>
        <v>95.81903413372136</v>
      </c>
      <c r="G17" s="8" t="str" cm="1">
        <f t="array" ref="G17">_xlfn.IFS(F17=100,"green",F17&gt;50,"yellow",F17&gt;0,"orange",F17=0,"red")</f>
        <v>yellow</v>
      </c>
      <c r="H17" t="s">
        <v>250</v>
      </c>
      <c r="I17" s="4">
        <v>61095297</v>
      </c>
      <c r="J17" s="4">
        <v>30129611</v>
      </c>
      <c r="K17" s="4">
        <v>30965686</v>
      </c>
      <c r="L17">
        <v>2224</v>
      </c>
      <c r="M17" s="3">
        <f t="shared" si="51"/>
        <v>3.6402147288031022</v>
      </c>
      <c r="N17">
        <v>0</v>
      </c>
      <c r="O17" s="3">
        <f t="shared" si="51"/>
        <v>0</v>
      </c>
      <c r="P17">
        <v>2</v>
      </c>
      <c r="Q17" s="3">
        <f t="shared" si="52"/>
        <v>3.2735743964056674E-3</v>
      </c>
      <c r="R17">
        <v>3155</v>
      </c>
      <c r="S17" s="3">
        <f t="shared" si="2"/>
        <v>5.1640636103299409</v>
      </c>
      <c r="T17">
        <v>77</v>
      </c>
      <c r="U17" s="3">
        <f t="shared" si="3"/>
        <v>0.12603261426161821</v>
      </c>
      <c r="V17">
        <v>215</v>
      </c>
      <c r="W17" s="3">
        <f t="shared" si="4"/>
        <v>0.35190924761360931</v>
      </c>
      <c r="X17">
        <v>0</v>
      </c>
      <c r="Y17" s="3">
        <f t="shared" si="5"/>
        <v>0</v>
      </c>
      <c r="Z17">
        <v>62</v>
      </c>
      <c r="AA17" s="3">
        <f t="shared" si="6"/>
        <v>0.1014808062885757</v>
      </c>
      <c r="AB17">
        <v>0</v>
      </c>
      <c r="AC17" s="3">
        <f t="shared" si="7"/>
        <v>0</v>
      </c>
      <c r="AD17">
        <v>47</v>
      </c>
      <c r="AE17" s="3">
        <f t="shared" si="8"/>
        <v>7.6928998315533195E-2</v>
      </c>
      <c r="AF17">
        <v>4</v>
      </c>
      <c r="AG17" s="3">
        <f t="shared" si="9"/>
        <v>6.5471487928113348E-3</v>
      </c>
      <c r="AH17">
        <v>153</v>
      </c>
      <c r="AI17" s="3">
        <f t="shared" si="10"/>
        <v>0.25042844132503361</v>
      </c>
      <c r="AJ17">
        <v>4</v>
      </c>
      <c r="AK17" s="3">
        <f t="shared" si="11"/>
        <v>6.5471487928113348E-3</v>
      </c>
      <c r="AL17">
        <v>0</v>
      </c>
      <c r="AM17" s="3">
        <f t="shared" si="12"/>
        <v>0</v>
      </c>
      <c r="AN17">
        <v>272</v>
      </c>
      <c r="AO17" s="3">
        <f t="shared" si="13"/>
        <v>0.44520611791117082</v>
      </c>
      <c r="AP17">
        <v>32</v>
      </c>
      <c r="AQ17" s="3">
        <f t="shared" si="14"/>
        <v>5.2377190342490679E-2</v>
      </c>
      <c r="AR17">
        <v>29</v>
      </c>
      <c r="AS17" s="3">
        <f t="shared" si="15"/>
        <v>4.7466828747882182E-2</v>
      </c>
      <c r="AT17">
        <v>333</v>
      </c>
      <c r="AU17" s="3">
        <f t="shared" si="16"/>
        <v>0.5450501370015437</v>
      </c>
      <c r="AV17">
        <v>12549</v>
      </c>
      <c r="AW17" s="3">
        <f t="shared" si="17"/>
        <v>20.54004255024736</v>
      </c>
      <c r="AX17">
        <v>220</v>
      </c>
      <c r="AY17" s="3">
        <f t="shared" si="18"/>
        <v>0.36009318360462345</v>
      </c>
      <c r="AZ17">
        <v>3</v>
      </c>
      <c r="BA17" s="3">
        <f t="shared" si="19"/>
        <v>4.9103615946085016E-3</v>
      </c>
      <c r="BB17">
        <v>59</v>
      </c>
      <c r="BC17" s="3">
        <f t="shared" si="20"/>
        <v>9.6570444693967208E-2</v>
      </c>
      <c r="BD17">
        <v>1</v>
      </c>
      <c r="BE17" s="3">
        <f t="shared" si="21"/>
        <v>1.6367871982028337E-3</v>
      </c>
      <c r="BF17">
        <v>171</v>
      </c>
      <c r="BG17" s="3">
        <f t="shared" si="22"/>
        <v>0.27989061089268458</v>
      </c>
      <c r="BH17">
        <v>0</v>
      </c>
      <c r="BI17" s="3">
        <f t="shared" si="23"/>
        <v>0</v>
      </c>
      <c r="BJ17">
        <v>0</v>
      </c>
      <c r="BK17" s="3">
        <f t="shared" si="24"/>
        <v>0</v>
      </c>
      <c r="BL17">
        <v>8858</v>
      </c>
      <c r="BM17" s="3">
        <f t="shared" si="25"/>
        <v>14.498661001680704</v>
      </c>
      <c r="BN17">
        <v>6399</v>
      </c>
      <c r="BO17" s="3">
        <f t="shared" si="26"/>
        <v>10.473801281299933</v>
      </c>
      <c r="BP17">
        <v>45</v>
      </c>
      <c r="BQ17" s="3">
        <f t="shared" si="27"/>
        <v>7.3655423919127522E-2</v>
      </c>
      <c r="BR17">
        <v>22</v>
      </c>
      <c r="BS17" s="3">
        <f t="shared" si="28"/>
        <v>3.6009318360462346E-2</v>
      </c>
      <c r="BT17">
        <v>0</v>
      </c>
      <c r="BU17" s="3">
        <f t="shared" si="29"/>
        <v>0</v>
      </c>
      <c r="BV17">
        <v>0</v>
      </c>
      <c r="BW17" s="3">
        <f t="shared" si="30"/>
        <v>0</v>
      </c>
      <c r="BX17">
        <v>0</v>
      </c>
      <c r="BY17" s="3">
        <f t="shared" si="31"/>
        <v>0</v>
      </c>
      <c r="BZ17">
        <v>8</v>
      </c>
      <c r="CA17" s="3">
        <f t="shared" si="32"/>
        <v>1.309429758562267E-2</v>
      </c>
      <c r="CB17">
        <v>0</v>
      </c>
      <c r="CC17" s="3">
        <f t="shared" si="33"/>
        <v>0</v>
      </c>
      <c r="CD17">
        <v>4</v>
      </c>
      <c r="CE17" s="3">
        <f t="shared" si="34"/>
        <v>6.5471487928113348E-3</v>
      </c>
      <c r="CF17">
        <v>1</v>
      </c>
      <c r="CG17" s="3">
        <f t="shared" si="35"/>
        <v>1.6367871982028337E-3</v>
      </c>
      <c r="CH17">
        <v>0</v>
      </c>
      <c r="CI17" s="3">
        <f t="shared" si="36"/>
        <v>0</v>
      </c>
      <c r="CJ17">
        <v>0</v>
      </c>
      <c r="CK17" s="3">
        <f t="shared" si="37"/>
        <v>0</v>
      </c>
      <c r="CL17">
        <v>13064</v>
      </c>
      <c r="CM17" s="3">
        <f t="shared" si="38"/>
        <v>21.38298795732182</v>
      </c>
      <c r="CN17">
        <v>7</v>
      </c>
      <c r="CO17" s="3">
        <f t="shared" si="39"/>
        <v>1.1457510387419838E-2</v>
      </c>
      <c r="CP17">
        <v>6</v>
      </c>
      <c r="CQ17" s="3">
        <f t="shared" si="40"/>
        <v>9.8207231892170031E-3</v>
      </c>
      <c r="CR17">
        <v>0</v>
      </c>
      <c r="CS17" s="3">
        <f t="shared" si="41"/>
        <v>0</v>
      </c>
      <c r="CT17">
        <v>1</v>
      </c>
      <c r="CU17" s="3">
        <f t="shared" si="42"/>
        <v>1.6367871982028337E-3</v>
      </c>
      <c r="CV17">
        <v>10</v>
      </c>
      <c r="CW17" s="3">
        <f t="shared" si="43"/>
        <v>1.636787198202834E-2</v>
      </c>
      <c r="CX17">
        <v>5</v>
      </c>
      <c r="CY17" s="3">
        <f t="shared" si="44"/>
        <v>8.1839359910141699E-3</v>
      </c>
      <c r="CZ17">
        <v>73</v>
      </c>
      <c r="DA17" s="3">
        <f t="shared" si="45"/>
        <v>0.11948546546880687</v>
      </c>
      <c r="DB17">
        <v>0</v>
      </c>
      <c r="DC17" s="3">
        <f t="shared" si="46"/>
        <v>0</v>
      </c>
      <c r="DD17">
        <v>0</v>
      </c>
      <c r="DE17" s="3">
        <f t="shared" si="47"/>
        <v>0</v>
      </c>
      <c r="DF17">
        <v>0</v>
      </c>
      <c r="DG17" s="3">
        <f t="shared" si="48"/>
        <v>0</v>
      </c>
      <c r="DH17">
        <v>8</v>
      </c>
      <c r="DI17" s="3">
        <f t="shared" si="49"/>
        <v>1.309429758562267E-2</v>
      </c>
    </row>
    <row r="18" spans="1:113" x14ac:dyDescent="0.3">
      <c r="A18" t="str">
        <f t="shared" si="0"/>
        <v>Crime using Explosive Substances per 100,000</v>
      </c>
      <c r="B18">
        <v>32</v>
      </c>
      <c r="C18" t="s">
        <v>19</v>
      </c>
      <c r="D18" s="10">
        <f t="shared" si="1"/>
        <v>0.493922345409116</v>
      </c>
      <c r="E18" s="3" cm="1">
        <f t="array" ref="E18">((D18-_xlfn.PERCENTILE.INC($D$2:$D$37,0.975))/(AVERAGE(SMALL($D$2:$D$37,{1,2,3,4,5}))-_xlfn.PERCENTILE.INC($D$2:$D$37,0.975)))*100</f>
        <v>56.494408385351804</v>
      </c>
      <c r="F18" s="3">
        <f t="shared" si="50"/>
        <v>56.494408385351804</v>
      </c>
      <c r="G18" s="8" t="str" cm="1">
        <f t="array" ref="G18">_xlfn.IFS(F18=100,"green",F18&gt;50,"yellow",F18&gt;0,"orange",F18=0,"red")</f>
        <v>yellow</v>
      </c>
      <c r="H18" t="s">
        <v>250</v>
      </c>
      <c r="I18" s="4">
        <v>33406061</v>
      </c>
      <c r="J18" s="4">
        <v>17376281</v>
      </c>
      <c r="K18" s="4">
        <v>16029780</v>
      </c>
      <c r="L18">
        <v>28</v>
      </c>
      <c r="M18" s="3">
        <f t="shared" si="51"/>
        <v>8.3817125281546959E-2</v>
      </c>
      <c r="N18">
        <v>371</v>
      </c>
      <c r="O18" s="3">
        <f t="shared" si="51"/>
        <v>1.1105769099804972</v>
      </c>
      <c r="P18">
        <v>0</v>
      </c>
      <c r="Q18" s="3">
        <f t="shared" si="52"/>
        <v>0</v>
      </c>
      <c r="R18">
        <v>3334</v>
      </c>
      <c r="S18" s="3">
        <f t="shared" si="2"/>
        <v>9.9802248460241998</v>
      </c>
      <c r="T18">
        <v>293</v>
      </c>
      <c r="U18" s="3">
        <f t="shared" si="3"/>
        <v>0.8770863466961879</v>
      </c>
      <c r="V18">
        <v>6</v>
      </c>
      <c r="W18" s="3">
        <f t="shared" si="4"/>
        <v>1.7960812560331493E-2</v>
      </c>
      <c r="X18">
        <v>0</v>
      </c>
      <c r="Y18" s="3">
        <f t="shared" si="5"/>
        <v>0</v>
      </c>
      <c r="Z18">
        <v>0</v>
      </c>
      <c r="AA18" s="3">
        <f t="shared" si="6"/>
        <v>0</v>
      </c>
      <c r="AB18">
        <v>0</v>
      </c>
      <c r="AC18" s="3">
        <f t="shared" si="7"/>
        <v>0</v>
      </c>
      <c r="AD18">
        <v>29</v>
      </c>
      <c r="AE18" s="3">
        <f t="shared" si="8"/>
        <v>8.6810594041602213E-2</v>
      </c>
      <c r="AF18">
        <v>5</v>
      </c>
      <c r="AG18" s="3">
        <f t="shared" si="9"/>
        <v>1.4967343800276244E-2</v>
      </c>
      <c r="AH18">
        <v>273</v>
      </c>
      <c r="AI18" s="3">
        <f t="shared" si="10"/>
        <v>0.81721697149508288</v>
      </c>
      <c r="AJ18">
        <v>23</v>
      </c>
      <c r="AK18" s="3">
        <f t="shared" si="11"/>
        <v>6.8849781481270717E-2</v>
      </c>
      <c r="AL18">
        <v>1</v>
      </c>
      <c r="AM18" s="3">
        <f t="shared" si="12"/>
        <v>2.9934687600552488E-3</v>
      </c>
      <c r="AN18">
        <v>122</v>
      </c>
      <c r="AO18" s="3">
        <f t="shared" si="13"/>
        <v>0.36520318872674035</v>
      </c>
      <c r="AP18">
        <v>130</v>
      </c>
      <c r="AQ18" s="3">
        <f t="shared" si="14"/>
        <v>0.38915093880718232</v>
      </c>
      <c r="AR18">
        <v>165</v>
      </c>
      <c r="AS18" s="3">
        <f t="shared" si="15"/>
        <v>0.493922345409116</v>
      </c>
      <c r="AT18">
        <v>417</v>
      </c>
      <c r="AU18" s="3">
        <f t="shared" si="16"/>
        <v>1.2482764729430387</v>
      </c>
      <c r="AV18">
        <v>375</v>
      </c>
      <c r="AW18" s="3">
        <f t="shared" si="17"/>
        <v>1.1225507850207184</v>
      </c>
      <c r="AX18">
        <v>12</v>
      </c>
      <c r="AY18" s="3">
        <f t="shared" si="18"/>
        <v>3.5921625120662985E-2</v>
      </c>
      <c r="AZ18">
        <v>2</v>
      </c>
      <c r="BA18" s="3">
        <f t="shared" si="19"/>
        <v>5.9869375201104975E-3</v>
      </c>
      <c r="BB18">
        <v>538</v>
      </c>
      <c r="BC18" s="3">
        <f t="shared" si="20"/>
        <v>1.6104861929097238</v>
      </c>
      <c r="BD18">
        <v>1</v>
      </c>
      <c r="BE18" s="3">
        <f t="shared" si="21"/>
        <v>2.9934687600552488E-3</v>
      </c>
      <c r="BF18">
        <v>273</v>
      </c>
      <c r="BG18" s="3">
        <f t="shared" si="22"/>
        <v>0.81721697149508288</v>
      </c>
      <c r="BH18">
        <v>0</v>
      </c>
      <c r="BI18" s="3">
        <f t="shared" si="23"/>
        <v>0</v>
      </c>
      <c r="BJ18">
        <v>40396</v>
      </c>
      <c r="BK18" s="3">
        <f t="shared" si="24"/>
        <v>120.92416403119184</v>
      </c>
      <c r="BL18">
        <v>0</v>
      </c>
      <c r="BM18" s="3">
        <f t="shared" si="25"/>
        <v>0</v>
      </c>
      <c r="BN18">
        <v>26619</v>
      </c>
      <c r="BO18" s="3">
        <f t="shared" si="26"/>
        <v>79.68314492391066</v>
      </c>
      <c r="BP18">
        <v>9</v>
      </c>
      <c r="BQ18" s="3">
        <f t="shared" si="27"/>
        <v>2.6941218840497241E-2</v>
      </c>
      <c r="BR18">
        <v>25</v>
      </c>
      <c r="BS18" s="3">
        <f t="shared" si="28"/>
        <v>7.4836719001381211E-2</v>
      </c>
      <c r="BT18">
        <v>9</v>
      </c>
      <c r="BU18" s="3">
        <f t="shared" si="29"/>
        <v>2.6941218840497241E-2</v>
      </c>
      <c r="BV18">
        <v>0</v>
      </c>
      <c r="BW18" s="3">
        <f t="shared" si="30"/>
        <v>0</v>
      </c>
      <c r="BX18">
        <v>8</v>
      </c>
      <c r="BY18" s="3">
        <f t="shared" si="31"/>
        <v>2.394775008044199E-2</v>
      </c>
      <c r="BZ18">
        <v>0</v>
      </c>
      <c r="CA18" s="3">
        <f t="shared" si="32"/>
        <v>0</v>
      </c>
      <c r="CB18">
        <v>6</v>
      </c>
      <c r="CC18" s="3">
        <f t="shared" si="33"/>
        <v>1.7960812560331493E-2</v>
      </c>
      <c r="CD18">
        <v>0</v>
      </c>
      <c r="CE18" s="3">
        <f t="shared" si="34"/>
        <v>0</v>
      </c>
      <c r="CF18">
        <v>0</v>
      </c>
      <c r="CG18" s="3">
        <f t="shared" si="35"/>
        <v>0</v>
      </c>
      <c r="CH18">
        <v>0</v>
      </c>
      <c r="CI18" s="3">
        <f t="shared" si="36"/>
        <v>0</v>
      </c>
      <c r="CJ18">
        <v>0</v>
      </c>
      <c r="CK18" s="3">
        <f t="shared" si="37"/>
        <v>0</v>
      </c>
      <c r="CL18">
        <v>2387</v>
      </c>
      <c r="CM18" s="3">
        <f t="shared" si="38"/>
        <v>7.145409930251879</v>
      </c>
      <c r="CN18">
        <v>0</v>
      </c>
      <c r="CO18" s="3">
        <f t="shared" si="39"/>
        <v>0</v>
      </c>
      <c r="CP18">
        <v>5</v>
      </c>
      <c r="CQ18" s="3">
        <f t="shared" si="40"/>
        <v>1.4967343800276244E-2</v>
      </c>
      <c r="CR18">
        <v>0</v>
      </c>
      <c r="CS18" s="3">
        <f t="shared" si="41"/>
        <v>0</v>
      </c>
      <c r="CT18">
        <v>0</v>
      </c>
      <c r="CU18" s="3">
        <f t="shared" si="42"/>
        <v>0</v>
      </c>
      <c r="CV18">
        <v>0</v>
      </c>
      <c r="CW18" s="3">
        <f t="shared" si="43"/>
        <v>0</v>
      </c>
      <c r="CX18">
        <v>22</v>
      </c>
      <c r="CY18" s="3">
        <f t="shared" si="44"/>
        <v>6.5856312721215476E-2</v>
      </c>
      <c r="CZ18">
        <v>0</v>
      </c>
      <c r="DA18" s="3">
        <f t="shared" si="45"/>
        <v>0</v>
      </c>
      <c r="DB18">
        <v>0</v>
      </c>
      <c r="DC18" s="3">
        <f t="shared" si="46"/>
        <v>0</v>
      </c>
      <c r="DD18">
        <v>0</v>
      </c>
      <c r="DE18" s="3">
        <f t="shared" si="47"/>
        <v>0</v>
      </c>
      <c r="DF18">
        <v>5</v>
      </c>
      <c r="DG18" s="3">
        <f t="shared" si="48"/>
        <v>1.4967343800276244E-2</v>
      </c>
      <c r="DH18">
        <v>68788</v>
      </c>
      <c r="DI18" s="3">
        <f t="shared" si="49"/>
        <v>205.91472906668042</v>
      </c>
    </row>
    <row r="19" spans="1:113" x14ac:dyDescent="0.3">
      <c r="A19" t="str">
        <f t="shared" si="0"/>
        <v>Crime using Explosive Substances per 100,000</v>
      </c>
      <c r="B19">
        <v>35</v>
      </c>
      <c r="C19" t="s">
        <v>18</v>
      </c>
      <c r="D19" s="10">
        <f t="shared" si="1"/>
        <v>0</v>
      </c>
      <c r="E19" s="3" cm="1">
        <f t="array" ref="E19">((D19-_xlfn.PERCENTILE.INC($D$2:$D$37,0.975))/(AVERAGE(SMALL($D$2:$D$37,{1,2,3,4,5}))-_xlfn.PERCENTILE.INC($D$2:$D$37,0.975)))*100</f>
        <v>100</v>
      </c>
      <c r="F19" s="3">
        <f t="shared" si="50"/>
        <v>100</v>
      </c>
      <c r="G19" s="8" t="str" cm="1">
        <f t="array" ref="G19">_xlfn.IFS(F19=100,"green",F19&gt;50,"yellow",F19&gt;0,"orange",F19=0,"red")</f>
        <v>green</v>
      </c>
      <c r="H19" t="s">
        <v>250</v>
      </c>
      <c r="I19" s="4">
        <v>274000</v>
      </c>
      <c r="J19" s="4">
        <v>126131</v>
      </c>
      <c r="K19" s="4">
        <v>147869</v>
      </c>
      <c r="L19">
        <v>0</v>
      </c>
      <c r="M19" s="3">
        <f t="shared" si="51"/>
        <v>0</v>
      </c>
      <c r="N19">
        <v>0</v>
      </c>
      <c r="O19" s="3">
        <f t="shared" si="51"/>
        <v>0</v>
      </c>
      <c r="P19">
        <v>0</v>
      </c>
      <c r="Q19" s="3">
        <f t="shared" si="52"/>
        <v>0</v>
      </c>
      <c r="R19">
        <v>2</v>
      </c>
      <c r="S19" s="3">
        <f t="shared" si="2"/>
        <v>0.72992700729927007</v>
      </c>
      <c r="T19">
        <v>0</v>
      </c>
      <c r="U19" s="3">
        <f t="shared" si="3"/>
        <v>0</v>
      </c>
      <c r="V19">
        <v>0</v>
      </c>
      <c r="W19" s="3">
        <f t="shared" si="4"/>
        <v>0</v>
      </c>
      <c r="X19">
        <v>0</v>
      </c>
      <c r="Y19" s="3">
        <f t="shared" si="5"/>
        <v>0</v>
      </c>
      <c r="Z19">
        <v>0</v>
      </c>
      <c r="AA19" s="3">
        <f t="shared" si="6"/>
        <v>0</v>
      </c>
      <c r="AB19">
        <v>0</v>
      </c>
      <c r="AC19" s="3">
        <f t="shared" si="7"/>
        <v>0</v>
      </c>
      <c r="AD19">
        <v>0</v>
      </c>
      <c r="AE19" s="3">
        <f t="shared" si="8"/>
        <v>0</v>
      </c>
      <c r="AF19">
        <v>0</v>
      </c>
      <c r="AG19" s="3">
        <f t="shared" si="9"/>
        <v>0</v>
      </c>
      <c r="AH19">
        <v>0</v>
      </c>
      <c r="AI19" s="3">
        <f t="shared" si="10"/>
        <v>0</v>
      </c>
      <c r="AJ19">
        <v>0</v>
      </c>
      <c r="AK19" s="3">
        <f t="shared" si="11"/>
        <v>0</v>
      </c>
      <c r="AL19">
        <v>0</v>
      </c>
      <c r="AM19" s="3">
        <f t="shared" si="12"/>
        <v>0</v>
      </c>
      <c r="AN19">
        <v>0</v>
      </c>
      <c r="AO19" s="3">
        <f t="shared" si="13"/>
        <v>0</v>
      </c>
      <c r="AP19">
        <v>0</v>
      </c>
      <c r="AQ19" s="3">
        <f t="shared" si="14"/>
        <v>0</v>
      </c>
      <c r="AR19">
        <v>0</v>
      </c>
      <c r="AS19" s="3">
        <f t="shared" si="15"/>
        <v>0</v>
      </c>
      <c r="AT19">
        <v>0</v>
      </c>
      <c r="AU19" s="3">
        <f t="shared" si="16"/>
        <v>0</v>
      </c>
      <c r="AV19">
        <v>3</v>
      </c>
      <c r="AW19" s="3">
        <f t="shared" si="17"/>
        <v>1.0948905109489051</v>
      </c>
      <c r="AX19">
        <v>0</v>
      </c>
      <c r="AY19" s="3">
        <f t="shared" si="18"/>
        <v>0</v>
      </c>
      <c r="AZ19">
        <v>0</v>
      </c>
      <c r="BA19" s="3">
        <f t="shared" si="19"/>
        <v>0</v>
      </c>
      <c r="BB19">
        <v>0</v>
      </c>
      <c r="BC19" s="3">
        <f t="shared" si="20"/>
        <v>0</v>
      </c>
      <c r="BD19">
        <v>0</v>
      </c>
      <c r="BE19" s="3">
        <f t="shared" si="21"/>
        <v>0</v>
      </c>
      <c r="BF19">
        <v>0</v>
      </c>
      <c r="BG19" s="3">
        <f t="shared" si="22"/>
        <v>0</v>
      </c>
      <c r="BH19">
        <v>0</v>
      </c>
      <c r="BI19" s="3">
        <f t="shared" si="23"/>
        <v>0</v>
      </c>
      <c r="BJ19">
        <v>0</v>
      </c>
      <c r="BK19" s="3">
        <f t="shared" si="24"/>
        <v>0</v>
      </c>
      <c r="BL19">
        <v>20</v>
      </c>
      <c r="BM19" s="3">
        <f t="shared" si="25"/>
        <v>7.2992700729927016</v>
      </c>
      <c r="BN19">
        <v>8</v>
      </c>
      <c r="BO19" s="3">
        <f t="shared" si="26"/>
        <v>2.9197080291970803</v>
      </c>
      <c r="BP19">
        <v>0</v>
      </c>
      <c r="BQ19" s="3">
        <f t="shared" si="27"/>
        <v>0</v>
      </c>
      <c r="BR19">
        <v>0</v>
      </c>
      <c r="BS19" s="3">
        <f t="shared" si="28"/>
        <v>0</v>
      </c>
      <c r="BT19">
        <v>0</v>
      </c>
      <c r="BU19" s="3">
        <f t="shared" si="29"/>
        <v>0</v>
      </c>
      <c r="BV19">
        <v>0</v>
      </c>
      <c r="BW19" s="3">
        <f t="shared" si="30"/>
        <v>0</v>
      </c>
      <c r="BX19">
        <v>0</v>
      </c>
      <c r="BY19" s="3">
        <f t="shared" si="31"/>
        <v>0</v>
      </c>
      <c r="BZ19">
        <v>0</v>
      </c>
      <c r="CA19" s="3">
        <f t="shared" si="32"/>
        <v>0</v>
      </c>
      <c r="CB19">
        <v>0</v>
      </c>
      <c r="CC19" s="3">
        <f t="shared" si="33"/>
        <v>0</v>
      </c>
      <c r="CD19">
        <v>0</v>
      </c>
      <c r="CE19" s="3">
        <f t="shared" si="34"/>
        <v>0</v>
      </c>
      <c r="CF19">
        <v>0</v>
      </c>
      <c r="CG19" s="3">
        <f t="shared" si="35"/>
        <v>0</v>
      </c>
      <c r="CH19">
        <v>0</v>
      </c>
      <c r="CI19" s="3">
        <f t="shared" si="36"/>
        <v>0</v>
      </c>
      <c r="CJ19">
        <v>0</v>
      </c>
      <c r="CK19" s="3">
        <f t="shared" si="37"/>
        <v>0</v>
      </c>
      <c r="CL19">
        <v>3</v>
      </c>
      <c r="CM19" s="3">
        <f t="shared" si="38"/>
        <v>1.0948905109489051</v>
      </c>
      <c r="CN19">
        <v>0</v>
      </c>
      <c r="CO19" s="3">
        <f t="shared" si="39"/>
        <v>0</v>
      </c>
      <c r="CP19">
        <v>0</v>
      </c>
      <c r="CQ19" s="3">
        <f t="shared" si="40"/>
        <v>0</v>
      </c>
      <c r="CR19">
        <v>0</v>
      </c>
      <c r="CS19" s="3">
        <f t="shared" si="41"/>
        <v>0</v>
      </c>
      <c r="CT19">
        <v>0</v>
      </c>
      <c r="CU19" s="3">
        <f t="shared" si="42"/>
        <v>0</v>
      </c>
      <c r="CV19">
        <v>0</v>
      </c>
      <c r="CW19" s="3">
        <f t="shared" si="43"/>
        <v>0</v>
      </c>
      <c r="CX19">
        <v>0</v>
      </c>
      <c r="CY19" s="3">
        <f t="shared" si="44"/>
        <v>0</v>
      </c>
      <c r="CZ19">
        <v>0</v>
      </c>
      <c r="DA19" s="3">
        <f t="shared" si="45"/>
        <v>0</v>
      </c>
      <c r="DB19">
        <v>0</v>
      </c>
      <c r="DC19" s="3">
        <f t="shared" si="46"/>
        <v>0</v>
      </c>
      <c r="DD19">
        <v>0</v>
      </c>
      <c r="DE19" s="3">
        <f t="shared" si="47"/>
        <v>0</v>
      </c>
      <c r="DF19">
        <v>0</v>
      </c>
      <c r="DG19" s="3">
        <f t="shared" si="48"/>
        <v>0</v>
      </c>
      <c r="DH19">
        <v>0</v>
      </c>
      <c r="DI19" s="3">
        <f t="shared" si="49"/>
        <v>0</v>
      </c>
    </row>
    <row r="20" spans="1:113" x14ac:dyDescent="0.3">
      <c r="A20" t="str">
        <f t="shared" si="0"/>
        <v>Crime using Explosive Substances per 100,000</v>
      </c>
      <c r="B20">
        <v>31</v>
      </c>
      <c r="C20" t="s">
        <v>17</v>
      </c>
      <c r="D20" s="10">
        <f t="shared" si="1"/>
        <v>0</v>
      </c>
      <c r="E20" s="3" cm="1">
        <f t="array" ref="E20">((D20-_xlfn.PERCENTILE.INC($D$2:$D$37,0.975))/(AVERAGE(SMALL($D$2:$D$37,{1,2,3,4,5}))-_xlfn.PERCENTILE.INC($D$2:$D$37,0.975)))*100</f>
        <v>100</v>
      </c>
      <c r="F20" s="3">
        <f t="shared" si="50"/>
        <v>100</v>
      </c>
      <c r="G20" s="8" t="str" cm="1">
        <f t="array" ref="G20">_xlfn.IFS(F20=100,"green",F20&gt;50,"yellow",F20&gt;0,"orange",F20=0,"red")</f>
        <v>green</v>
      </c>
      <c r="H20" t="s">
        <v>250</v>
      </c>
      <c r="I20" s="4">
        <v>64473</v>
      </c>
      <c r="J20" s="4">
        <v>31341</v>
      </c>
      <c r="K20" s="4">
        <v>33132</v>
      </c>
      <c r="L20">
        <v>0</v>
      </c>
      <c r="M20" s="3">
        <f t="shared" si="51"/>
        <v>0</v>
      </c>
      <c r="N20">
        <v>0</v>
      </c>
      <c r="O20" s="3">
        <f t="shared" si="51"/>
        <v>0</v>
      </c>
      <c r="P20">
        <v>0</v>
      </c>
      <c r="Q20" s="3">
        <f t="shared" si="52"/>
        <v>0</v>
      </c>
      <c r="R20">
        <v>11</v>
      </c>
      <c r="S20" s="3">
        <f t="shared" si="2"/>
        <v>17.061405549609916</v>
      </c>
      <c r="T20">
        <v>0</v>
      </c>
      <c r="U20" s="3">
        <f t="shared" si="3"/>
        <v>0</v>
      </c>
      <c r="V20">
        <v>0</v>
      </c>
      <c r="W20" s="3">
        <f t="shared" si="4"/>
        <v>0</v>
      </c>
      <c r="X20">
        <v>0</v>
      </c>
      <c r="Y20" s="3">
        <f t="shared" si="5"/>
        <v>0</v>
      </c>
      <c r="Z20">
        <v>0</v>
      </c>
      <c r="AA20" s="3">
        <f t="shared" si="6"/>
        <v>0</v>
      </c>
      <c r="AB20">
        <v>0</v>
      </c>
      <c r="AC20" s="3">
        <f t="shared" si="7"/>
        <v>0</v>
      </c>
      <c r="AD20">
        <v>0</v>
      </c>
      <c r="AE20" s="3">
        <f t="shared" si="8"/>
        <v>0</v>
      </c>
      <c r="AF20">
        <v>0</v>
      </c>
      <c r="AG20" s="3">
        <f t="shared" si="9"/>
        <v>0</v>
      </c>
      <c r="AH20">
        <v>4</v>
      </c>
      <c r="AI20" s="3">
        <f t="shared" si="10"/>
        <v>6.2041474725854231</v>
      </c>
      <c r="AJ20">
        <v>0</v>
      </c>
      <c r="AK20" s="3">
        <f t="shared" si="11"/>
        <v>0</v>
      </c>
      <c r="AL20">
        <v>0</v>
      </c>
      <c r="AM20" s="3">
        <f t="shared" si="12"/>
        <v>0</v>
      </c>
      <c r="AN20">
        <v>0</v>
      </c>
      <c r="AO20" s="3">
        <f t="shared" si="13"/>
        <v>0</v>
      </c>
      <c r="AP20">
        <v>0</v>
      </c>
      <c r="AQ20" s="3">
        <f t="shared" si="14"/>
        <v>0</v>
      </c>
      <c r="AR20">
        <v>0</v>
      </c>
      <c r="AS20" s="3">
        <f t="shared" si="15"/>
        <v>0</v>
      </c>
      <c r="AT20">
        <v>0</v>
      </c>
      <c r="AU20" s="3">
        <f t="shared" si="16"/>
        <v>0</v>
      </c>
      <c r="AV20">
        <v>1</v>
      </c>
      <c r="AW20" s="3">
        <f t="shared" si="17"/>
        <v>1.5510368681463558</v>
      </c>
      <c r="AX20">
        <v>0</v>
      </c>
      <c r="AY20" s="3">
        <f t="shared" si="18"/>
        <v>0</v>
      </c>
      <c r="AZ20">
        <v>0</v>
      </c>
      <c r="BA20" s="3">
        <f t="shared" si="19"/>
        <v>0</v>
      </c>
      <c r="BB20">
        <v>0</v>
      </c>
      <c r="BC20" s="3">
        <f t="shared" si="20"/>
        <v>0</v>
      </c>
      <c r="BD20">
        <v>0</v>
      </c>
      <c r="BE20" s="3">
        <f t="shared" si="21"/>
        <v>0</v>
      </c>
      <c r="BF20">
        <v>0</v>
      </c>
      <c r="BG20" s="3">
        <f t="shared" si="22"/>
        <v>0</v>
      </c>
      <c r="BH20">
        <v>2</v>
      </c>
      <c r="BI20" s="3">
        <f t="shared" si="23"/>
        <v>3.1020737362927115</v>
      </c>
      <c r="BJ20">
        <v>9</v>
      </c>
      <c r="BK20" s="3">
        <f t="shared" si="24"/>
        <v>13.959331813317201</v>
      </c>
      <c r="BL20">
        <v>0</v>
      </c>
      <c r="BM20" s="3">
        <f t="shared" si="25"/>
        <v>0</v>
      </c>
      <c r="BN20">
        <v>3</v>
      </c>
      <c r="BO20" s="3">
        <f t="shared" si="26"/>
        <v>4.6531106044390675</v>
      </c>
      <c r="BP20">
        <v>0</v>
      </c>
      <c r="BQ20" s="3">
        <f t="shared" si="27"/>
        <v>0</v>
      </c>
      <c r="BR20">
        <v>0</v>
      </c>
      <c r="BS20" s="3">
        <f t="shared" si="28"/>
        <v>0</v>
      </c>
      <c r="BT20">
        <v>0</v>
      </c>
      <c r="BU20" s="3">
        <f t="shared" si="29"/>
        <v>0</v>
      </c>
      <c r="BV20">
        <v>0</v>
      </c>
      <c r="BW20" s="3">
        <f t="shared" si="30"/>
        <v>0</v>
      </c>
      <c r="BX20">
        <v>0</v>
      </c>
      <c r="BY20" s="3">
        <f t="shared" si="31"/>
        <v>0</v>
      </c>
      <c r="BZ20">
        <v>0</v>
      </c>
      <c r="CA20" s="3">
        <f t="shared" si="32"/>
        <v>0</v>
      </c>
      <c r="CB20">
        <v>0</v>
      </c>
      <c r="CC20" s="3">
        <f t="shared" si="33"/>
        <v>0</v>
      </c>
      <c r="CD20">
        <v>0</v>
      </c>
      <c r="CE20" s="3">
        <f t="shared" si="34"/>
        <v>0</v>
      </c>
      <c r="CF20">
        <v>0</v>
      </c>
      <c r="CG20" s="3">
        <f t="shared" si="35"/>
        <v>0</v>
      </c>
      <c r="CH20">
        <v>0</v>
      </c>
      <c r="CI20" s="3">
        <f t="shared" si="36"/>
        <v>0</v>
      </c>
      <c r="CJ20">
        <v>0</v>
      </c>
      <c r="CK20" s="3">
        <f t="shared" si="37"/>
        <v>0</v>
      </c>
      <c r="CL20">
        <v>0</v>
      </c>
      <c r="CM20" s="3">
        <f t="shared" si="38"/>
        <v>0</v>
      </c>
      <c r="CN20">
        <v>0</v>
      </c>
      <c r="CO20" s="3">
        <f t="shared" si="39"/>
        <v>0</v>
      </c>
      <c r="CP20">
        <v>0</v>
      </c>
      <c r="CQ20" s="3">
        <f t="shared" si="40"/>
        <v>0</v>
      </c>
      <c r="CR20">
        <v>0</v>
      </c>
      <c r="CS20" s="3">
        <f t="shared" si="41"/>
        <v>0</v>
      </c>
      <c r="CT20">
        <v>0</v>
      </c>
      <c r="CU20" s="3">
        <f t="shared" si="42"/>
        <v>0</v>
      </c>
      <c r="CV20">
        <v>0</v>
      </c>
      <c r="CW20" s="3">
        <f t="shared" si="43"/>
        <v>0</v>
      </c>
      <c r="CX20">
        <v>1</v>
      </c>
      <c r="CY20" s="3">
        <f t="shared" si="44"/>
        <v>1.5510368681463558</v>
      </c>
      <c r="CZ20">
        <v>0</v>
      </c>
      <c r="DA20" s="3">
        <f t="shared" si="45"/>
        <v>0</v>
      </c>
      <c r="DB20">
        <v>0</v>
      </c>
      <c r="DC20" s="3">
        <f t="shared" si="46"/>
        <v>0</v>
      </c>
      <c r="DD20">
        <v>0</v>
      </c>
      <c r="DE20" s="3">
        <f t="shared" si="47"/>
        <v>0</v>
      </c>
      <c r="DF20">
        <v>0</v>
      </c>
      <c r="DG20" s="3">
        <f t="shared" si="48"/>
        <v>0</v>
      </c>
      <c r="DH20">
        <v>1</v>
      </c>
      <c r="DI20" s="3">
        <f t="shared" si="49"/>
        <v>1.5510368681463558</v>
      </c>
    </row>
    <row r="21" spans="1:113" x14ac:dyDescent="0.3">
      <c r="A21" t="str">
        <f t="shared" si="0"/>
        <v>Crime using Explosive Substances per 100,000</v>
      </c>
      <c r="B21">
        <v>23</v>
      </c>
      <c r="C21" t="s">
        <v>16</v>
      </c>
      <c r="D21" s="10">
        <f t="shared" si="1"/>
        <v>3.0291844434470468E-2</v>
      </c>
      <c r="E21" s="3" cm="1">
        <f t="array" ref="E21">((D21-_xlfn.PERCENTILE.INC($D$2:$D$37,0.975))/(AVERAGE(SMALL($D$2:$D$37,{1,2,3,4,5}))-_xlfn.PERCENTILE.INC($D$2:$D$37,0.975)))*100</f>
        <v>97.33183844490992</v>
      </c>
      <c r="F21" s="3">
        <f t="shared" si="50"/>
        <v>97.33183844490992</v>
      </c>
      <c r="G21" s="8" t="str" cm="1">
        <f t="array" ref="G21">_xlfn.IFS(F21=100,"green",F21&gt;50,"yellow",F21&gt;0,"orange",F21=0,"red")</f>
        <v>yellow</v>
      </c>
      <c r="H21" t="s">
        <v>250</v>
      </c>
      <c r="I21" s="4">
        <v>72626809</v>
      </c>
      <c r="J21" s="4">
        <v>35015825</v>
      </c>
      <c r="K21" s="4">
        <v>37610984</v>
      </c>
      <c r="L21">
        <v>63</v>
      </c>
      <c r="M21" s="3">
        <f t="shared" si="51"/>
        <v>8.6744827244165448E-2</v>
      </c>
      <c r="N21">
        <v>10</v>
      </c>
      <c r="O21" s="3">
        <f t="shared" si="51"/>
        <v>1.3769020197486579E-2</v>
      </c>
      <c r="P21">
        <v>0</v>
      </c>
      <c r="Q21" s="3">
        <f t="shared" si="52"/>
        <v>0</v>
      </c>
      <c r="R21">
        <v>5996</v>
      </c>
      <c r="S21" s="3">
        <f t="shared" si="2"/>
        <v>8.255904510412952</v>
      </c>
      <c r="T21">
        <v>7</v>
      </c>
      <c r="U21" s="3">
        <f t="shared" si="3"/>
        <v>9.638314138240605E-3</v>
      </c>
      <c r="V21">
        <v>7</v>
      </c>
      <c r="W21" s="3">
        <f t="shared" si="4"/>
        <v>9.638314138240605E-3</v>
      </c>
      <c r="X21">
        <v>0</v>
      </c>
      <c r="Y21" s="3">
        <f t="shared" si="5"/>
        <v>0</v>
      </c>
      <c r="Z21">
        <v>0</v>
      </c>
      <c r="AA21" s="3">
        <f t="shared" si="6"/>
        <v>0</v>
      </c>
      <c r="AB21">
        <v>0</v>
      </c>
      <c r="AC21" s="3">
        <f t="shared" si="7"/>
        <v>0</v>
      </c>
      <c r="AD21">
        <v>1</v>
      </c>
      <c r="AE21" s="3">
        <f t="shared" si="8"/>
        <v>1.3769020197486577E-3</v>
      </c>
      <c r="AF21">
        <v>0</v>
      </c>
      <c r="AG21" s="3">
        <f t="shared" si="9"/>
        <v>0</v>
      </c>
      <c r="AH21">
        <v>7</v>
      </c>
      <c r="AI21" s="3">
        <f t="shared" si="10"/>
        <v>9.638314138240605E-3</v>
      </c>
      <c r="AJ21">
        <v>2</v>
      </c>
      <c r="AK21" s="3">
        <f t="shared" si="11"/>
        <v>2.7538040394973155E-3</v>
      </c>
      <c r="AL21">
        <v>0</v>
      </c>
      <c r="AM21" s="3">
        <f t="shared" si="12"/>
        <v>0</v>
      </c>
      <c r="AN21">
        <v>12707</v>
      </c>
      <c r="AO21" s="3">
        <f t="shared" si="13"/>
        <v>17.496293964946194</v>
      </c>
      <c r="AP21">
        <v>313</v>
      </c>
      <c r="AQ21" s="3">
        <f t="shared" si="14"/>
        <v>0.43097033218132991</v>
      </c>
      <c r="AR21">
        <v>22</v>
      </c>
      <c r="AS21" s="3">
        <f t="shared" si="15"/>
        <v>3.0291844434470468E-2</v>
      </c>
      <c r="AT21">
        <v>13042</v>
      </c>
      <c r="AU21" s="3">
        <f t="shared" si="16"/>
        <v>17.957556141561994</v>
      </c>
      <c r="AV21">
        <v>407</v>
      </c>
      <c r="AW21" s="3">
        <f t="shared" si="17"/>
        <v>0.5603991220377037</v>
      </c>
      <c r="AX21">
        <v>66</v>
      </c>
      <c r="AY21" s="3">
        <f t="shared" si="18"/>
        <v>9.0875533303411415E-2</v>
      </c>
      <c r="AZ21">
        <v>10</v>
      </c>
      <c r="BA21" s="3">
        <f t="shared" si="19"/>
        <v>1.3769020197486579E-2</v>
      </c>
      <c r="BB21">
        <v>9</v>
      </c>
      <c r="BC21" s="3">
        <f t="shared" si="20"/>
        <v>1.2392118177737922E-2</v>
      </c>
      <c r="BD21">
        <v>2</v>
      </c>
      <c r="BE21" s="3">
        <f t="shared" si="21"/>
        <v>2.7538040394973155E-3</v>
      </c>
      <c r="BF21">
        <v>50</v>
      </c>
      <c r="BG21" s="3">
        <f t="shared" si="22"/>
        <v>6.8845100987432892E-2</v>
      </c>
      <c r="BH21">
        <v>2</v>
      </c>
      <c r="BI21" s="3">
        <f t="shared" si="23"/>
        <v>2.7538040394973155E-3</v>
      </c>
      <c r="BJ21">
        <v>5</v>
      </c>
      <c r="BK21" s="3">
        <f t="shared" si="24"/>
        <v>6.8845100987432895E-3</v>
      </c>
      <c r="BL21">
        <v>132649</v>
      </c>
      <c r="BM21" s="3">
        <f t="shared" si="25"/>
        <v>182.64467601763971</v>
      </c>
      <c r="BN21">
        <v>4811</v>
      </c>
      <c r="BO21" s="3">
        <f t="shared" si="26"/>
        <v>6.6242756170107926</v>
      </c>
      <c r="BP21">
        <v>0</v>
      </c>
      <c r="BQ21" s="3">
        <f t="shared" si="27"/>
        <v>0</v>
      </c>
      <c r="BR21">
        <v>0</v>
      </c>
      <c r="BS21" s="3">
        <f t="shared" si="28"/>
        <v>0</v>
      </c>
      <c r="BT21">
        <v>0</v>
      </c>
      <c r="BU21" s="3">
        <f t="shared" si="29"/>
        <v>0</v>
      </c>
      <c r="BV21">
        <v>0</v>
      </c>
      <c r="BW21" s="3">
        <f t="shared" si="30"/>
        <v>0</v>
      </c>
      <c r="BX21">
        <v>4</v>
      </c>
      <c r="BY21" s="3">
        <f t="shared" si="31"/>
        <v>5.5076080789946309E-3</v>
      </c>
      <c r="BZ21">
        <v>1</v>
      </c>
      <c r="CA21" s="3">
        <f t="shared" si="32"/>
        <v>1.3769020197486577E-3</v>
      </c>
      <c r="CB21">
        <v>0</v>
      </c>
      <c r="CC21" s="3">
        <f t="shared" si="33"/>
        <v>0</v>
      </c>
      <c r="CD21">
        <v>0</v>
      </c>
      <c r="CE21" s="3">
        <f t="shared" si="34"/>
        <v>0</v>
      </c>
      <c r="CF21">
        <v>0</v>
      </c>
      <c r="CG21" s="3">
        <f t="shared" si="35"/>
        <v>0</v>
      </c>
      <c r="CH21">
        <v>1</v>
      </c>
      <c r="CI21" s="3">
        <f t="shared" si="36"/>
        <v>1.3769020197486577E-3</v>
      </c>
      <c r="CJ21">
        <v>0</v>
      </c>
      <c r="CK21" s="3">
        <f t="shared" si="37"/>
        <v>0</v>
      </c>
      <c r="CL21">
        <v>29716</v>
      </c>
      <c r="CM21" s="3">
        <f t="shared" si="38"/>
        <v>40.916020418851112</v>
      </c>
      <c r="CN21">
        <v>0</v>
      </c>
      <c r="CO21" s="3">
        <f t="shared" si="39"/>
        <v>0</v>
      </c>
      <c r="CP21">
        <v>0</v>
      </c>
      <c r="CQ21" s="3">
        <f t="shared" si="40"/>
        <v>0</v>
      </c>
      <c r="CR21">
        <v>0</v>
      </c>
      <c r="CS21" s="3">
        <f t="shared" si="41"/>
        <v>0</v>
      </c>
      <c r="CT21">
        <v>0</v>
      </c>
      <c r="CU21" s="3">
        <f t="shared" si="42"/>
        <v>0</v>
      </c>
      <c r="CV21">
        <v>0</v>
      </c>
      <c r="CW21" s="3">
        <f t="shared" si="43"/>
        <v>0</v>
      </c>
      <c r="CX21">
        <v>5</v>
      </c>
      <c r="CY21" s="3">
        <f t="shared" si="44"/>
        <v>6.8845100987432895E-3</v>
      </c>
      <c r="CZ21">
        <v>236</v>
      </c>
      <c r="DA21" s="3">
        <f t="shared" si="45"/>
        <v>0.32494887666068323</v>
      </c>
      <c r="DB21">
        <v>0</v>
      </c>
      <c r="DC21" s="3">
        <f t="shared" si="46"/>
        <v>0</v>
      </c>
      <c r="DD21">
        <v>0</v>
      </c>
      <c r="DE21" s="3">
        <f t="shared" si="47"/>
        <v>0</v>
      </c>
      <c r="DF21">
        <v>0</v>
      </c>
      <c r="DG21" s="3">
        <f t="shared" si="48"/>
        <v>0</v>
      </c>
      <c r="DH21">
        <v>0</v>
      </c>
      <c r="DI21" s="3">
        <f t="shared" si="49"/>
        <v>0</v>
      </c>
    </row>
    <row r="22" spans="1:113" x14ac:dyDescent="0.3">
      <c r="A22" t="str">
        <f t="shared" si="0"/>
        <v>Crime using Explosive Substances per 100,000</v>
      </c>
      <c r="B22">
        <v>27</v>
      </c>
      <c r="C22" t="s">
        <v>15</v>
      </c>
      <c r="D22" s="10">
        <f t="shared" si="1"/>
        <v>1.4238126779359837E-2</v>
      </c>
      <c r="E22" s="3" cm="1">
        <f t="array" ref="E22">((D22-_xlfn.PERCENTILE.INC($D$2:$D$37,0.975))/(AVERAGE(SMALL($D$2:$D$37,{1,2,3,4,5}))-_xlfn.PERCENTILE.INC($D$2:$D$37,0.975)))*100</f>
        <v>98.745879519770796</v>
      </c>
      <c r="F22" s="3">
        <f t="shared" si="50"/>
        <v>98.745879519770796</v>
      </c>
      <c r="G22" s="8" t="str" cm="1">
        <f t="array" ref="G22">_xlfn.IFS(F22=100,"green",F22&gt;50,"yellow",F22&gt;0,"orange",F22=0,"red")</f>
        <v>yellow</v>
      </c>
      <c r="H22" t="s">
        <v>250</v>
      </c>
      <c r="I22" s="4">
        <v>112374333</v>
      </c>
      <c r="J22" s="4">
        <v>54119105</v>
      </c>
      <c r="K22" s="4">
        <v>58255228</v>
      </c>
      <c r="L22">
        <v>28</v>
      </c>
      <c r="M22" s="3">
        <f t="shared" si="51"/>
        <v>2.4916721863879717E-2</v>
      </c>
      <c r="N22">
        <v>1</v>
      </c>
      <c r="O22" s="3">
        <f t="shared" si="51"/>
        <v>8.8988292370998983E-4</v>
      </c>
      <c r="P22">
        <v>0</v>
      </c>
      <c r="Q22" s="3">
        <f t="shared" si="52"/>
        <v>0</v>
      </c>
      <c r="R22">
        <v>7572</v>
      </c>
      <c r="S22" s="3">
        <f t="shared" si="2"/>
        <v>6.7381934983320431</v>
      </c>
      <c r="T22">
        <v>58</v>
      </c>
      <c r="U22" s="3">
        <f t="shared" si="3"/>
        <v>5.1613209575179411E-2</v>
      </c>
      <c r="V22">
        <v>99</v>
      </c>
      <c r="W22" s="3">
        <f t="shared" si="4"/>
        <v>8.8098409447289E-2</v>
      </c>
      <c r="X22">
        <v>0</v>
      </c>
      <c r="Y22" s="3">
        <f t="shared" si="5"/>
        <v>0</v>
      </c>
      <c r="Z22">
        <v>87</v>
      </c>
      <c r="AA22" s="3">
        <f t="shared" si="6"/>
        <v>7.7419814362769124E-2</v>
      </c>
      <c r="AB22">
        <v>2</v>
      </c>
      <c r="AC22" s="3">
        <f t="shared" si="7"/>
        <v>1.7797658474199797E-3</v>
      </c>
      <c r="AD22">
        <v>367</v>
      </c>
      <c r="AE22" s="3">
        <f t="shared" si="8"/>
        <v>0.32658703300156627</v>
      </c>
      <c r="AF22">
        <v>54</v>
      </c>
      <c r="AG22" s="3">
        <f t="shared" si="9"/>
        <v>4.8053677880339457E-2</v>
      </c>
      <c r="AH22">
        <v>152</v>
      </c>
      <c r="AI22" s="3">
        <f t="shared" si="10"/>
        <v>0.13526220440391848</v>
      </c>
      <c r="AJ22">
        <v>4</v>
      </c>
      <c r="AK22" s="3">
        <f t="shared" si="11"/>
        <v>3.5595316948399593E-3</v>
      </c>
      <c r="AL22">
        <v>11</v>
      </c>
      <c r="AM22" s="3">
        <f t="shared" si="12"/>
        <v>9.7887121608098895E-3</v>
      </c>
      <c r="AN22">
        <v>3498</v>
      </c>
      <c r="AO22" s="3">
        <f t="shared" si="13"/>
        <v>3.1128104671375447</v>
      </c>
      <c r="AP22">
        <v>19</v>
      </c>
      <c r="AQ22" s="3">
        <f t="shared" si="14"/>
        <v>1.690777555048981E-2</v>
      </c>
      <c r="AR22">
        <v>16</v>
      </c>
      <c r="AS22" s="3">
        <f t="shared" si="15"/>
        <v>1.4238126779359837E-2</v>
      </c>
      <c r="AT22">
        <v>3533</v>
      </c>
      <c r="AU22" s="3">
        <f t="shared" si="16"/>
        <v>3.1439563694673942</v>
      </c>
      <c r="AV22">
        <v>746</v>
      </c>
      <c r="AW22" s="3">
        <f t="shared" si="17"/>
        <v>0.66385266108765251</v>
      </c>
      <c r="AX22">
        <v>275</v>
      </c>
      <c r="AY22" s="3">
        <f t="shared" si="18"/>
        <v>0.24471780402024723</v>
      </c>
      <c r="AZ22">
        <v>1</v>
      </c>
      <c r="BA22" s="3">
        <f t="shared" si="19"/>
        <v>8.8988292370998983E-4</v>
      </c>
      <c r="BB22">
        <v>27</v>
      </c>
      <c r="BC22" s="3">
        <f t="shared" si="20"/>
        <v>2.4026838940169729E-2</v>
      </c>
      <c r="BD22">
        <v>0</v>
      </c>
      <c r="BE22" s="3">
        <f t="shared" si="21"/>
        <v>0</v>
      </c>
      <c r="BF22">
        <v>1</v>
      </c>
      <c r="BG22" s="3">
        <f t="shared" si="22"/>
        <v>8.8988292370998983E-4</v>
      </c>
      <c r="BH22">
        <v>688</v>
      </c>
      <c r="BI22" s="3">
        <f t="shared" si="23"/>
        <v>0.61223945151247305</v>
      </c>
      <c r="BJ22">
        <v>94289</v>
      </c>
      <c r="BK22" s="3">
        <f t="shared" si="24"/>
        <v>83.906170993691248</v>
      </c>
      <c r="BL22">
        <v>0</v>
      </c>
      <c r="BM22" s="3">
        <f t="shared" si="25"/>
        <v>0</v>
      </c>
      <c r="BN22">
        <v>13830</v>
      </c>
      <c r="BO22" s="3">
        <f t="shared" si="26"/>
        <v>12.30708083490916</v>
      </c>
      <c r="BP22">
        <v>31</v>
      </c>
      <c r="BQ22" s="3">
        <f t="shared" si="27"/>
        <v>2.7586370635009686E-2</v>
      </c>
      <c r="BR22">
        <v>74</v>
      </c>
      <c r="BS22" s="3">
        <f t="shared" si="28"/>
        <v>6.5851336354539255E-2</v>
      </c>
      <c r="BT22">
        <v>0</v>
      </c>
      <c r="BU22" s="3">
        <f t="shared" si="29"/>
        <v>0</v>
      </c>
      <c r="BV22">
        <v>0</v>
      </c>
      <c r="BW22" s="3">
        <f t="shared" si="30"/>
        <v>0</v>
      </c>
      <c r="BX22">
        <v>17</v>
      </c>
      <c r="BY22" s="3">
        <f t="shared" si="31"/>
        <v>1.5128009703069828E-2</v>
      </c>
      <c r="BZ22">
        <v>0</v>
      </c>
      <c r="CA22" s="3">
        <f t="shared" si="32"/>
        <v>0</v>
      </c>
      <c r="CB22">
        <v>0</v>
      </c>
      <c r="CC22" s="3">
        <f t="shared" si="33"/>
        <v>0</v>
      </c>
      <c r="CD22">
        <v>0</v>
      </c>
      <c r="CE22" s="3">
        <f t="shared" si="34"/>
        <v>0</v>
      </c>
      <c r="CF22">
        <v>0</v>
      </c>
      <c r="CG22" s="3">
        <f t="shared" si="35"/>
        <v>0</v>
      </c>
      <c r="CH22">
        <v>0</v>
      </c>
      <c r="CI22" s="3">
        <f t="shared" si="36"/>
        <v>0</v>
      </c>
      <c r="CJ22">
        <v>0</v>
      </c>
      <c r="CK22" s="3">
        <f t="shared" si="37"/>
        <v>0</v>
      </c>
      <c r="CL22">
        <v>30085</v>
      </c>
      <c r="CM22" s="3">
        <f t="shared" si="38"/>
        <v>26.772127759815046</v>
      </c>
      <c r="CN22">
        <v>0</v>
      </c>
      <c r="CO22" s="3">
        <f t="shared" si="39"/>
        <v>0</v>
      </c>
      <c r="CP22">
        <v>12</v>
      </c>
      <c r="CQ22" s="3">
        <f t="shared" si="40"/>
        <v>1.0678595084519878E-2</v>
      </c>
      <c r="CR22">
        <v>2</v>
      </c>
      <c r="CS22" s="3">
        <f t="shared" si="41"/>
        <v>1.7797658474199797E-3</v>
      </c>
      <c r="CT22">
        <v>2</v>
      </c>
      <c r="CU22" s="3">
        <f t="shared" si="42"/>
        <v>1.7797658474199797E-3</v>
      </c>
      <c r="CV22">
        <v>0</v>
      </c>
      <c r="CW22" s="3">
        <f t="shared" si="43"/>
        <v>0</v>
      </c>
      <c r="CX22">
        <v>8</v>
      </c>
      <c r="CY22" s="3">
        <f t="shared" si="44"/>
        <v>7.1190633896799187E-3</v>
      </c>
      <c r="CZ22">
        <v>336</v>
      </c>
      <c r="DA22" s="3">
        <f t="shared" si="45"/>
        <v>0.29900066236655659</v>
      </c>
      <c r="DB22">
        <v>0</v>
      </c>
      <c r="DC22" s="3">
        <f t="shared" si="46"/>
        <v>0</v>
      </c>
      <c r="DD22">
        <v>0</v>
      </c>
      <c r="DE22" s="3">
        <f t="shared" si="47"/>
        <v>0</v>
      </c>
      <c r="DF22">
        <v>0</v>
      </c>
      <c r="DG22" s="3">
        <f t="shared" si="48"/>
        <v>0</v>
      </c>
      <c r="DH22">
        <v>6796</v>
      </c>
      <c r="DI22" s="3">
        <f t="shared" si="49"/>
        <v>6.0476443495330914</v>
      </c>
    </row>
    <row r="23" spans="1:113" x14ac:dyDescent="0.3">
      <c r="A23" t="str">
        <f t="shared" si="0"/>
        <v>Crime using Explosive Substances per 100,000</v>
      </c>
      <c r="B23">
        <v>14</v>
      </c>
      <c r="C23" t="s">
        <v>14</v>
      </c>
      <c r="D23" s="10">
        <f t="shared" si="1"/>
        <v>1.1282334587358338</v>
      </c>
      <c r="E23" s="3" cm="1">
        <f t="array" ref="E23">((D23-_xlfn.PERCENTILE.INC($D$2:$D$37,0.975))/(AVERAGE(SMALL($D$2:$D$37,{1,2,3,4,5}))-_xlfn.PERCENTILE.INC($D$2:$D$37,0.975)))*100</f>
        <v>0.62311503423366832</v>
      </c>
      <c r="F23" s="3">
        <f t="shared" si="50"/>
        <v>0.62311503423366832</v>
      </c>
      <c r="G23" s="8" t="str" cm="1">
        <f t="array" ref="G23">_xlfn.IFS(F23=100,"green",F23&gt;50,"yellow",F23&gt;0,"orange",F23=0,"red")</f>
        <v>orange</v>
      </c>
      <c r="H23" t="s">
        <v>250</v>
      </c>
      <c r="I23" s="4">
        <v>2570390</v>
      </c>
      <c r="J23" s="4">
        <v>1280033</v>
      </c>
      <c r="K23" s="4">
        <v>1290357</v>
      </c>
      <c r="L23">
        <v>0</v>
      </c>
      <c r="M23" s="3">
        <f t="shared" si="51"/>
        <v>0</v>
      </c>
      <c r="N23">
        <v>0</v>
      </c>
      <c r="O23" s="3">
        <f t="shared" si="51"/>
        <v>0</v>
      </c>
      <c r="P23">
        <v>0</v>
      </c>
      <c r="Q23" s="3">
        <f t="shared" si="52"/>
        <v>0</v>
      </c>
      <c r="R23">
        <v>55</v>
      </c>
      <c r="S23" s="3">
        <f t="shared" si="2"/>
        <v>2.1397531113955472</v>
      </c>
      <c r="T23">
        <v>4</v>
      </c>
      <c r="U23" s="3">
        <f t="shared" si="3"/>
        <v>0.15561840810149433</v>
      </c>
      <c r="V23">
        <v>1</v>
      </c>
      <c r="W23" s="3">
        <f t="shared" si="4"/>
        <v>3.8904602025373582E-2</v>
      </c>
      <c r="X23">
        <v>0</v>
      </c>
      <c r="Y23" s="3">
        <f t="shared" si="5"/>
        <v>0</v>
      </c>
      <c r="Z23">
        <v>0</v>
      </c>
      <c r="AA23" s="3">
        <f t="shared" si="6"/>
        <v>0</v>
      </c>
      <c r="AB23">
        <v>0</v>
      </c>
      <c r="AC23" s="3">
        <f t="shared" si="7"/>
        <v>0</v>
      </c>
      <c r="AD23">
        <v>0</v>
      </c>
      <c r="AE23" s="3">
        <f t="shared" si="8"/>
        <v>0</v>
      </c>
      <c r="AF23">
        <v>0</v>
      </c>
      <c r="AG23" s="3">
        <f t="shared" si="9"/>
        <v>0</v>
      </c>
      <c r="AH23">
        <v>3</v>
      </c>
      <c r="AI23" s="3">
        <f t="shared" si="10"/>
        <v>0.11671380607612074</v>
      </c>
      <c r="AJ23">
        <v>167</v>
      </c>
      <c r="AK23" s="3">
        <f t="shared" si="11"/>
        <v>6.4970685382373885</v>
      </c>
      <c r="AL23">
        <v>0</v>
      </c>
      <c r="AM23" s="3">
        <f t="shared" si="12"/>
        <v>0</v>
      </c>
      <c r="AN23">
        <v>34</v>
      </c>
      <c r="AO23" s="3">
        <f t="shared" si="13"/>
        <v>1.3227564688627016</v>
      </c>
      <c r="AP23">
        <v>1</v>
      </c>
      <c r="AQ23" s="3">
        <f t="shared" si="14"/>
        <v>3.8904602025373582E-2</v>
      </c>
      <c r="AR23">
        <v>29</v>
      </c>
      <c r="AS23" s="3">
        <f t="shared" si="15"/>
        <v>1.1282334587358338</v>
      </c>
      <c r="AT23">
        <v>64</v>
      </c>
      <c r="AU23" s="3">
        <f t="shared" si="16"/>
        <v>2.4898945296239092</v>
      </c>
      <c r="AV23">
        <v>1</v>
      </c>
      <c r="AW23" s="3">
        <f t="shared" si="17"/>
        <v>3.8904602025373582E-2</v>
      </c>
      <c r="AX23">
        <v>0</v>
      </c>
      <c r="AY23" s="3">
        <f t="shared" si="18"/>
        <v>0</v>
      </c>
      <c r="AZ23">
        <v>0</v>
      </c>
      <c r="BA23" s="3">
        <f t="shared" si="19"/>
        <v>0</v>
      </c>
      <c r="BB23">
        <v>0</v>
      </c>
      <c r="BC23" s="3">
        <f t="shared" si="20"/>
        <v>0</v>
      </c>
      <c r="BD23">
        <v>0</v>
      </c>
      <c r="BE23" s="3">
        <f t="shared" si="21"/>
        <v>0</v>
      </c>
      <c r="BF23">
        <v>0</v>
      </c>
      <c r="BG23" s="3">
        <f t="shared" si="22"/>
        <v>0</v>
      </c>
      <c r="BH23">
        <v>0</v>
      </c>
      <c r="BI23" s="3">
        <f t="shared" si="23"/>
        <v>0</v>
      </c>
      <c r="BJ23">
        <v>0</v>
      </c>
      <c r="BK23" s="3">
        <f t="shared" si="24"/>
        <v>0</v>
      </c>
      <c r="BL23">
        <v>0</v>
      </c>
      <c r="BM23" s="3">
        <f t="shared" si="25"/>
        <v>0</v>
      </c>
      <c r="BN23">
        <v>518</v>
      </c>
      <c r="BO23" s="3">
        <f t="shared" si="26"/>
        <v>20.152583849143515</v>
      </c>
      <c r="BP23">
        <v>6</v>
      </c>
      <c r="BQ23" s="3">
        <f t="shared" si="27"/>
        <v>0.23342761215224148</v>
      </c>
      <c r="BR23">
        <v>0</v>
      </c>
      <c r="BS23" s="3">
        <f t="shared" si="28"/>
        <v>0</v>
      </c>
      <c r="BT23">
        <v>0</v>
      </c>
      <c r="BU23" s="3">
        <f t="shared" si="29"/>
        <v>0</v>
      </c>
      <c r="BV23">
        <v>0</v>
      </c>
      <c r="BW23" s="3">
        <f t="shared" si="30"/>
        <v>0</v>
      </c>
      <c r="BX23">
        <v>0</v>
      </c>
      <c r="BY23" s="3">
        <f t="shared" si="31"/>
        <v>0</v>
      </c>
      <c r="BZ23">
        <v>0</v>
      </c>
      <c r="CA23" s="3">
        <f t="shared" si="32"/>
        <v>0</v>
      </c>
      <c r="CB23">
        <v>0</v>
      </c>
      <c r="CC23" s="3">
        <f t="shared" si="33"/>
        <v>0</v>
      </c>
      <c r="CD23">
        <v>0</v>
      </c>
      <c r="CE23" s="3">
        <f t="shared" si="34"/>
        <v>0</v>
      </c>
      <c r="CF23">
        <v>0</v>
      </c>
      <c r="CG23" s="3">
        <f t="shared" si="35"/>
        <v>0</v>
      </c>
      <c r="CH23">
        <v>0</v>
      </c>
      <c r="CI23" s="3">
        <f t="shared" si="36"/>
        <v>0</v>
      </c>
      <c r="CJ23">
        <v>0</v>
      </c>
      <c r="CK23" s="3">
        <f t="shared" si="37"/>
        <v>0</v>
      </c>
      <c r="CL23">
        <v>1</v>
      </c>
      <c r="CM23" s="3">
        <f t="shared" si="38"/>
        <v>3.8904602025373582E-2</v>
      </c>
      <c r="CN23">
        <v>0</v>
      </c>
      <c r="CO23" s="3">
        <f t="shared" si="39"/>
        <v>0</v>
      </c>
      <c r="CP23">
        <v>4</v>
      </c>
      <c r="CQ23" s="3">
        <f t="shared" si="40"/>
        <v>0.15561840810149433</v>
      </c>
      <c r="CR23">
        <v>0</v>
      </c>
      <c r="CS23" s="3">
        <f t="shared" si="41"/>
        <v>0</v>
      </c>
      <c r="CT23">
        <v>0</v>
      </c>
      <c r="CU23" s="3">
        <f t="shared" si="42"/>
        <v>0</v>
      </c>
      <c r="CV23">
        <v>0</v>
      </c>
      <c r="CW23" s="3">
        <f t="shared" si="43"/>
        <v>0</v>
      </c>
      <c r="CX23">
        <v>0</v>
      </c>
      <c r="CY23" s="3">
        <f t="shared" si="44"/>
        <v>0</v>
      </c>
      <c r="CZ23">
        <v>0</v>
      </c>
      <c r="DA23" s="3">
        <f t="shared" si="45"/>
        <v>0</v>
      </c>
      <c r="DB23">
        <v>0</v>
      </c>
      <c r="DC23" s="3">
        <f t="shared" si="46"/>
        <v>0</v>
      </c>
      <c r="DD23">
        <v>0</v>
      </c>
      <c r="DE23" s="3">
        <f t="shared" si="47"/>
        <v>0</v>
      </c>
      <c r="DF23">
        <v>0</v>
      </c>
      <c r="DG23" s="3">
        <f t="shared" si="48"/>
        <v>0</v>
      </c>
      <c r="DH23">
        <v>0</v>
      </c>
      <c r="DI23" s="3">
        <f t="shared" si="49"/>
        <v>0</v>
      </c>
    </row>
    <row r="24" spans="1:113" x14ac:dyDescent="0.3">
      <c r="A24" t="str">
        <f t="shared" si="0"/>
        <v>Crime using Explosive Substances per 100,000</v>
      </c>
      <c r="B24">
        <v>17</v>
      </c>
      <c r="C24" t="s">
        <v>13</v>
      </c>
      <c r="D24" s="10">
        <f t="shared" si="1"/>
        <v>0.26964271329328465</v>
      </c>
      <c r="E24" s="3" cm="1">
        <f t="array" ref="E24">((D24-_xlfn.PERCENTILE.INC($D$2:$D$37,0.975))/(AVERAGE(SMALL($D$2:$D$37,{1,2,3,4,5}))-_xlfn.PERCENTILE.INC($D$2:$D$37,0.975)))*100</f>
        <v>76.249372243552685</v>
      </c>
      <c r="F24" s="3">
        <f t="shared" si="50"/>
        <v>76.249372243552685</v>
      </c>
      <c r="G24" s="8" t="str" cm="1">
        <f t="array" ref="G24">_xlfn.IFS(F24=100,"green",F24&gt;50,"yellow",F24&gt;0,"orange",F24=0,"red")</f>
        <v>yellow</v>
      </c>
      <c r="H24" t="s">
        <v>250</v>
      </c>
      <c r="I24" s="4">
        <v>2966889</v>
      </c>
      <c r="J24" s="4">
        <v>1475240</v>
      </c>
      <c r="K24" s="4">
        <v>1491649</v>
      </c>
      <c r="L24">
        <v>3</v>
      </c>
      <c r="M24" s="3">
        <f t="shared" si="51"/>
        <v>0.10111601748498175</v>
      </c>
      <c r="N24">
        <v>0</v>
      </c>
      <c r="O24" s="3">
        <f t="shared" si="51"/>
        <v>0</v>
      </c>
      <c r="P24">
        <v>0</v>
      </c>
      <c r="Q24" s="3">
        <f t="shared" si="52"/>
        <v>0</v>
      </c>
      <c r="R24">
        <v>371</v>
      </c>
      <c r="S24" s="3">
        <f t="shared" si="2"/>
        <v>12.504680828976074</v>
      </c>
      <c r="T24">
        <v>5</v>
      </c>
      <c r="U24" s="3">
        <f t="shared" si="3"/>
        <v>0.1685266958083029</v>
      </c>
      <c r="V24">
        <v>0</v>
      </c>
      <c r="W24" s="3">
        <f t="shared" si="4"/>
        <v>0</v>
      </c>
      <c r="X24">
        <v>0</v>
      </c>
      <c r="Y24" s="3">
        <f t="shared" si="5"/>
        <v>0</v>
      </c>
      <c r="Z24">
        <v>0</v>
      </c>
      <c r="AA24" s="3">
        <f t="shared" si="6"/>
        <v>0</v>
      </c>
      <c r="AB24">
        <v>0</v>
      </c>
      <c r="AC24" s="3">
        <f t="shared" si="7"/>
        <v>0</v>
      </c>
      <c r="AD24">
        <v>0</v>
      </c>
      <c r="AE24" s="3">
        <f t="shared" si="8"/>
        <v>0</v>
      </c>
      <c r="AF24">
        <v>0</v>
      </c>
      <c r="AG24" s="3">
        <f t="shared" si="9"/>
        <v>0</v>
      </c>
      <c r="AH24">
        <v>4</v>
      </c>
      <c r="AI24" s="3">
        <f t="shared" si="10"/>
        <v>0.13482135664664233</v>
      </c>
      <c r="AJ24">
        <v>4</v>
      </c>
      <c r="AK24" s="3">
        <f t="shared" si="11"/>
        <v>0.13482135664664233</v>
      </c>
      <c r="AL24">
        <v>0</v>
      </c>
      <c r="AM24" s="3">
        <f t="shared" si="12"/>
        <v>0</v>
      </c>
      <c r="AN24">
        <v>15</v>
      </c>
      <c r="AO24" s="3">
        <f t="shared" si="13"/>
        <v>0.50558008742490879</v>
      </c>
      <c r="AP24">
        <v>3</v>
      </c>
      <c r="AQ24" s="3">
        <f t="shared" si="14"/>
        <v>0.10111601748498175</v>
      </c>
      <c r="AR24">
        <v>8</v>
      </c>
      <c r="AS24" s="3">
        <f t="shared" si="15"/>
        <v>0.26964271329328465</v>
      </c>
      <c r="AT24">
        <v>26</v>
      </c>
      <c r="AU24" s="3">
        <f t="shared" si="16"/>
        <v>0.87633881820317516</v>
      </c>
      <c r="AV24">
        <v>70</v>
      </c>
      <c r="AW24" s="3">
        <f t="shared" si="17"/>
        <v>2.3593737413162406</v>
      </c>
      <c r="AX24">
        <v>0</v>
      </c>
      <c r="AY24" s="3">
        <f t="shared" si="18"/>
        <v>0</v>
      </c>
      <c r="AZ24">
        <v>0</v>
      </c>
      <c r="BA24" s="3">
        <f t="shared" si="19"/>
        <v>0</v>
      </c>
      <c r="BB24">
        <v>0</v>
      </c>
      <c r="BC24" s="3">
        <f t="shared" si="20"/>
        <v>0</v>
      </c>
      <c r="BD24">
        <v>0</v>
      </c>
      <c r="BE24" s="3">
        <f t="shared" si="21"/>
        <v>0</v>
      </c>
      <c r="BF24">
        <v>23</v>
      </c>
      <c r="BG24" s="3">
        <f t="shared" si="22"/>
        <v>0.77522280071819327</v>
      </c>
      <c r="BH24">
        <v>7</v>
      </c>
      <c r="BI24" s="3">
        <f t="shared" si="23"/>
        <v>0.23593737413162408</v>
      </c>
      <c r="BJ24">
        <v>0</v>
      </c>
      <c r="BK24" s="3">
        <f t="shared" si="24"/>
        <v>0</v>
      </c>
      <c r="BL24">
        <v>0</v>
      </c>
      <c r="BM24" s="3">
        <f t="shared" si="25"/>
        <v>0</v>
      </c>
      <c r="BN24">
        <v>116</v>
      </c>
      <c r="BO24" s="3">
        <f t="shared" si="26"/>
        <v>3.9098193427526273</v>
      </c>
      <c r="BP24">
        <v>26</v>
      </c>
      <c r="BQ24" s="3">
        <f t="shared" si="27"/>
        <v>0.87633881820317516</v>
      </c>
      <c r="BR24">
        <v>0</v>
      </c>
      <c r="BS24" s="3">
        <f t="shared" si="28"/>
        <v>0</v>
      </c>
      <c r="BT24">
        <v>0</v>
      </c>
      <c r="BU24" s="3">
        <f t="shared" si="29"/>
        <v>0</v>
      </c>
      <c r="BV24">
        <v>0</v>
      </c>
      <c r="BW24" s="3">
        <f t="shared" si="30"/>
        <v>0</v>
      </c>
      <c r="BX24">
        <v>0</v>
      </c>
      <c r="BY24" s="3">
        <f t="shared" si="31"/>
        <v>0</v>
      </c>
      <c r="BZ24">
        <v>0</v>
      </c>
      <c r="CA24" s="3">
        <f t="shared" si="32"/>
        <v>0</v>
      </c>
      <c r="CB24">
        <v>0</v>
      </c>
      <c r="CC24" s="3">
        <f t="shared" si="33"/>
        <v>0</v>
      </c>
      <c r="CD24">
        <v>0</v>
      </c>
      <c r="CE24" s="3">
        <f t="shared" si="34"/>
        <v>0</v>
      </c>
      <c r="CF24">
        <v>0</v>
      </c>
      <c r="CG24" s="3">
        <f t="shared" si="35"/>
        <v>0</v>
      </c>
      <c r="CH24">
        <v>0</v>
      </c>
      <c r="CI24" s="3">
        <f t="shared" si="36"/>
        <v>0</v>
      </c>
      <c r="CJ24">
        <v>0</v>
      </c>
      <c r="CK24" s="3">
        <f t="shared" si="37"/>
        <v>0</v>
      </c>
      <c r="CL24">
        <v>2</v>
      </c>
      <c r="CM24" s="3">
        <f t="shared" si="38"/>
        <v>6.7410678323321163E-2</v>
      </c>
      <c r="CN24">
        <v>0</v>
      </c>
      <c r="CO24" s="3">
        <f t="shared" si="39"/>
        <v>0</v>
      </c>
      <c r="CP24">
        <v>0</v>
      </c>
      <c r="CQ24" s="3">
        <f t="shared" si="40"/>
        <v>0</v>
      </c>
      <c r="CR24">
        <v>0</v>
      </c>
      <c r="CS24" s="3">
        <f t="shared" si="41"/>
        <v>0</v>
      </c>
      <c r="CT24">
        <v>0</v>
      </c>
      <c r="CU24" s="3">
        <f t="shared" si="42"/>
        <v>0</v>
      </c>
      <c r="CV24">
        <v>0</v>
      </c>
      <c r="CW24" s="3">
        <f t="shared" si="43"/>
        <v>0</v>
      </c>
      <c r="CX24">
        <v>0</v>
      </c>
      <c r="CY24" s="3">
        <f t="shared" si="44"/>
        <v>0</v>
      </c>
      <c r="CZ24">
        <v>0</v>
      </c>
      <c r="DA24" s="3">
        <f t="shared" si="45"/>
        <v>0</v>
      </c>
      <c r="DB24">
        <v>0</v>
      </c>
      <c r="DC24" s="3">
        <f t="shared" si="46"/>
        <v>0</v>
      </c>
      <c r="DD24">
        <v>0</v>
      </c>
      <c r="DE24" s="3">
        <f t="shared" si="47"/>
        <v>0</v>
      </c>
      <c r="DF24">
        <v>0</v>
      </c>
      <c r="DG24" s="3">
        <f t="shared" si="48"/>
        <v>0</v>
      </c>
      <c r="DH24">
        <v>0</v>
      </c>
      <c r="DI24" s="3">
        <f t="shared" si="49"/>
        <v>0</v>
      </c>
    </row>
    <row r="25" spans="1:113" x14ac:dyDescent="0.3">
      <c r="A25" t="str">
        <f t="shared" si="0"/>
        <v>Crime using Explosive Substances per 100,000</v>
      </c>
      <c r="B25">
        <v>15</v>
      </c>
      <c r="C25" t="s">
        <v>12</v>
      </c>
      <c r="D25" s="10">
        <f t="shared" si="1"/>
        <v>1.1848276440340282</v>
      </c>
      <c r="E25" s="3" cm="1">
        <f t="array" ref="E25">((D25-_xlfn.PERCENTILE.INC($D$2:$D$37,0.975))/(AVERAGE(SMALL($D$2:$D$37,{1,2,3,4,5}))-_xlfn.PERCENTILE.INC($D$2:$D$37,0.975)))*100</f>
        <v>-4.3618052396356193</v>
      </c>
      <c r="F25" s="3">
        <f t="shared" si="50"/>
        <v>0</v>
      </c>
      <c r="G25" s="8" t="str" cm="1">
        <f t="array" ref="G25">_xlfn.IFS(F25=100,"green",F25&gt;50,"yellow",F25&gt;0,"orange",F25=0,"red")</f>
        <v>red</v>
      </c>
      <c r="H25" t="s">
        <v>250</v>
      </c>
      <c r="I25" s="4">
        <v>1097206</v>
      </c>
      <c r="J25" s="4">
        <v>541939</v>
      </c>
      <c r="K25" s="4">
        <v>555267</v>
      </c>
      <c r="L25">
        <v>0</v>
      </c>
      <c r="M25" s="3">
        <f t="shared" si="51"/>
        <v>0</v>
      </c>
      <c r="N25">
        <v>0</v>
      </c>
      <c r="O25" s="3">
        <f t="shared" si="51"/>
        <v>0</v>
      </c>
      <c r="P25">
        <v>0</v>
      </c>
      <c r="Q25" s="3">
        <f t="shared" si="52"/>
        <v>0</v>
      </c>
      <c r="R25">
        <v>98</v>
      </c>
      <c r="S25" s="3">
        <f t="shared" si="2"/>
        <v>8.9317776242565206</v>
      </c>
      <c r="T25">
        <v>9</v>
      </c>
      <c r="U25" s="3">
        <f t="shared" si="3"/>
        <v>0.82026529202355802</v>
      </c>
      <c r="V25">
        <v>0</v>
      </c>
      <c r="W25" s="3">
        <f t="shared" si="4"/>
        <v>0</v>
      </c>
      <c r="X25">
        <v>0</v>
      </c>
      <c r="Y25" s="3">
        <f t="shared" si="5"/>
        <v>0</v>
      </c>
      <c r="Z25">
        <v>1</v>
      </c>
      <c r="AA25" s="3">
        <f t="shared" si="6"/>
        <v>9.1140588002617554E-2</v>
      </c>
      <c r="AB25">
        <v>0</v>
      </c>
      <c r="AC25" s="3">
        <f t="shared" si="7"/>
        <v>0</v>
      </c>
      <c r="AD25">
        <v>0</v>
      </c>
      <c r="AE25" s="3">
        <f t="shared" si="8"/>
        <v>0</v>
      </c>
      <c r="AF25">
        <v>0</v>
      </c>
      <c r="AG25" s="3">
        <f t="shared" si="9"/>
        <v>0</v>
      </c>
      <c r="AH25">
        <v>0</v>
      </c>
      <c r="AI25" s="3">
        <f t="shared" si="10"/>
        <v>0</v>
      </c>
      <c r="AJ25">
        <v>0</v>
      </c>
      <c r="AK25" s="3">
        <f t="shared" si="11"/>
        <v>0</v>
      </c>
      <c r="AL25">
        <v>0</v>
      </c>
      <c r="AM25" s="3">
        <f t="shared" si="12"/>
        <v>0</v>
      </c>
      <c r="AN25">
        <v>27</v>
      </c>
      <c r="AO25" s="3">
        <f t="shared" si="13"/>
        <v>2.4607958760706743</v>
      </c>
      <c r="AP25">
        <v>1</v>
      </c>
      <c r="AQ25" s="3">
        <f t="shared" si="14"/>
        <v>9.1140588002617554E-2</v>
      </c>
      <c r="AR25">
        <v>13</v>
      </c>
      <c r="AS25" s="3">
        <f t="shared" si="15"/>
        <v>1.1848276440340282</v>
      </c>
      <c r="AT25">
        <v>41</v>
      </c>
      <c r="AU25" s="3">
        <f t="shared" si="16"/>
        <v>3.73676410810732</v>
      </c>
      <c r="AV25">
        <v>1</v>
      </c>
      <c r="AW25" s="3">
        <f t="shared" si="17"/>
        <v>9.1140588002617554E-2</v>
      </c>
      <c r="AX25">
        <v>15</v>
      </c>
      <c r="AY25" s="3">
        <f t="shared" si="18"/>
        <v>1.3671088200392634</v>
      </c>
      <c r="AZ25">
        <v>1</v>
      </c>
      <c r="BA25" s="3">
        <f t="shared" si="19"/>
        <v>9.1140588002617554E-2</v>
      </c>
      <c r="BB25">
        <v>0</v>
      </c>
      <c r="BC25" s="3">
        <f t="shared" si="20"/>
        <v>0</v>
      </c>
      <c r="BD25">
        <v>0</v>
      </c>
      <c r="BE25" s="3">
        <f t="shared" si="21"/>
        <v>0</v>
      </c>
      <c r="BF25">
        <v>0</v>
      </c>
      <c r="BG25" s="3">
        <f t="shared" si="22"/>
        <v>0</v>
      </c>
      <c r="BH25">
        <v>0</v>
      </c>
      <c r="BI25" s="3">
        <f t="shared" si="23"/>
        <v>0</v>
      </c>
      <c r="BJ25">
        <v>117</v>
      </c>
      <c r="BK25" s="3">
        <f t="shared" si="24"/>
        <v>10.663448796306254</v>
      </c>
      <c r="BL25">
        <v>0</v>
      </c>
      <c r="BM25" s="3">
        <f t="shared" si="25"/>
        <v>0</v>
      </c>
      <c r="BN25">
        <v>245</v>
      </c>
      <c r="BO25" s="3">
        <f t="shared" si="26"/>
        <v>22.329444060641304</v>
      </c>
      <c r="BP25">
        <v>4</v>
      </c>
      <c r="BQ25" s="3">
        <f t="shared" si="27"/>
        <v>0.36456235201047021</v>
      </c>
      <c r="BR25">
        <v>0</v>
      </c>
      <c r="BS25" s="3">
        <f t="shared" si="28"/>
        <v>0</v>
      </c>
      <c r="BT25">
        <v>0</v>
      </c>
      <c r="BU25" s="3">
        <f t="shared" si="29"/>
        <v>0</v>
      </c>
      <c r="BV25">
        <v>0</v>
      </c>
      <c r="BW25" s="3">
        <f t="shared" si="30"/>
        <v>0</v>
      </c>
      <c r="BX25">
        <v>0</v>
      </c>
      <c r="BY25" s="3">
        <f t="shared" si="31"/>
        <v>0</v>
      </c>
      <c r="BZ25">
        <v>0</v>
      </c>
      <c r="CA25" s="3">
        <f t="shared" si="32"/>
        <v>0</v>
      </c>
      <c r="CB25">
        <v>0</v>
      </c>
      <c r="CC25" s="3">
        <f t="shared" si="33"/>
        <v>0</v>
      </c>
      <c r="CD25">
        <v>0</v>
      </c>
      <c r="CE25" s="3">
        <f t="shared" si="34"/>
        <v>0</v>
      </c>
      <c r="CF25">
        <v>0</v>
      </c>
      <c r="CG25" s="3">
        <f t="shared" si="35"/>
        <v>0</v>
      </c>
      <c r="CH25">
        <v>0</v>
      </c>
      <c r="CI25" s="3">
        <f t="shared" si="36"/>
        <v>0</v>
      </c>
      <c r="CJ25">
        <v>0</v>
      </c>
      <c r="CK25" s="3">
        <f t="shared" si="37"/>
        <v>0</v>
      </c>
      <c r="CL25">
        <v>0</v>
      </c>
      <c r="CM25" s="3">
        <f t="shared" si="38"/>
        <v>0</v>
      </c>
      <c r="CN25">
        <v>0</v>
      </c>
      <c r="CO25" s="3">
        <f t="shared" si="39"/>
        <v>0</v>
      </c>
      <c r="CP25">
        <v>0</v>
      </c>
      <c r="CQ25" s="3">
        <f t="shared" si="40"/>
        <v>0</v>
      </c>
      <c r="CR25">
        <v>0</v>
      </c>
      <c r="CS25" s="3">
        <f t="shared" si="41"/>
        <v>0</v>
      </c>
      <c r="CT25">
        <v>0</v>
      </c>
      <c r="CU25" s="3">
        <f t="shared" si="42"/>
        <v>0</v>
      </c>
      <c r="CV25">
        <v>0</v>
      </c>
      <c r="CW25" s="3">
        <f t="shared" si="43"/>
        <v>0</v>
      </c>
      <c r="CX25">
        <v>0</v>
      </c>
      <c r="CY25" s="3">
        <f t="shared" si="44"/>
        <v>0</v>
      </c>
      <c r="CZ25">
        <v>0</v>
      </c>
      <c r="DA25" s="3">
        <f t="shared" si="45"/>
        <v>0</v>
      </c>
      <c r="DB25">
        <v>0</v>
      </c>
      <c r="DC25" s="3">
        <f t="shared" si="46"/>
        <v>0</v>
      </c>
      <c r="DD25">
        <v>0</v>
      </c>
      <c r="DE25" s="3">
        <f t="shared" si="47"/>
        <v>0</v>
      </c>
      <c r="DF25">
        <v>0</v>
      </c>
      <c r="DG25" s="3">
        <f t="shared" si="48"/>
        <v>0</v>
      </c>
      <c r="DH25">
        <v>0</v>
      </c>
      <c r="DI25" s="3">
        <f t="shared" si="49"/>
        <v>0</v>
      </c>
    </row>
    <row r="26" spans="1:113" x14ac:dyDescent="0.3">
      <c r="A26" t="str">
        <f t="shared" si="0"/>
        <v>Crime using Explosive Substances per 100,000</v>
      </c>
      <c r="B26">
        <v>13</v>
      </c>
      <c r="C26" t="s">
        <v>11</v>
      </c>
      <c r="D26" s="10">
        <f t="shared" si="1"/>
        <v>0.1010865796445998</v>
      </c>
      <c r="E26" s="3" cm="1">
        <f t="array" ref="E26">((D26-_xlfn.PERCENTILE.INC($D$2:$D$37,0.975))/(AVERAGE(SMALL($D$2:$D$37,{1,2,3,4,5}))-_xlfn.PERCENTILE.INC($D$2:$D$37,0.975)))*100</f>
        <v>91.096107530634512</v>
      </c>
      <c r="F26" s="3">
        <f t="shared" si="50"/>
        <v>91.096107530634512</v>
      </c>
      <c r="G26" s="8" t="str" cm="1">
        <f t="array" ref="G26">_xlfn.IFS(F26=100,"green",F26&gt;50,"yellow",F26&gt;0,"orange",F26=0,"red")</f>
        <v>yellow</v>
      </c>
      <c r="H26" t="s">
        <v>250</v>
      </c>
      <c r="I26" s="4">
        <v>1978502</v>
      </c>
      <c r="J26" s="4">
        <v>953902</v>
      </c>
      <c r="K26" s="4">
        <v>1024600</v>
      </c>
      <c r="L26">
        <v>0</v>
      </c>
      <c r="M26" s="3">
        <f t="shared" si="51"/>
        <v>0</v>
      </c>
      <c r="N26">
        <v>0</v>
      </c>
      <c r="O26" s="3">
        <f t="shared" si="51"/>
        <v>0</v>
      </c>
      <c r="P26">
        <v>0</v>
      </c>
      <c r="Q26" s="3">
        <f t="shared" si="52"/>
        <v>0</v>
      </c>
      <c r="R26">
        <v>26</v>
      </c>
      <c r="S26" s="3">
        <f t="shared" si="2"/>
        <v>1.3141255353797974</v>
      </c>
      <c r="T26">
        <v>0</v>
      </c>
      <c r="U26" s="3">
        <f t="shared" si="3"/>
        <v>0</v>
      </c>
      <c r="V26">
        <v>0</v>
      </c>
      <c r="W26" s="3">
        <f t="shared" si="4"/>
        <v>0</v>
      </c>
      <c r="X26">
        <v>0</v>
      </c>
      <c r="Y26" s="3">
        <f t="shared" si="5"/>
        <v>0</v>
      </c>
      <c r="Z26">
        <v>0</v>
      </c>
      <c r="AA26" s="3">
        <f t="shared" si="6"/>
        <v>0</v>
      </c>
      <c r="AB26">
        <v>0</v>
      </c>
      <c r="AC26" s="3">
        <f t="shared" si="7"/>
        <v>0</v>
      </c>
      <c r="AD26">
        <v>0</v>
      </c>
      <c r="AE26" s="3">
        <f t="shared" si="8"/>
        <v>0</v>
      </c>
      <c r="AF26">
        <v>0</v>
      </c>
      <c r="AG26" s="3">
        <f t="shared" si="9"/>
        <v>0</v>
      </c>
      <c r="AH26">
        <v>0</v>
      </c>
      <c r="AI26" s="3">
        <f t="shared" si="10"/>
        <v>0</v>
      </c>
      <c r="AJ26">
        <v>3</v>
      </c>
      <c r="AK26" s="3">
        <f t="shared" si="11"/>
        <v>0.15162986946689971</v>
      </c>
      <c r="AL26">
        <v>0</v>
      </c>
      <c r="AM26" s="3">
        <f t="shared" si="12"/>
        <v>0</v>
      </c>
      <c r="AN26">
        <v>64</v>
      </c>
      <c r="AO26" s="3">
        <f t="shared" si="13"/>
        <v>3.2347705486271936</v>
      </c>
      <c r="AP26">
        <v>1</v>
      </c>
      <c r="AQ26" s="3">
        <f t="shared" si="14"/>
        <v>5.05432898222999E-2</v>
      </c>
      <c r="AR26">
        <v>2</v>
      </c>
      <c r="AS26" s="3">
        <f t="shared" si="15"/>
        <v>0.1010865796445998</v>
      </c>
      <c r="AT26">
        <v>67</v>
      </c>
      <c r="AU26" s="3">
        <f t="shared" si="16"/>
        <v>3.3864004180940932</v>
      </c>
      <c r="AV26">
        <v>3</v>
      </c>
      <c r="AW26" s="3">
        <f t="shared" si="17"/>
        <v>0.15162986946689971</v>
      </c>
      <c r="AX26">
        <v>2</v>
      </c>
      <c r="AY26" s="3">
        <f t="shared" si="18"/>
        <v>0.1010865796445998</v>
      </c>
      <c r="AZ26">
        <v>0</v>
      </c>
      <c r="BA26" s="3">
        <f t="shared" si="19"/>
        <v>0</v>
      </c>
      <c r="BB26">
        <v>0</v>
      </c>
      <c r="BC26" s="3">
        <f t="shared" si="20"/>
        <v>0</v>
      </c>
      <c r="BD26">
        <v>0</v>
      </c>
      <c r="BE26" s="3">
        <f t="shared" si="21"/>
        <v>0</v>
      </c>
      <c r="BF26">
        <v>0</v>
      </c>
      <c r="BG26" s="3">
        <f t="shared" si="22"/>
        <v>0</v>
      </c>
      <c r="BH26">
        <v>0</v>
      </c>
      <c r="BI26" s="3">
        <f t="shared" si="23"/>
        <v>0</v>
      </c>
      <c r="BJ26">
        <v>230</v>
      </c>
      <c r="BK26" s="3">
        <f t="shared" si="24"/>
        <v>11.624956659128978</v>
      </c>
      <c r="BL26">
        <v>0</v>
      </c>
      <c r="BM26" s="3">
        <f t="shared" si="25"/>
        <v>0</v>
      </c>
      <c r="BN26">
        <v>242</v>
      </c>
      <c r="BO26" s="3">
        <f t="shared" si="26"/>
        <v>12.231476136996577</v>
      </c>
      <c r="BP26">
        <v>3</v>
      </c>
      <c r="BQ26" s="3">
        <f t="shared" si="27"/>
        <v>0.15162986946689971</v>
      </c>
      <c r="BR26">
        <v>0</v>
      </c>
      <c r="BS26" s="3">
        <f t="shared" si="28"/>
        <v>0</v>
      </c>
      <c r="BT26">
        <v>0</v>
      </c>
      <c r="BU26" s="3">
        <f t="shared" si="29"/>
        <v>0</v>
      </c>
      <c r="BV26">
        <v>0</v>
      </c>
      <c r="BW26" s="3">
        <f t="shared" si="30"/>
        <v>0</v>
      </c>
      <c r="BX26">
        <v>0</v>
      </c>
      <c r="BY26" s="3">
        <f t="shared" si="31"/>
        <v>0</v>
      </c>
      <c r="BZ26">
        <v>0</v>
      </c>
      <c r="CA26" s="3">
        <f t="shared" si="32"/>
        <v>0</v>
      </c>
      <c r="CB26">
        <v>0</v>
      </c>
      <c r="CC26" s="3">
        <f t="shared" si="33"/>
        <v>0</v>
      </c>
      <c r="CD26">
        <v>0</v>
      </c>
      <c r="CE26" s="3">
        <f t="shared" si="34"/>
        <v>0</v>
      </c>
      <c r="CF26">
        <v>0</v>
      </c>
      <c r="CG26" s="3">
        <f t="shared" si="35"/>
        <v>0</v>
      </c>
      <c r="CH26">
        <v>0</v>
      </c>
      <c r="CI26" s="3">
        <f t="shared" si="36"/>
        <v>0</v>
      </c>
      <c r="CJ26">
        <v>0</v>
      </c>
      <c r="CK26" s="3">
        <f t="shared" si="37"/>
        <v>0</v>
      </c>
      <c r="CL26">
        <v>1</v>
      </c>
      <c r="CM26" s="3">
        <f t="shared" si="38"/>
        <v>5.05432898222999E-2</v>
      </c>
      <c r="CN26">
        <v>0</v>
      </c>
      <c r="CO26" s="3">
        <f t="shared" si="39"/>
        <v>0</v>
      </c>
      <c r="CP26">
        <v>0</v>
      </c>
      <c r="CQ26" s="3">
        <f t="shared" si="40"/>
        <v>0</v>
      </c>
      <c r="CR26">
        <v>0</v>
      </c>
      <c r="CS26" s="3">
        <f t="shared" si="41"/>
        <v>0</v>
      </c>
      <c r="CT26">
        <v>0</v>
      </c>
      <c r="CU26" s="3">
        <f t="shared" si="42"/>
        <v>0</v>
      </c>
      <c r="CV26">
        <v>0</v>
      </c>
      <c r="CW26" s="3">
        <f t="shared" si="43"/>
        <v>0</v>
      </c>
      <c r="CX26">
        <v>0</v>
      </c>
      <c r="CY26" s="3">
        <f t="shared" si="44"/>
        <v>0</v>
      </c>
      <c r="CZ26">
        <v>0</v>
      </c>
      <c r="DA26" s="3">
        <f t="shared" si="45"/>
        <v>0</v>
      </c>
      <c r="DB26">
        <v>0</v>
      </c>
      <c r="DC26" s="3">
        <f t="shared" si="46"/>
        <v>0</v>
      </c>
      <c r="DD26">
        <v>0</v>
      </c>
      <c r="DE26" s="3">
        <f t="shared" si="47"/>
        <v>0</v>
      </c>
      <c r="DF26">
        <v>0</v>
      </c>
      <c r="DG26" s="3">
        <f t="shared" si="48"/>
        <v>0</v>
      </c>
      <c r="DH26">
        <v>0</v>
      </c>
      <c r="DI26" s="3">
        <f t="shared" si="49"/>
        <v>0</v>
      </c>
    </row>
    <row r="27" spans="1:113" x14ac:dyDescent="0.3">
      <c r="A27" t="str">
        <f t="shared" si="0"/>
        <v>Crime using Explosive Substances per 100,000</v>
      </c>
      <c r="B27">
        <v>21</v>
      </c>
      <c r="C27" t="s">
        <v>10</v>
      </c>
      <c r="D27" s="10">
        <f t="shared" si="1"/>
        <v>0.3383028996918323</v>
      </c>
      <c r="E27" s="3" cm="1">
        <f t="array" ref="E27">((D27-_xlfn.PERCENTILE.INC($D$2:$D$37,0.975))/(AVERAGE(SMALL($D$2:$D$37,{1,2,3,4,5}))-_xlfn.PERCENTILE.INC($D$2:$D$37,0.975)))*100</f>
        <v>70.201656327467489</v>
      </c>
      <c r="F27" s="3">
        <f t="shared" si="50"/>
        <v>70.201656327467489</v>
      </c>
      <c r="G27" s="8" t="str" cm="1">
        <f t="array" ref="G27">_xlfn.IFS(F27=100,"green",F27&gt;50,"yellow",F27&gt;0,"orange",F27=0,"red")</f>
        <v>yellow</v>
      </c>
      <c r="H27" t="s">
        <v>250</v>
      </c>
      <c r="I27" s="4">
        <v>41974219</v>
      </c>
      <c r="J27" s="4">
        <v>20764406</v>
      </c>
      <c r="K27" s="4">
        <v>21209813</v>
      </c>
      <c r="L27">
        <v>34</v>
      </c>
      <c r="M27" s="3">
        <f t="shared" si="51"/>
        <v>8.1002102743114771E-2</v>
      </c>
      <c r="N27">
        <v>0</v>
      </c>
      <c r="O27" s="3">
        <f t="shared" si="51"/>
        <v>0</v>
      </c>
      <c r="P27">
        <v>1</v>
      </c>
      <c r="Q27" s="3">
        <f t="shared" si="52"/>
        <v>2.3824147865621993E-3</v>
      </c>
      <c r="R27">
        <v>2423</v>
      </c>
      <c r="S27" s="3">
        <f t="shared" si="2"/>
        <v>5.7725910278402077</v>
      </c>
      <c r="T27">
        <v>70</v>
      </c>
      <c r="U27" s="3">
        <f t="shared" si="3"/>
        <v>0.16676903505935395</v>
      </c>
      <c r="V27">
        <v>46</v>
      </c>
      <c r="W27" s="3">
        <f t="shared" si="4"/>
        <v>0.10959108018186114</v>
      </c>
      <c r="X27">
        <v>0</v>
      </c>
      <c r="Y27" s="3">
        <f t="shared" si="5"/>
        <v>0</v>
      </c>
      <c r="Z27">
        <v>0</v>
      </c>
      <c r="AA27" s="3">
        <f t="shared" si="6"/>
        <v>0</v>
      </c>
      <c r="AB27">
        <v>0</v>
      </c>
      <c r="AC27" s="3">
        <f t="shared" si="7"/>
        <v>0</v>
      </c>
      <c r="AD27">
        <v>0</v>
      </c>
      <c r="AE27" s="3">
        <f t="shared" si="8"/>
        <v>0</v>
      </c>
      <c r="AF27">
        <v>0</v>
      </c>
      <c r="AG27" s="3">
        <f t="shared" si="9"/>
        <v>0</v>
      </c>
      <c r="AH27">
        <v>1</v>
      </c>
      <c r="AI27" s="3">
        <f t="shared" si="10"/>
        <v>2.3824147865621993E-3</v>
      </c>
      <c r="AJ27">
        <v>0</v>
      </c>
      <c r="AK27" s="3">
        <f t="shared" si="11"/>
        <v>0</v>
      </c>
      <c r="AL27">
        <v>0</v>
      </c>
      <c r="AM27" s="3">
        <f t="shared" si="12"/>
        <v>0</v>
      </c>
      <c r="AN27">
        <v>82</v>
      </c>
      <c r="AO27" s="3">
        <f t="shared" si="13"/>
        <v>0.19535801249810031</v>
      </c>
      <c r="AP27">
        <v>207</v>
      </c>
      <c r="AQ27" s="3">
        <f t="shared" si="14"/>
        <v>0.49315986081837521</v>
      </c>
      <c r="AR27">
        <v>142</v>
      </c>
      <c r="AS27" s="3">
        <f t="shared" si="15"/>
        <v>0.3383028996918323</v>
      </c>
      <c r="AT27">
        <v>431</v>
      </c>
      <c r="AU27" s="3">
        <f t="shared" si="16"/>
        <v>1.0268207730083079</v>
      </c>
      <c r="AV27">
        <v>755</v>
      </c>
      <c r="AW27" s="3">
        <f t="shared" si="17"/>
        <v>1.7987231638544605</v>
      </c>
      <c r="AX27">
        <v>0</v>
      </c>
      <c r="AY27" s="3">
        <f t="shared" si="18"/>
        <v>0</v>
      </c>
      <c r="AZ27">
        <v>0</v>
      </c>
      <c r="BA27" s="3">
        <f t="shared" si="19"/>
        <v>0</v>
      </c>
      <c r="BB27">
        <v>0</v>
      </c>
      <c r="BC27" s="3">
        <f t="shared" si="20"/>
        <v>0</v>
      </c>
      <c r="BD27">
        <v>0</v>
      </c>
      <c r="BE27" s="3">
        <f t="shared" si="21"/>
        <v>0</v>
      </c>
      <c r="BF27">
        <v>577</v>
      </c>
      <c r="BG27" s="3">
        <f t="shared" si="22"/>
        <v>1.3746533318463887</v>
      </c>
      <c r="BH27">
        <v>0</v>
      </c>
      <c r="BI27" s="3">
        <f t="shared" si="23"/>
        <v>0</v>
      </c>
      <c r="BJ27">
        <v>0</v>
      </c>
      <c r="BK27" s="3">
        <f t="shared" si="24"/>
        <v>0</v>
      </c>
      <c r="BL27">
        <v>26862</v>
      </c>
      <c r="BM27" s="3">
        <f t="shared" si="25"/>
        <v>63.996425996633789</v>
      </c>
      <c r="BN27">
        <v>1891</v>
      </c>
      <c r="BO27" s="3">
        <f t="shared" si="26"/>
        <v>4.5051463613891185</v>
      </c>
      <c r="BP27">
        <v>0</v>
      </c>
      <c r="BQ27" s="3">
        <f t="shared" si="27"/>
        <v>0</v>
      </c>
      <c r="BR27">
        <v>0</v>
      </c>
      <c r="BS27" s="3">
        <f t="shared" si="28"/>
        <v>0</v>
      </c>
      <c r="BT27">
        <v>0</v>
      </c>
      <c r="BU27" s="3">
        <f t="shared" si="29"/>
        <v>0</v>
      </c>
      <c r="BV27">
        <v>0</v>
      </c>
      <c r="BW27" s="3">
        <f t="shared" si="30"/>
        <v>0</v>
      </c>
      <c r="BX27">
        <v>0</v>
      </c>
      <c r="BY27" s="3">
        <f t="shared" si="31"/>
        <v>0</v>
      </c>
      <c r="BZ27">
        <v>0</v>
      </c>
      <c r="CA27" s="3">
        <f t="shared" si="32"/>
        <v>0</v>
      </c>
      <c r="CB27">
        <v>0</v>
      </c>
      <c r="CC27" s="3">
        <f t="shared" si="33"/>
        <v>0</v>
      </c>
      <c r="CD27">
        <v>0</v>
      </c>
      <c r="CE27" s="3">
        <f t="shared" si="34"/>
        <v>0</v>
      </c>
      <c r="CF27">
        <v>0</v>
      </c>
      <c r="CG27" s="3">
        <f t="shared" si="35"/>
        <v>0</v>
      </c>
      <c r="CH27">
        <v>0</v>
      </c>
      <c r="CI27" s="3">
        <f t="shared" si="36"/>
        <v>0</v>
      </c>
      <c r="CJ27">
        <v>0</v>
      </c>
      <c r="CK27" s="3">
        <f t="shared" si="37"/>
        <v>0</v>
      </c>
      <c r="CL27">
        <v>1381</v>
      </c>
      <c r="CM27" s="3">
        <f t="shared" si="38"/>
        <v>3.2901148202423967</v>
      </c>
      <c r="CN27">
        <v>0</v>
      </c>
      <c r="CO27" s="3">
        <f t="shared" si="39"/>
        <v>0</v>
      </c>
      <c r="CP27">
        <v>0</v>
      </c>
      <c r="CQ27" s="3">
        <f t="shared" si="40"/>
        <v>0</v>
      </c>
      <c r="CR27">
        <v>0</v>
      </c>
      <c r="CS27" s="3">
        <f t="shared" si="41"/>
        <v>0</v>
      </c>
      <c r="CT27">
        <v>0</v>
      </c>
      <c r="CU27" s="3">
        <f t="shared" si="42"/>
        <v>0</v>
      </c>
      <c r="CV27">
        <v>0</v>
      </c>
      <c r="CW27" s="3">
        <f t="shared" si="43"/>
        <v>0</v>
      </c>
      <c r="CX27">
        <v>0</v>
      </c>
      <c r="CY27" s="3">
        <f t="shared" si="44"/>
        <v>0</v>
      </c>
      <c r="CZ27">
        <v>0</v>
      </c>
      <c r="DA27" s="3">
        <f t="shared" si="45"/>
        <v>0</v>
      </c>
      <c r="DB27">
        <v>0</v>
      </c>
      <c r="DC27" s="3">
        <f t="shared" si="46"/>
        <v>0</v>
      </c>
      <c r="DD27">
        <v>0</v>
      </c>
      <c r="DE27" s="3">
        <f t="shared" si="47"/>
        <v>0</v>
      </c>
      <c r="DF27">
        <v>0</v>
      </c>
      <c r="DG27" s="3">
        <f t="shared" si="48"/>
        <v>0</v>
      </c>
      <c r="DH27">
        <v>0</v>
      </c>
      <c r="DI27" s="3">
        <f t="shared" si="49"/>
        <v>0</v>
      </c>
    </row>
    <row r="28" spans="1:113" x14ac:dyDescent="0.3">
      <c r="A28" t="str">
        <f t="shared" si="0"/>
        <v>Crime using Explosive Substances per 100,000</v>
      </c>
      <c r="B28">
        <v>34</v>
      </c>
      <c r="C28" t="s">
        <v>9</v>
      </c>
      <c r="D28" s="10">
        <f t="shared" si="1"/>
        <v>1.0417058975778735</v>
      </c>
      <c r="E28" s="3" cm="1">
        <f t="array" ref="E28">((D28-_xlfn.PERCENTILE.INC($D$2:$D$37,0.975))/(AVERAGE(SMALL($D$2:$D$37,{1,2,3,4,5}))-_xlfn.PERCENTILE.INC($D$2:$D$37,0.975)))*100</f>
        <v>8.2446222896538259</v>
      </c>
      <c r="F28" s="3">
        <f t="shared" si="50"/>
        <v>8.2446222896538259</v>
      </c>
      <c r="G28" s="8" t="str" cm="1">
        <f t="array" ref="G28">_xlfn.IFS(F28=100,"green",F28&gt;50,"yellow",F28&gt;0,"orange",F28=0,"red")</f>
        <v>orange</v>
      </c>
      <c r="H28" t="s">
        <v>250</v>
      </c>
      <c r="I28" s="4">
        <v>1247953</v>
      </c>
      <c r="J28" s="4">
        <v>635310</v>
      </c>
      <c r="K28" s="4">
        <v>612643</v>
      </c>
      <c r="L28">
        <v>7</v>
      </c>
      <c r="M28" s="3">
        <f t="shared" si="51"/>
        <v>0.56091856023423958</v>
      </c>
      <c r="N28">
        <v>0</v>
      </c>
      <c r="O28" s="3">
        <f t="shared" si="51"/>
        <v>0</v>
      </c>
      <c r="P28">
        <v>0</v>
      </c>
      <c r="Q28" s="3">
        <f t="shared" si="52"/>
        <v>0</v>
      </c>
      <c r="R28">
        <v>105</v>
      </c>
      <c r="S28" s="3">
        <f t="shared" si="2"/>
        <v>8.4137784035135947</v>
      </c>
      <c r="T28">
        <v>0</v>
      </c>
      <c r="U28" s="3">
        <f t="shared" si="3"/>
        <v>0</v>
      </c>
      <c r="V28">
        <v>0</v>
      </c>
      <c r="W28" s="3">
        <f t="shared" si="4"/>
        <v>0</v>
      </c>
      <c r="X28">
        <v>0</v>
      </c>
      <c r="Y28" s="3">
        <f t="shared" si="5"/>
        <v>0</v>
      </c>
      <c r="Z28">
        <v>0</v>
      </c>
      <c r="AA28" s="3">
        <f t="shared" si="6"/>
        <v>0</v>
      </c>
      <c r="AB28">
        <v>0</v>
      </c>
      <c r="AC28" s="3">
        <f t="shared" si="7"/>
        <v>0</v>
      </c>
      <c r="AD28">
        <v>1</v>
      </c>
      <c r="AE28" s="3">
        <f t="shared" si="8"/>
        <v>8.0131222890605661E-2</v>
      </c>
      <c r="AF28">
        <v>0</v>
      </c>
      <c r="AG28" s="3">
        <f t="shared" si="9"/>
        <v>0</v>
      </c>
      <c r="AH28">
        <v>5</v>
      </c>
      <c r="AI28" s="3">
        <f t="shared" si="10"/>
        <v>0.40065611445302829</v>
      </c>
      <c r="AJ28">
        <v>0</v>
      </c>
      <c r="AK28" s="3">
        <f t="shared" si="11"/>
        <v>0</v>
      </c>
      <c r="AL28">
        <v>0</v>
      </c>
      <c r="AM28" s="3">
        <f t="shared" si="12"/>
        <v>0</v>
      </c>
      <c r="AN28">
        <v>3</v>
      </c>
      <c r="AO28" s="3">
        <f t="shared" si="13"/>
        <v>0.240393668671817</v>
      </c>
      <c r="AP28">
        <v>0</v>
      </c>
      <c r="AQ28" s="3">
        <f t="shared" si="14"/>
        <v>0</v>
      </c>
      <c r="AR28">
        <v>13</v>
      </c>
      <c r="AS28" s="3">
        <f t="shared" si="15"/>
        <v>1.0417058975778735</v>
      </c>
      <c r="AT28">
        <v>16</v>
      </c>
      <c r="AU28" s="3">
        <f t="shared" si="16"/>
        <v>1.2820995662496906</v>
      </c>
      <c r="AV28">
        <v>64</v>
      </c>
      <c r="AW28" s="3">
        <f t="shared" si="17"/>
        <v>5.1283982649987623</v>
      </c>
      <c r="AX28">
        <v>2</v>
      </c>
      <c r="AY28" s="3">
        <f t="shared" si="18"/>
        <v>0.16026244578121132</v>
      </c>
      <c r="AZ28">
        <v>0</v>
      </c>
      <c r="BA28" s="3">
        <f t="shared" si="19"/>
        <v>0</v>
      </c>
      <c r="BB28">
        <v>48</v>
      </c>
      <c r="BC28" s="3">
        <f t="shared" si="20"/>
        <v>3.8462986987490719</v>
      </c>
      <c r="BD28">
        <v>0</v>
      </c>
      <c r="BE28" s="3">
        <f t="shared" si="21"/>
        <v>0</v>
      </c>
      <c r="BF28">
        <v>0</v>
      </c>
      <c r="BG28" s="3">
        <f t="shared" si="22"/>
        <v>0</v>
      </c>
      <c r="BH28">
        <v>0</v>
      </c>
      <c r="BI28" s="3">
        <f t="shared" si="23"/>
        <v>0</v>
      </c>
      <c r="BJ28">
        <v>0</v>
      </c>
      <c r="BK28" s="3">
        <f t="shared" si="24"/>
        <v>0</v>
      </c>
      <c r="BL28">
        <v>0</v>
      </c>
      <c r="BM28" s="3">
        <f t="shared" si="25"/>
        <v>0</v>
      </c>
      <c r="BN28">
        <v>141</v>
      </c>
      <c r="BO28" s="3">
        <f t="shared" si="26"/>
        <v>11.298502427575398</v>
      </c>
      <c r="BP28">
        <v>0</v>
      </c>
      <c r="BQ28" s="3">
        <f t="shared" si="27"/>
        <v>0</v>
      </c>
      <c r="BR28">
        <v>0</v>
      </c>
      <c r="BS28" s="3">
        <f t="shared" si="28"/>
        <v>0</v>
      </c>
      <c r="BT28">
        <v>0</v>
      </c>
      <c r="BU28" s="3">
        <f t="shared" si="29"/>
        <v>0</v>
      </c>
      <c r="BV28">
        <v>0</v>
      </c>
      <c r="BW28" s="3">
        <f t="shared" si="30"/>
        <v>0</v>
      </c>
      <c r="BX28">
        <v>0</v>
      </c>
      <c r="BY28" s="3">
        <f t="shared" si="31"/>
        <v>0</v>
      </c>
      <c r="BZ28">
        <v>0</v>
      </c>
      <c r="CA28" s="3">
        <f t="shared" si="32"/>
        <v>0</v>
      </c>
      <c r="CB28">
        <v>0</v>
      </c>
      <c r="CC28" s="3">
        <f t="shared" si="33"/>
        <v>0</v>
      </c>
      <c r="CD28">
        <v>0</v>
      </c>
      <c r="CE28" s="3">
        <f t="shared" si="34"/>
        <v>0</v>
      </c>
      <c r="CF28">
        <v>0</v>
      </c>
      <c r="CG28" s="3">
        <f t="shared" si="35"/>
        <v>0</v>
      </c>
      <c r="CH28">
        <v>0</v>
      </c>
      <c r="CI28" s="3">
        <f t="shared" si="36"/>
        <v>0</v>
      </c>
      <c r="CJ28">
        <v>0</v>
      </c>
      <c r="CK28" s="3">
        <f t="shared" si="37"/>
        <v>0</v>
      </c>
      <c r="CL28">
        <v>27</v>
      </c>
      <c r="CM28" s="3">
        <f t="shared" si="38"/>
        <v>2.1635430180463526</v>
      </c>
      <c r="CN28">
        <v>0</v>
      </c>
      <c r="CO28" s="3">
        <f t="shared" si="39"/>
        <v>0</v>
      </c>
      <c r="CP28">
        <v>0</v>
      </c>
      <c r="CQ28" s="3">
        <f t="shared" si="40"/>
        <v>0</v>
      </c>
      <c r="CR28">
        <v>0</v>
      </c>
      <c r="CS28" s="3">
        <f t="shared" si="41"/>
        <v>0</v>
      </c>
      <c r="CT28">
        <v>0</v>
      </c>
      <c r="CU28" s="3">
        <f t="shared" si="42"/>
        <v>0</v>
      </c>
      <c r="CV28">
        <v>0</v>
      </c>
      <c r="CW28" s="3">
        <f t="shared" si="43"/>
        <v>0</v>
      </c>
      <c r="CX28">
        <v>1</v>
      </c>
      <c r="CY28" s="3">
        <f t="shared" si="44"/>
        <v>8.0131222890605661E-2</v>
      </c>
      <c r="CZ28">
        <v>52</v>
      </c>
      <c r="DA28" s="3">
        <f t="shared" si="45"/>
        <v>4.1668235903114939</v>
      </c>
      <c r="DB28">
        <v>0</v>
      </c>
      <c r="DC28" s="3">
        <f t="shared" si="46"/>
        <v>0</v>
      </c>
      <c r="DD28">
        <v>0</v>
      </c>
      <c r="DE28" s="3">
        <f t="shared" si="47"/>
        <v>0</v>
      </c>
      <c r="DF28">
        <v>1</v>
      </c>
      <c r="DG28" s="3">
        <f t="shared" si="48"/>
        <v>8.0131222890605661E-2</v>
      </c>
      <c r="DH28">
        <v>0</v>
      </c>
      <c r="DI28" s="3">
        <f t="shared" si="49"/>
        <v>0</v>
      </c>
    </row>
    <row r="29" spans="1:113" x14ac:dyDescent="0.3">
      <c r="A29" t="str">
        <f t="shared" si="0"/>
        <v>Crime using Explosive Substances per 100,000</v>
      </c>
      <c r="B29">
        <v>3</v>
      </c>
      <c r="C29" t="s">
        <v>8</v>
      </c>
      <c r="D29" s="10">
        <f t="shared" si="1"/>
        <v>0.10452959914196339</v>
      </c>
      <c r="E29" s="3" cm="1">
        <f t="array" ref="E29">((D29-_xlfn.PERCENTILE.INC($D$2:$D$37,0.975))/(AVERAGE(SMALL($D$2:$D$37,{1,2,3,4,5}))-_xlfn.PERCENTILE.INC($D$2:$D$37,0.975)))*100</f>
        <v>90.792840019929969</v>
      </c>
      <c r="F29" s="3">
        <f t="shared" si="50"/>
        <v>90.792840019929969</v>
      </c>
      <c r="G29" s="8" t="str" cm="1">
        <f t="array" ref="G29">_xlfn.IFS(F29=100,"green",F29&gt;50,"yellow",F29&gt;0,"orange",F29=0,"red")</f>
        <v>yellow</v>
      </c>
      <c r="H29" t="s">
        <v>250</v>
      </c>
      <c r="I29" s="4">
        <v>27743338</v>
      </c>
      <c r="J29" s="4">
        <v>13103054</v>
      </c>
      <c r="K29" s="4">
        <v>14640284</v>
      </c>
      <c r="L29">
        <v>4</v>
      </c>
      <c r="M29" s="3">
        <f t="shared" si="51"/>
        <v>1.4417875743719086E-2</v>
      </c>
      <c r="N29">
        <v>0</v>
      </c>
      <c r="O29" s="3">
        <f t="shared" si="51"/>
        <v>0</v>
      </c>
      <c r="P29">
        <v>0</v>
      </c>
      <c r="Q29" s="3">
        <f t="shared" si="52"/>
        <v>0</v>
      </c>
      <c r="R29">
        <v>883</v>
      </c>
      <c r="S29" s="3">
        <f t="shared" si="2"/>
        <v>3.1827460704259884</v>
      </c>
      <c r="T29">
        <v>8</v>
      </c>
      <c r="U29" s="3">
        <f t="shared" si="3"/>
        <v>2.8835751487438173E-2</v>
      </c>
      <c r="V29">
        <v>4</v>
      </c>
      <c r="W29" s="3">
        <f t="shared" si="4"/>
        <v>1.4417875743719086E-2</v>
      </c>
      <c r="X29">
        <v>9</v>
      </c>
      <c r="Y29" s="3">
        <f t="shared" si="5"/>
        <v>3.2440220423367944E-2</v>
      </c>
      <c r="Z29">
        <v>13</v>
      </c>
      <c r="AA29" s="3">
        <f t="shared" si="6"/>
        <v>4.6858096167087034E-2</v>
      </c>
      <c r="AB29">
        <v>1</v>
      </c>
      <c r="AC29" s="3">
        <f t="shared" si="7"/>
        <v>3.6044689359297716E-3</v>
      </c>
      <c r="AD29">
        <v>50</v>
      </c>
      <c r="AE29" s="3">
        <f t="shared" si="8"/>
        <v>0.18022344679648858</v>
      </c>
      <c r="AF29">
        <v>0</v>
      </c>
      <c r="AG29" s="3">
        <f t="shared" si="9"/>
        <v>0</v>
      </c>
      <c r="AH29">
        <v>40</v>
      </c>
      <c r="AI29" s="3">
        <f t="shared" si="10"/>
        <v>0.14417875743719086</v>
      </c>
      <c r="AJ29">
        <v>25</v>
      </c>
      <c r="AK29" s="3">
        <f t="shared" si="11"/>
        <v>9.0111723398244289E-2</v>
      </c>
      <c r="AL29">
        <v>7</v>
      </c>
      <c r="AM29" s="3">
        <f t="shared" si="12"/>
        <v>2.5231282551508402E-2</v>
      </c>
      <c r="AN29">
        <v>591</v>
      </c>
      <c r="AO29" s="3">
        <f t="shared" si="13"/>
        <v>2.130241141134495</v>
      </c>
      <c r="AP29">
        <v>14</v>
      </c>
      <c r="AQ29" s="3">
        <f t="shared" si="14"/>
        <v>5.0462565103016804E-2</v>
      </c>
      <c r="AR29">
        <v>29</v>
      </c>
      <c r="AS29" s="3">
        <f t="shared" si="15"/>
        <v>0.10452959914196339</v>
      </c>
      <c r="AT29">
        <v>634</v>
      </c>
      <c r="AU29" s="3">
        <f t="shared" si="16"/>
        <v>2.2852333053794753</v>
      </c>
      <c r="AV29">
        <v>268</v>
      </c>
      <c r="AW29" s="3">
        <f t="shared" si="17"/>
        <v>0.96599767482917875</v>
      </c>
      <c r="AX29">
        <v>63</v>
      </c>
      <c r="AY29" s="3">
        <f t="shared" si="18"/>
        <v>0.22708154296357561</v>
      </c>
      <c r="AZ29">
        <v>4</v>
      </c>
      <c r="BA29" s="3">
        <f t="shared" si="19"/>
        <v>1.4417875743719086E-2</v>
      </c>
      <c r="BB29">
        <v>0</v>
      </c>
      <c r="BC29" s="3">
        <f t="shared" si="20"/>
        <v>0</v>
      </c>
      <c r="BD29">
        <v>0</v>
      </c>
      <c r="BE29" s="3">
        <f t="shared" si="21"/>
        <v>0</v>
      </c>
      <c r="BF29">
        <v>1060</v>
      </c>
      <c r="BG29" s="3">
        <f t="shared" si="22"/>
        <v>3.8207370720855578</v>
      </c>
      <c r="BH29">
        <v>37</v>
      </c>
      <c r="BI29" s="3">
        <f t="shared" si="23"/>
        <v>0.13336535062940155</v>
      </c>
      <c r="BJ29">
        <v>0</v>
      </c>
      <c r="BK29" s="3">
        <f t="shared" si="24"/>
        <v>0</v>
      </c>
      <c r="BL29">
        <v>9228</v>
      </c>
      <c r="BM29" s="3">
        <f t="shared" si="25"/>
        <v>33.262039340759934</v>
      </c>
      <c r="BN29">
        <v>12442</v>
      </c>
      <c r="BO29" s="3">
        <f t="shared" si="26"/>
        <v>44.846802500838216</v>
      </c>
      <c r="BP29">
        <v>1</v>
      </c>
      <c r="BQ29" s="3">
        <f t="shared" si="27"/>
        <v>3.6044689359297716E-3</v>
      </c>
      <c r="BR29">
        <v>31</v>
      </c>
      <c r="BS29" s="3">
        <f t="shared" si="28"/>
        <v>0.11173853701382291</v>
      </c>
      <c r="BT29">
        <v>74</v>
      </c>
      <c r="BU29" s="3">
        <f t="shared" si="29"/>
        <v>0.2667307012588031</v>
      </c>
      <c r="BV29">
        <v>0</v>
      </c>
      <c r="BW29" s="3">
        <f t="shared" si="30"/>
        <v>0</v>
      </c>
      <c r="BX29">
        <v>6</v>
      </c>
      <c r="BY29" s="3">
        <f t="shared" si="31"/>
        <v>2.1626813615578631E-2</v>
      </c>
      <c r="BZ29">
        <v>0</v>
      </c>
      <c r="CA29" s="3">
        <f t="shared" si="32"/>
        <v>0</v>
      </c>
      <c r="CB29">
        <v>1</v>
      </c>
      <c r="CC29" s="3">
        <f t="shared" si="33"/>
        <v>3.6044689359297716E-3</v>
      </c>
      <c r="CD29">
        <v>0</v>
      </c>
      <c r="CE29" s="3">
        <f t="shared" si="34"/>
        <v>0</v>
      </c>
      <c r="CF29">
        <v>0</v>
      </c>
      <c r="CG29" s="3">
        <f t="shared" si="35"/>
        <v>0</v>
      </c>
      <c r="CH29">
        <v>0</v>
      </c>
      <c r="CI29" s="3">
        <f t="shared" si="36"/>
        <v>0</v>
      </c>
      <c r="CJ29">
        <v>0</v>
      </c>
      <c r="CK29" s="3">
        <f t="shared" si="37"/>
        <v>0</v>
      </c>
      <c r="CL29">
        <v>2047</v>
      </c>
      <c r="CM29" s="3">
        <f t="shared" si="38"/>
        <v>7.3783479118482429</v>
      </c>
      <c r="CN29">
        <v>0</v>
      </c>
      <c r="CO29" s="3">
        <f t="shared" si="39"/>
        <v>0</v>
      </c>
      <c r="CP29">
        <v>15</v>
      </c>
      <c r="CQ29" s="3">
        <f t="shared" si="40"/>
        <v>5.4067034038946582E-2</v>
      </c>
      <c r="CR29">
        <v>2</v>
      </c>
      <c r="CS29" s="3">
        <f t="shared" si="41"/>
        <v>7.2089378718595432E-3</v>
      </c>
      <c r="CT29">
        <v>0</v>
      </c>
      <c r="CU29" s="3">
        <f t="shared" si="42"/>
        <v>0</v>
      </c>
      <c r="CV29">
        <v>1</v>
      </c>
      <c r="CW29" s="3">
        <f t="shared" si="43"/>
        <v>3.6044689359297716E-3</v>
      </c>
      <c r="CX29">
        <v>2</v>
      </c>
      <c r="CY29" s="3">
        <f t="shared" si="44"/>
        <v>7.2089378718595432E-3</v>
      </c>
      <c r="CZ29">
        <v>109</v>
      </c>
      <c r="DA29" s="3">
        <f t="shared" si="45"/>
        <v>0.39288711401634507</v>
      </c>
      <c r="DB29">
        <v>0</v>
      </c>
      <c r="DC29" s="3">
        <f t="shared" si="46"/>
        <v>0</v>
      </c>
      <c r="DD29">
        <v>0</v>
      </c>
      <c r="DE29" s="3">
        <f t="shared" si="47"/>
        <v>0</v>
      </c>
      <c r="DF29">
        <v>0</v>
      </c>
      <c r="DG29" s="3">
        <f t="shared" si="48"/>
        <v>0</v>
      </c>
      <c r="DH29">
        <v>3</v>
      </c>
      <c r="DI29" s="3">
        <f t="shared" si="49"/>
        <v>1.0813406807789316E-2</v>
      </c>
    </row>
    <row r="30" spans="1:113" x14ac:dyDescent="0.3">
      <c r="A30" t="str">
        <f t="shared" si="0"/>
        <v>Crime using Explosive Substances per 100,000</v>
      </c>
      <c r="B30">
        <v>8</v>
      </c>
      <c r="C30" t="s">
        <v>7</v>
      </c>
      <c r="D30" s="10">
        <f t="shared" si="1"/>
        <v>9.7741105315063567E-2</v>
      </c>
      <c r="E30" s="3" cm="1">
        <f t="array" ref="E30">((D30-_xlfn.PERCENTILE.INC($D$2:$D$37,0.975))/(AVERAGE(SMALL($D$2:$D$37,{1,2,3,4,5}))-_xlfn.PERCENTILE.INC($D$2:$D$37,0.975)))*100</f>
        <v>91.390783082957483</v>
      </c>
      <c r="F30" s="3">
        <f t="shared" si="50"/>
        <v>91.390783082957483</v>
      </c>
      <c r="G30" s="8" t="str" cm="1">
        <f t="array" ref="G30">_xlfn.IFS(F30=100,"green",F30&gt;50,"yellow",F30&gt;0,"orange",F30=0,"red")</f>
        <v>yellow</v>
      </c>
      <c r="H30" t="s">
        <v>250</v>
      </c>
      <c r="I30" s="4">
        <v>68548437</v>
      </c>
      <c r="J30" s="4">
        <v>32994268</v>
      </c>
      <c r="K30" s="4">
        <v>35554169</v>
      </c>
      <c r="L30">
        <v>8</v>
      </c>
      <c r="M30" s="3">
        <f t="shared" si="51"/>
        <v>1.1670579739112067E-2</v>
      </c>
      <c r="N30">
        <v>3</v>
      </c>
      <c r="O30" s="3">
        <f t="shared" si="51"/>
        <v>4.3764674021670256E-3</v>
      </c>
      <c r="P30">
        <v>0</v>
      </c>
      <c r="Q30" s="3">
        <f t="shared" si="52"/>
        <v>0</v>
      </c>
      <c r="R30">
        <v>3731</v>
      </c>
      <c r="S30" s="3">
        <f t="shared" si="2"/>
        <v>5.4428666258283904</v>
      </c>
      <c r="T30">
        <v>547</v>
      </c>
      <c r="U30" s="3">
        <f t="shared" si="3"/>
        <v>0.79797588966178756</v>
      </c>
      <c r="V30">
        <v>10</v>
      </c>
      <c r="W30" s="3">
        <f t="shared" si="4"/>
        <v>1.4588224673890085E-2</v>
      </c>
      <c r="X30">
        <v>0</v>
      </c>
      <c r="Y30" s="3">
        <f t="shared" si="5"/>
        <v>0</v>
      </c>
      <c r="Z30">
        <v>28</v>
      </c>
      <c r="AA30" s="3">
        <f t="shared" si="6"/>
        <v>4.0847029086892236E-2</v>
      </c>
      <c r="AB30">
        <v>0</v>
      </c>
      <c r="AC30" s="3">
        <f t="shared" si="7"/>
        <v>0</v>
      </c>
      <c r="AD30">
        <v>101</v>
      </c>
      <c r="AE30" s="3">
        <f t="shared" si="8"/>
        <v>0.14734106920628987</v>
      </c>
      <c r="AF30">
        <v>23</v>
      </c>
      <c r="AG30" s="3">
        <f t="shared" si="9"/>
        <v>3.3552916749947197E-2</v>
      </c>
      <c r="AH30">
        <v>75</v>
      </c>
      <c r="AI30" s="3">
        <f t="shared" si="10"/>
        <v>0.10941168505417563</v>
      </c>
      <c r="AJ30">
        <v>0</v>
      </c>
      <c r="AK30" s="3">
        <f t="shared" si="11"/>
        <v>0</v>
      </c>
      <c r="AL30">
        <v>10</v>
      </c>
      <c r="AM30" s="3">
        <f t="shared" si="12"/>
        <v>1.4588224673890085E-2</v>
      </c>
      <c r="AN30">
        <v>5992</v>
      </c>
      <c r="AO30" s="3">
        <f t="shared" si="13"/>
        <v>8.7412642245949392</v>
      </c>
      <c r="AP30">
        <v>358</v>
      </c>
      <c r="AQ30" s="3">
        <f t="shared" si="14"/>
        <v>0.52225844332526494</v>
      </c>
      <c r="AR30">
        <v>67</v>
      </c>
      <c r="AS30" s="3">
        <f t="shared" si="15"/>
        <v>9.7741105315063567E-2</v>
      </c>
      <c r="AT30">
        <v>6417</v>
      </c>
      <c r="AU30" s="3">
        <f t="shared" si="16"/>
        <v>9.361263773235267</v>
      </c>
      <c r="AV30">
        <v>825</v>
      </c>
      <c r="AW30" s="3">
        <f t="shared" si="17"/>
        <v>1.203528535595932</v>
      </c>
      <c r="AX30">
        <v>107</v>
      </c>
      <c r="AY30" s="3">
        <f t="shared" si="18"/>
        <v>0.1560940040106239</v>
      </c>
      <c r="AZ30">
        <v>17</v>
      </c>
      <c r="BA30" s="3">
        <f t="shared" si="19"/>
        <v>2.4799981945613146E-2</v>
      </c>
      <c r="BB30">
        <v>0</v>
      </c>
      <c r="BC30" s="3">
        <f t="shared" si="20"/>
        <v>0</v>
      </c>
      <c r="BD30">
        <v>0</v>
      </c>
      <c r="BE30" s="3">
        <f t="shared" si="21"/>
        <v>0</v>
      </c>
      <c r="BF30">
        <v>1155</v>
      </c>
      <c r="BG30" s="3">
        <f t="shared" si="22"/>
        <v>1.6849399498343047</v>
      </c>
      <c r="BH30">
        <v>0</v>
      </c>
      <c r="BI30" s="3">
        <f t="shared" si="23"/>
        <v>0</v>
      </c>
      <c r="BJ30">
        <v>0</v>
      </c>
      <c r="BK30" s="3">
        <f t="shared" si="24"/>
        <v>0</v>
      </c>
      <c r="BL30">
        <v>19135</v>
      </c>
      <c r="BM30" s="3">
        <f t="shared" si="25"/>
        <v>27.914567913488675</v>
      </c>
      <c r="BN30">
        <v>3821</v>
      </c>
      <c r="BO30" s="3">
        <f t="shared" si="26"/>
        <v>5.5741606478934012</v>
      </c>
      <c r="BP30">
        <v>6</v>
      </c>
      <c r="BQ30" s="3">
        <f t="shared" si="27"/>
        <v>8.7529348043340512E-3</v>
      </c>
      <c r="BR30">
        <v>10</v>
      </c>
      <c r="BS30" s="3">
        <f t="shared" si="28"/>
        <v>1.4588224673890085E-2</v>
      </c>
      <c r="BT30">
        <v>0</v>
      </c>
      <c r="BU30" s="3">
        <f t="shared" si="29"/>
        <v>0</v>
      </c>
      <c r="BV30">
        <v>0</v>
      </c>
      <c r="BW30" s="3">
        <f t="shared" si="30"/>
        <v>0</v>
      </c>
      <c r="BX30">
        <v>4</v>
      </c>
      <c r="BY30" s="3">
        <f t="shared" si="31"/>
        <v>5.8352898695560335E-3</v>
      </c>
      <c r="BZ30">
        <v>0</v>
      </c>
      <c r="CA30" s="3">
        <f t="shared" si="32"/>
        <v>0</v>
      </c>
      <c r="CB30">
        <v>0</v>
      </c>
      <c r="CC30" s="3">
        <f t="shared" si="33"/>
        <v>0</v>
      </c>
      <c r="CD30">
        <v>0</v>
      </c>
      <c r="CE30" s="3">
        <f t="shared" si="34"/>
        <v>0</v>
      </c>
      <c r="CF30">
        <v>0</v>
      </c>
      <c r="CG30" s="3">
        <f t="shared" si="35"/>
        <v>0</v>
      </c>
      <c r="CH30">
        <v>0</v>
      </c>
      <c r="CI30" s="3">
        <f t="shared" si="36"/>
        <v>0</v>
      </c>
      <c r="CJ30">
        <v>0</v>
      </c>
      <c r="CK30" s="3">
        <f t="shared" si="37"/>
        <v>0</v>
      </c>
      <c r="CL30">
        <v>19199</v>
      </c>
      <c r="CM30" s="3">
        <f t="shared" si="38"/>
        <v>28.007932551401574</v>
      </c>
      <c r="CN30">
        <v>0</v>
      </c>
      <c r="CO30" s="3">
        <f t="shared" si="39"/>
        <v>0</v>
      </c>
      <c r="CP30">
        <v>0</v>
      </c>
      <c r="CQ30" s="3">
        <f t="shared" si="40"/>
        <v>0</v>
      </c>
      <c r="CR30">
        <v>1</v>
      </c>
      <c r="CS30" s="3">
        <f t="shared" si="41"/>
        <v>1.4588224673890084E-3</v>
      </c>
      <c r="CT30">
        <v>1</v>
      </c>
      <c r="CU30" s="3">
        <f t="shared" si="42"/>
        <v>1.4588224673890084E-3</v>
      </c>
      <c r="CV30">
        <v>32</v>
      </c>
      <c r="CW30" s="3">
        <f t="shared" si="43"/>
        <v>4.6682318956448268E-2</v>
      </c>
      <c r="CX30">
        <v>1</v>
      </c>
      <c r="CY30" s="3">
        <f t="shared" si="44"/>
        <v>1.4588224673890084E-3</v>
      </c>
      <c r="CZ30">
        <v>848</v>
      </c>
      <c r="DA30" s="3">
        <f t="shared" si="45"/>
        <v>1.2370814523458791</v>
      </c>
      <c r="DB30">
        <v>0</v>
      </c>
      <c r="DC30" s="3">
        <f t="shared" si="46"/>
        <v>0</v>
      </c>
      <c r="DD30">
        <v>0</v>
      </c>
      <c r="DE30" s="3">
        <f t="shared" si="47"/>
        <v>0</v>
      </c>
      <c r="DF30">
        <v>0</v>
      </c>
      <c r="DG30" s="3">
        <f t="shared" si="48"/>
        <v>0</v>
      </c>
      <c r="DH30">
        <v>0</v>
      </c>
      <c r="DI30" s="3">
        <f t="shared" si="49"/>
        <v>0</v>
      </c>
    </row>
    <row r="31" spans="1:113" x14ac:dyDescent="0.3">
      <c r="A31" t="str">
        <f t="shared" si="0"/>
        <v>Crime using Explosive Substances per 100,000</v>
      </c>
      <c r="B31">
        <v>11</v>
      </c>
      <c r="C31" t="s">
        <v>6</v>
      </c>
      <c r="D31" s="10">
        <f t="shared" si="1"/>
        <v>0</v>
      </c>
      <c r="E31" s="3" cm="1">
        <f t="array" ref="E31">((D31-_xlfn.PERCENTILE.INC($D$2:$D$37,0.975))/(AVERAGE(SMALL($D$2:$D$37,{1,2,3,4,5}))-_xlfn.PERCENTILE.INC($D$2:$D$37,0.975)))*100</f>
        <v>100</v>
      </c>
      <c r="F31" s="3">
        <f t="shared" si="50"/>
        <v>100</v>
      </c>
      <c r="G31" s="8" t="str" cm="1">
        <f t="array" ref="G31">_xlfn.IFS(F31=100,"green",F31&gt;50,"yellow",F31&gt;0,"orange",F31=0,"red")</f>
        <v>green</v>
      </c>
      <c r="H31" t="s">
        <v>250</v>
      </c>
      <c r="I31" s="4">
        <v>610577</v>
      </c>
      <c r="J31" s="4">
        <v>287520</v>
      </c>
      <c r="K31" s="4">
        <v>323057</v>
      </c>
      <c r="L31">
        <v>0</v>
      </c>
      <c r="M31" s="3">
        <f t="shared" si="51"/>
        <v>0</v>
      </c>
      <c r="N31">
        <v>0</v>
      </c>
      <c r="O31" s="3">
        <f t="shared" si="51"/>
        <v>0</v>
      </c>
      <c r="P31">
        <v>0</v>
      </c>
      <c r="Q31" s="3">
        <f t="shared" si="52"/>
        <v>0</v>
      </c>
      <c r="R31">
        <v>103</v>
      </c>
      <c r="S31" s="3">
        <f t="shared" si="2"/>
        <v>16.869289213317895</v>
      </c>
      <c r="T31">
        <v>1</v>
      </c>
      <c r="U31" s="3">
        <f t="shared" si="3"/>
        <v>0.16377950692541646</v>
      </c>
      <c r="V31">
        <v>0</v>
      </c>
      <c r="W31" s="3">
        <f t="shared" si="4"/>
        <v>0</v>
      </c>
      <c r="X31">
        <v>0</v>
      </c>
      <c r="Y31" s="3">
        <f t="shared" si="5"/>
        <v>0</v>
      </c>
      <c r="Z31">
        <v>0</v>
      </c>
      <c r="AA31" s="3">
        <f t="shared" si="6"/>
        <v>0</v>
      </c>
      <c r="AB31">
        <v>0</v>
      </c>
      <c r="AC31" s="3">
        <f t="shared" si="7"/>
        <v>0</v>
      </c>
      <c r="AD31">
        <v>3</v>
      </c>
      <c r="AE31" s="3">
        <f t="shared" si="8"/>
        <v>0.49133852077624934</v>
      </c>
      <c r="AF31">
        <v>3</v>
      </c>
      <c r="AG31" s="3">
        <f t="shared" si="9"/>
        <v>0.49133852077624934</v>
      </c>
      <c r="AH31">
        <v>4</v>
      </c>
      <c r="AI31" s="3">
        <f t="shared" si="10"/>
        <v>0.65511802770166583</v>
      </c>
      <c r="AJ31">
        <v>0</v>
      </c>
      <c r="AK31" s="3">
        <f t="shared" si="11"/>
        <v>0</v>
      </c>
      <c r="AL31">
        <v>0</v>
      </c>
      <c r="AM31" s="3">
        <f t="shared" si="12"/>
        <v>0</v>
      </c>
      <c r="AN31">
        <v>5</v>
      </c>
      <c r="AO31" s="3">
        <f t="shared" si="13"/>
        <v>0.81889753462708215</v>
      </c>
      <c r="AP31">
        <v>0</v>
      </c>
      <c r="AQ31" s="3">
        <f t="shared" si="14"/>
        <v>0</v>
      </c>
      <c r="AR31">
        <v>0</v>
      </c>
      <c r="AS31" s="3">
        <f t="shared" si="15"/>
        <v>0</v>
      </c>
      <c r="AT31">
        <v>5</v>
      </c>
      <c r="AU31" s="3">
        <f t="shared" si="16"/>
        <v>0.81889753462708215</v>
      </c>
      <c r="AV31">
        <v>26</v>
      </c>
      <c r="AW31" s="3">
        <f t="shared" si="17"/>
        <v>4.2582671800608276</v>
      </c>
      <c r="AX31">
        <v>0</v>
      </c>
      <c r="AY31" s="3">
        <f t="shared" si="18"/>
        <v>0</v>
      </c>
      <c r="AZ31">
        <v>0</v>
      </c>
      <c r="BA31" s="3">
        <f t="shared" si="19"/>
        <v>0</v>
      </c>
      <c r="BB31">
        <v>0</v>
      </c>
      <c r="BC31" s="3">
        <f t="shared" si="20"/>
        <v>0</v>
      </c>
      <c r="BD31">
        <v>0</v>
      </c>
      <c r="BE31" s="3">
        <f t="shared" si="21"/>
        <v>0</v>
      </c>
      <c r="BF31">
        <v>0</v>
      </c>
      <c r="BG31" s="3">
        <f t="shared" si="22"/>
        <v>0</v>
      </c>
      <c r="BH31">
        <v>0</v>
      </c>
      <c r="BI31" s="3">
        <f t="shared" si="23"/>
        <v>0</v>
      </c>
      <c r="BJ31">
        <v>8</v>
      </c>
      <c r="BK31" s="3">
        <f t="shared" si="24"/>
        <v>1.3102360554033317</v>
      </c>
      <c r="BL31">
        <v>0</v>
      </c>
      <c r="BM31" s="3">
        <f t="shared" si="25"/>
        <v>0</v>
      </c>
      <c r="BN31">
        <v>41</v>
      </c>
      <c r="BO31" s="3">
        <f t="shared" si="26"/>
        <v>6.7149597839420743</v>
      </c>
      <c r="BP31">
        <v>0</v>
      </c>
      <c r="BQ31" s="3">
        <f t="shared" si="27"/>
        <v>0</v>
      </c>
      <c r="BR31">
        <v>0</v>
      </c>
      <c r="BS31" s="3">
        <f t="shared" si="28"/>
        <v>0</v>
      </c>
      <c r="BT31">
        <v>0</v>
      </c>
      <c r="BU31" s="3">
        <f t="shared" si="29"/>
        <v>0</v>
      </c>
      <c r="BV31">
        <v>0</v>
      </c>
      <c r="BW31" s="3">
        <f t="shared" si="30"/>
        <v>0</v>
      </c>
      <c r="BX31">
        <v>0</v>
      </c>
      <c r="BY31" s="3">
        <f t="shared" si="31"/>
        <v>0</v>
      </c>
      <c r="BZ31">
        <v>0</v>
      </c>
      <c r="CA31" s="3">
        <f t="shared" si="32"/>
        <v>0</v>
      </c>
      <c r="CB31">
        <v>0</v>
      </c>
      <c r="CC31" s="3">
        <f t="shared" si="33"/>
        <v>0</v>
      </c>
      <c r="CD31">
        <v>0</v>
      </c>
      <c r="CE31" s="3">
        <f t="shared" si="34"/>
        <v>0</v>
      </c>
      <c r="CF31">
        <v>0</v>
      </c>
      <c r="CG31" s="3">
        <f t="shared" si="35"/>
        <v>0</v>
      </c>
      <c r="CH31">
        <v>0</v>
      </c>
      <c r="CI31" s="3">
        <f t="shared" si="36"/>
        <v>0</v>
      </c>
      <c r="CJ31">
        <v>0</v>
      </c>
      <c r="CK31" s="3">
        <f t="shared" si="37"/>
        <v>0</v>
      </c>
      <c r="CL31">
        <v>0</v>
      </c>
      <c r="CM31" s="3">
        <f t="shared" si="38"/>
        <v>0</v>
      </c>
      <c r="CN31">
        <v>0</v>
      </c>
      <c r="CO31" s="3">
        <f t="shared" si="39"/>
        <v>0</v>
      </c>
      <c r="CP31">
        <v>0</v>
      </c>
      <c r="CQ31" s="3">
        <f t="shared" si="40"/>
        <v>0</v>
      </c>
      <c r="CR31">
        <v>0</v>
      </c>
      <c r="CS31" s="3">
        <f t="shared" si="41"/>
        <v>0</v>
      </c>
      <c r="CT31">
        <v>0</v>
      </c>
      <c r="CU31" s="3">
        <f t="shared" si="42"/>
        <v>0</v>
      </c>
      <c r="CV31">
        <v>0</v>
      </c>
      <c r="CW31" s="3">
        <f t="shared" si="43"/>
        <v>0</v>
      </c>
      <c r="CX31">
        <v>1</v>
      </c>
      <c r="CY31" s="3">
        <f t="shared" si="44"/>
        <v>0.16377950692541646</v>
      </c>
      <c r="CZ31">
        <v>0</v>
      </c>
      <c r="DA31" s="3">
        <f t="shared" si="45"/>
        <v>0</v>
      </c>
      <c r="DB31">
        <v>0</v>
      </c>
      <c r="DC31" s="3">
        <f t="shared" si="46"/>
        <v>0</v>
      </c>
      <c r="DD31">
        <v>0</v>
      </c>
      <c r="DE31" s="3">
        <f t="shared" si="47"/>
        <v>0</v>
      </c>
      <c r="DF31">
        <v>0</v>
      </c>
      <c r="DG31" s="3">
        <f t="shared" si="48"/>
        <v>0</v>
      </c>
      <c r="DH31">
        <v>0</v>
      </c>
      <c r="DI31" s="3">
        <f t="shared" si="49"/>
        <v>0</v>
      </c>
    </row>
    <row r="32" spans="1:113" x14ac:dyDescent="0.3">
      <c r="A32" t="str">
        <f t="shared" si="0"/>
        <v>Crime using Explosive Substances per 100,000</v>
      </c>
      <c r="B32">
        <v>33</v>
      </c>
      <c r="C32" t="s">
        <v>5</v>
      </c>
      <c r="D32" s="10">
        <f t="shared" si="1"/>
        <v>0.18573183123407852</v>
      </c>
      <c r="E32" s="3" cm="1">
        <f t="array" ref="E32">((D32-_xlfn.PERCENTILE.INC($D$2:$D$37,0.975))/(AVERAGE(SMALL($D$2:$D$37,{1,2,3,4,5}))-_xlfn.PERCENTILE.INC($D$2:$D$37,0.975)))*100</f>
        <v>83.640397575417239</v>
      </c>
      <c r="F32" s="3">
        <f t="shared" si="50"/>
        <v>83.640397575417239</v>
      </c>
      <c r="G32" s="8" t="str" cm="1">
        <f t="array" ref="G32">_xlfn.IFS(F32=100,"green",F32&gt;50,"yellow",F32&gt;0,"orange",F32=0,"red")</f>
        <v>yellow</v>
      </c>
      <c r="H32" t="s">
        <v>250</v>
      </c>
      <c r="I32" s="4">
        <v>72147030</v>
      </c>
      <c r="J32" s="4">
        <v>36001223</v>
      </c>
      <c r="K32" s="4">
        <v>36145807</v>
      </c>
      <c r="L32">
        <v>220</v>
      </c>
      <c r="M32" s="3">
        <f t="shared" si="51"/>
        <v>0.30493285724997965</v>
      </c>
      <c r="N32">
        <v>5</v>
      </c>
      <c r="O32" s="3">
        <f t="shared" si="51"/>
        <v>6.9302922102268101E-3</v>
      </c>
      <c r="P32">
        <v>0</v>
      </c>
      <c r="Q32" s="3">
        <f t="shared" si="52"/>
        <v>0</v>
      </c>
      <c r="R32">
        <v>4968</v>
      </c>
      <c r="S32" s="3">
        <f t="shared" si="2"/>
        <v>6.885938340081359</v>
      </c>
      <c r="T32">
        <v>53</v>
      </c>
      <c r="U32" s="3">
        <f t="shared" si="3"/>
        <v>7.346109742840419E-2</v>
      </c>
      <c r="V32">
        <v>155</v>
      </c>
      <c r="W32" s="3">
        <f t="shared" si="4"/>
        <v>0.21483905851703114</v>
      </c>
      <c r="X32">
        <v>0</v>
      </c>
      <c r="Y32" s="3">
        <f t="shared" si="5"/>
        <v>0</v>
      </c>
      <c r="Z32">
        <v>29</v>
      </c>
      <c r="AA32" s="3">
        <f t="shared" si="6"/>
        <v>4.0195694819315501E-2</v>
      </c>
      <c r="AB32">
        <v>0</v>
      </c>
      <c r="AC32" s="3">
        <f t="shared" si="7"/>
        <v>0</v>
      </c>
      <c r="AD32">
        <v>77</v>
      </c>
      <c r="AE32" s="3">
        <f t="shared" si="8"/>
        <v>0.10672650003749287</v>
      </c>
      <c r="AF32">
        <v>6</v>
      </c>
      <c r="AG32" s="3">
        <f t="shared" si="9"/>
        <v>8.3163506522721722E-3</v>
      </c>
      <c r="AH32">
        <v>610</v>
      </c>
      <c r="AI32" s="3">
        <f t="shared" si="10"/>
        <v>0.84549564964767099</v>
      </c>
      <c r="AJ32">
        <v>4</v>
      </c>
      <c r="AK32" s="3">
        <f t="shared" si="11"/>
        <v>5.5442337681814481E-3</v>
      </c>
      <c r="AL32">
        <v>4</v>
      </c>
      <c r="AM32" s="3">
        <f t="shared" si="12"/>
        <v>5.5442337681814481E-3</v>
      </c>
      <c r="AN32">
        <v>525</v>
      </c>
      <c r="AO32" s="3">
        <f t="shared" si="13"/>
        <v>0.72768068207381509</v>
      </c>
      <c r="AP32">
        <v>303</v>
      </c>
      <c r="AQ32" s="3">
        <f t="shared" si="14"/>
        <v>0.4199757079397447</v>
      </c>
      <c r="AR32">
        <v>134</v>
      </c>
      <c r="AS32" s="3">
        <f t="shared" si="15"/>
        <v>0.18573183123407852</v>
      </c>
      <c r="AT32">
        <v>962</v>
      </c>
      <c r="AU32" s="3">
        <f t="shared" si="16"/>
        <v>1.3333882212476384</v>
      </c>
      <c r="AV32">
        <v>1484</v>
      </c>
      <c r="AW32" s="3">
        <f t="shared" si="17"/>
        <v>2.0569107279953172</v>
      </c>
      <c r="AX32">
        <v>22</v>
      </c>
      <c r="AY32" s="3">
        <f t="shared" si="18"/>
        <v>3.0493285724997966E-2</v>
      </c>
      <c r="AZ32">
        <v>9</v>
      </c>
      <c r="BA32" s="3">
        <f t="shared" si="19"/>
        <v>1.2474525978408257E-2</v>
      </c>
      <c r="BB32">
        <v>3966</v>
      </c>
      <c r="BC32" s="3">
        <f t="shared" si="20"/>
        <v>5.4971077811519065</v>
      </c>
      <c r="BD32">
        <v>15</v>
      </c>
      <c r="BE32" s="3">
        <f t="shared" si="21"/>
        <v>2.0790876630680431E-2</v>
      </c>
      <c r="BF32">
        <v>5018</v>
      </c>
      <c r="BG32" s="3">
        <f t="shared" si="22"/>
        <v>6.9552412621836259</v>
      </c>
      <c r="BH32">
        <v>0</v>
      </c>
      <c r="BI32" s="3">
        <f t="shared" si="23"/>
        <v>0</v>
      </c>
      <c r="BJ32">
        <v>155560</v>
      </c>
      <c r="BK32" s="3">
        <f t="shared" si="24"/>
        <v>215.61525124457651</v>
      </c>
      <c r="BL32">
        <v>0</v>
      </c>
      <c r="BM32" s="3">
        <f t="shared" si="25"/>
        <v>0</v>
      </c>
      <c r="BN32">
        <v>10385</v>
      </c>
      <c r="BO32" s="3">
        <f t="shared" si="26"/>
        <v>14.394216920641085</v>
      </c>
      <c r="BP32">
        <v>27</v>
      </c>
      <c r="BQ32" s="3">
        <f t="shared" si="27"/>
        <v>3.7423577935224772E-2</v>
      </c>
      <c r="BR32">
        <v>101</v>
      </c>
      <c r="BS32" s="3">
        <f t="shared" si="28"/>
        <v>0.13999190264658157</v>
      </c>
      <c r="BT32">
        <v>2</v>
      </c>
      <c r="BU32" s="3">
        <f t="shared" si="29"/>
        <v>2.7721168840907241E-3</v>
      </c>
      <c r="BV32">
        <v>0</v>
      </c>
      <c r="BW32" s="3">
        <f t="shared" si="30"/>
        <v>0</v>
      </c>
      <c r="BX32">
        <v>13</v>
      </c>
      <c r="BY32" s="3">
        <f t="shared" si="31"/>
        <v>1.8018759746589706E-2</v>
      </c>
      <c r="BZ32">
        <v>0</v>
      </c>
      <c r="CA32" s="3">
        <f t="shared" si="32"/>
        <v>0</v>
      </c>
      <c r="CB32">
        <v>2</v>
      </c>
      <c r="CC32" s="3">
        <f t="shared" si="33"/>
        <v>2.7721168840907241E-3</v>
      </c>
      <c r="CD32">
        <v>0</v>
      </c>
      <c r="CE32" s="3">
        <f t="shared" si="34"/>
        <v>0</v>
      </c>
      <c r="CF32">
        <v>0</v>
      </c>
      <c r="CG32" s="3">
        <f t="shared" si="35"/>
        <v>0</v>
      </c>
      <c r="CH32">
        <v>0</v>
      </c>
      <c r="CI32" s="3">
        <f t="shared" si="36"/>
        <v>0</v>
      </c>
      <c r="CJ32">
        <v>0</v>
      </c>
      <c r="CK32" s="3">
        <f t="shared" si="37"/>
        <v>0</v>
      </c>
      <c r="CL32">
        <v>3455</v>
      </c>
      <c r="CM32" s="3">
        <f t="shared" si="38"/>
        <v>4.7888319172667257</v>
      </c>
      <c r="CN32">
        <v>1</v>
      </c>
      <c r="CO32" s="3">
        <f t="shared" si="39"/>
        <v>1.386058442045362E-3</v>
      </c>
      <c r="CP32">
        <v>14</v>
      </c>
      <c r="CQ32" s="3">
        <f t="shared" si="40"/>
        <v>1.940481818863507E-2</v>
      </c>
      <c r="CR32">
        <v>2</v>
      </c>
      <c r="CS32" s="3">
        <f t="shared" si="41"/>
        <v>2.7721168840907241E-3</v>
      </c>
      <c r="CT32">
        <v>1</v>
      </c>
      <c r="CU32" s="3">
        <f t="shared" si="42"/>
        <v>1.386058442045362E-3</v>
      </c>
      <c r="CV32">
        <v>14</v>
      </c>
      <c r="CW32" s="3">
        <f t="shared" si="43"/>
        <v>1.940481818863507E-2</v>
      </c>
      <c r="CX32">
        <v>5</v>
      </c>
      <c r="CY32" s="3">
        <f t="shared" si="44"/>
        <v>6.9302922102268101E-3</v>
      </c>
      <c r="CZ32">
        <v>909</v>
      </c>
      <c r="DA32" s="3">
        <f t="shared" si="45"/>
        <v>1.2599271238192342</v>
      </c>
      <c r="DB32">
        <v>0</v>
      </c>
      <c r="DC32" s="3">
        <f t="shared" si="46"/>
        <v>0</v>
      </c>
      <c r="DD32">
        <v>1</v>
      </c>
      <c r="DE32" s="3">
        <f t="shared" si="47"/>
        <v>1.386058442045362E-3</v>
      </c>
      <c r="DF32">
        <v>7</v>
      </c>
      <c r="DG32" s="3">
        <f t="shared" si="48"/>
        <v>9.7024090943175351E-3</v>
      </c>
      <c r="DH32">
        <v>186</v>
      </c>
      <c r="DI32" s="3">
        <f t="shared" si="49"/>
        <v>0.25780687022043736</v>
      </c>
    </row>
    <row r="33" spans="1:113" x14ac:dyDescent="0.3">
      <c r="A33" t="str">
        <f t="shared" si="0"/>
        <v>Crime using Explosive Substances per 100,000</v>
      </c>
      <c r="B33">
        <v>36</v>
      </c>
      <c r="C33" t="s">
        <v>4</v>
      </c>
      <c r="D33" s="10">
        <f t="shared" si="1"/>
        <v>0.11427371881020261</v>
      </c>
      <c r="E33" s="3" cm="1">
        <f t="array" ref="E33">((D33-_xlfn.PERCENTILE.INC($D$2:$D$37,0.975))/(AVERAGE(SMALL($D$2:$D$37,{1,2,3,4,5}))-_xlfn.PERCENTILE.INC($D$2:$D$37,0.975)))*100</f>
        <v>89.934559978804202</v>
      </c>
      <c r="F33" s="3">
        <f t="shared" si="50"/>
        <v>89.934559978804202</v>
      </c>
      <c r="G33" s="8" t="str" cm="1">
        <f t="array" ref="G33">_xlfn.IFS(F33=100,"green",F33&gt;50,"yellow",F33&gt;0,"orange",F33=0,"red")</f>
        <v>yellow</v>
      </c>
      <c r="H33" t="s">
        <v>250</v>
      </c>
      <c r="I33" s="4">
        <v>35003674</v>
      </c>
      <c r="J33" s="4">
        <v>17396192</v>
      </c>
      <c r="K33" s="4">
        <v>17607482</v>
      </c>
      <c r="L33">
        <v>6</v>
      </c>
      <c r="M33" s="3">
        <f t="shared" si="51"/>
        <v>1.7141057821530394E-2</v>
      </c>
      <c r="N33">
        <v>0</v>
      </c>
      <c r="O33" s="3">
        <f t="shared" si="51"/>
        <v>0</v>
      </c>
      <c r="P33">
        <v>0</v>
      </c>
      <c r="Q33" s="3">
        <f t="shared" si="52"/>
        <v>0</v>
      </c>
      <c r="R33">
        <v>2726</v>
      </c>
      <c r="S33" s="3">
        <f t="shared" si="2"/>
        <v>7.7877539369153075</v>
      </c>
      <c r="T33">
        <v>333</v>
      </c>
      <c r="U33" s="3">
        <f t="shared" si="3"/>
        <v>0.95132870909493672</v>
      </c>
      <c r="V33">
        <v>53</v>
      </c>
      <c r="W33" s="3">
        <f t="shared" si="4"/>
        <v>0.15141267742351847</v>
      </c>
      <c r="X33">
        <v>0</v>
      </c>
      <c r="Y33" s="3">
        <f t="shared" si="5"/>
        <v>0</v>
      </c>
      <c r="Z33">
        <v>175</v>
      </c>
      <c r="AA33" s="3">
        <f t="shared" si="6"/>
        <v>0.49994751979463642</v>
      </c>
      <c r="AB33">
        <v>1</v>
      </c>
      <c r="AC33" s="3">
        <f t="shared" si="7"/>
        <v>2.8568429702550652E-3</v>
      </c>
      <c r="AD33">
        <v>62</v>
      </c>
      <c r="AE33" s="3">
        <f t="shared" si="8"/>
        <v>0.17712426415581403</v>
      </c>
      <c r="AF33">
        <v>16</v>
      </c>
      <c r="AG33" s="3">
        <f t="shared" si="9"/>
        <v>4.5709487524081042E-2</v>
      </c>
      <c r="AH33">
        <v>96</v>
      </c>
      <c r="AI33" s="3">
        <f t="shared" si="10"/>
        <v>0.2742569251444863</v>
      </c>
      <c r="AJ33">
        <v>0</v>
      </c>
      <c r="AK33" s="3">
        <f t="shared" si="11"/>
        <v>0</v>
      </c>
      <c r="AL33">
        <v>0</v>
      </c>
      <c r="AM33" s="3">
        <f t="shared" si="12"/>
        <v>0</v>
      </c>
      <c r="AN33">
        <v>112</v>
      </c>
      <c r="AO33" s="3">
        <f t="shared" si="13"/>
        <v>0.31996641266856729</v>
      </c>
      <c r="AP33">
        <v>36</v>
      </c>
      <c r="AQ33" s="3">
        <f t="shared" si="14"/>
        <v>0.10284634692918235</v>
      </c>
      <c r="AR33">
        <v>40</v>
      </c>
      <c r="AS33" s="3">
        <f t="shared" si="15"/>
        <v>0.11427371881020261</v>
      </c>
      <c r="AT33">
        <v>188</v>
      </c>
      <c r="AU33" s="3">
        <f t="shared" si="16"/>
        <v>0.53708647840795232</v>
      </c>
      <c r="AV33">
        <v>360</v>
      </c>
      <c r="AW33" s="3">
        <f t="shared" si="17"/>
        <v>1.0284634692918235</v>
      </c>
      <c r="AX33">
        <v>46</v>
      </c>
      <c r="AY33" s="3">
        <f t="shared" si="18"/>
        <v>0.13141477663173301</v>
      </c>
      <c r="AZ33">
        <v>4</v>
      </c>
      <c r="BA33" s="3">
        <f t="shared" si="19"/>
        <v>1.1427371881020261E-2</v>
      </c>
      <c r="BB33">
        <v>0</v>
      </c>
      <c r="BC33" s="3">
        <f t="shared" si="20"/>
        <v>0</v>
      </c>
      <c r="BD33">
        <v>2</v>
      </c>
      <c r="BE33" s="3">
        <f t="shared" si="21"/>
        <v>5.7136859405101303E-3</v>
      </c>
      <c r="BF33">
        <v>3</v>
      </c>
      <c r="BG33" s="3">
        <f t="shared" si="22"/>
        <v>8.5705289107651968E-3</v>
      </c>
      <c r="BH33">
        <v>0</v>
      </c>
      <c r="BI33" s="3">
        <f t="shared" si="23"/>
        <v>0</v>
      </c>
      <c r="BJ33">
        <v>1509</v>
      </c>
      <c r="BK33" s="3">
        <f t="shared" si="24"/>
        <v>4.310976042114893</v>
      </c>
      <c r="BL33">
        <v>1309</v>
      </c>
      <c r="BM33" s="3">
        <f t="shared" si="25"/>
        <v>3.7396074480638806</v>
      </c>
      <c r="BN33">
        <v>1279</v>
      </c>
      <c r="BO33" s="3">
        <f t="shared" si="26"/>
        <v>3.6539021589562282</v>
      </c>
      <c r="BP33">
        <v>12</v>
      </c>
      <c r="BQ33" s="3">
        <f t="shared" si="27"/>
        <v>3.4282115643060787E-2</v>
      </c>
      <c r="BR33">
        <v>10</v>
      </c>
      <c r="BS33" s="3">
        <f t="shared" si="28"/>
        <v>2.8568429702550652E-2</v>
      </c>
      <c r="BT33">
        <v>5</v>
      </c>
      <c r="BU33" s="3">
        <f t="shared" si="29"/>
        <v>1.4284214851275326E-2</v>
      </c>
      <c r="BV33">
        <v>0</v>
      </c>
      <c r="BW33" s="3">
        <f t="shared" si="30"/>
        <v>0</v>
      </c>
      <c r="BX33">
        <v>2</v>
      </c>
      <c r="BY33" s="3">
        <f t="shared" si="31"/>
        <v>5.7136859405101303E-3</v>
      </c>
      <c r="BZ33">
        <v>0</v>
      </c>
      <c r="CA33" s="3">
        <f t="shared" si="32"/>
        <v>0</v>
      </c>
      <c r="CB33">
        <v>0</v>
      </c>
      <c r="CC33" s="3">
        <f t="shared" si="33"/>
        <v>0</v>
      </c>
      <c r="CD33">
        <v>0</v>
      </c>
      <c r="CE33" s="3">
        <f t="shared" si="34"/>
        <v>0</v>
      </c>
      <c r="CF33">
        <v>2</v>
      </c>
      <c r="CG33" s="3">
        <f t="shared" si="35"/>
        <v>5.7136859405101303E-3</v>
      </c>
      <c r="CH33">
        <v>0</v>
      </c>
      <c r="CI33" s="3">
        <f t="shared" si="36"/>
        <v>0</v>
      </c>
      <c r="CJ33">
        <v>0</v>
      </c>
      <c r="CK33" s="3">
        <f t="shared" si="37"/>
        <v>0</v>
      </c>
      <c r="CL33">
        <v>3068</v>
      </c>
      <c r="CM33" s="3">
        <f t="shared" si="38"/>
        <v>8.7647942327425401</v>
      </c>
      <c r="CN33">
        <v>1</v>
      </c>
      <c r="CO33" s="3">
        <f t="shared" si="39"/>
        <v>2.8568429702550652E-3</v>
      </c>
      <c r="CP33">
        <v>1</v>
      </c>
      <c r="CQ33" s="3">
        <f t="shared" si="40"/>
        <v>2.8568429702550652E-3</v>
      </c>
      <c r="CR33">
        <v>2</v>
      </c>
      <c r="CS33" s="3">
        <f t="shared" si="41"/>
        <v>5.7136859405101303E-3</v>
      </c>
      <c r="CT33">
        <v>0</v>
      </c>
      <c r="CU33" s="3">
        <f t="shared" si="42"/>
        <v>0</v>
      </c>
      <c r="CV33">
        <v>2</v>
      </c>
      <c r="CW33" s="3">
        <f t="shared" si="43"/>
        <v>5.7136859405101303E-3</v>
      </c>
      <c r="CX33">
        <v>4</v>
      </c>
      <c r="CY33" s="3">
        <f t="shared" si="44"/>
        <v>1.1427371881020261E-2</v>
      </c>
      <c r="CZ33">
        <v>2</v>
      </c>
      <c r="DA33" s="3">
        <f t="shared" si="45"/>
        <v>5.7136859405101303E-3</v>
      </c>
      <c r="DB33">
        <v>1</v>
      </c>
      <c r="DC33" s="3">
        <f t="shared" si="46"/>
        <v>2.8568429702550652E-3</v>
      </c>
      <c r="DD33">
        <v>0</v>
      </c>
      <c r="DE33" s="3">
        <f t="shared" si="47"/>
        <v>0</v>
      </c>
      <c r="DF33">
        <v>289</v>
      </c>
      <c r="DG33" s="3">
        <f t="shared" si="48"/>
        <v>0.8256276184037139</v>
      </c>
      <c r="DH33">
        <v>0</v>
      </c>
      <c r="DI33" s="3">
        <f t="shared" si="49"/>
        <v>0</v>
      </c>
    </row>
    <row r="34" spans="1:113" x14ac:dyDescent="0.3">
      <c r="A34" t="str">
        <f t="shared" si="0"/>
        <v>Crime using Explosive Substances per 100,000</v>
      </c>
      <c r="B34">
        <v>16</v>
      </c>
      <c r="C34" t="s">
        <v>3</v>
      </c>
      <c r="D34" s="10">
        <f t="shared" si="1"/>
        <v>0</v>
      </c>
      <c r="E34" s="3" cm="1">
        <f t="array" ref="E34">((D34-_xlfn.PERCENTILE.INC($D$2:$D$37,0.975))/(AVERAGE(SMALL($D$2:$D$37,{1,2,3,4,5}))-_xlfn.PERCENTILE.INC($D$2:$D$37,0.975)))*100</f>
        <v>100</v>
      </c>
      <c r="F34" s="3">
        <f t="shared" si="50"/>
        <v>100</v>
      </c>
      <c r="G34" s="8" t="str" cm="1">
        <f t="array" ref="G34">_xlfn.IFS(F34=100,"green",F34&gt;50,"yellow",F34&gt;0,"orange",F34=0,"red")</f>
        <v>green</v>
      </c>
      <c r="H34" t="s">
        <v>250</v>
      </c>
      <c r="I34" s="4">
        <v>3673917</v>
      </c>
      <c r="J34" s="4">
        <v>1799469</v>
      </c>
      <c r="K34" s="4">
        <v>1874448</v>
      </c>
      <c r="L34">
        <v>0</v>
      </c>
      <c r="M34" s="3">
        <f t="shared" si="51"/>
        <v>0</v>
      </c>
      <c r="N34">
        <v>0</v>
      </c>
      <c r="O34" s="3">
        <f t="shared" si="51"/>
        <v>0</v>
      </c>
      <c r="P34">
        <v>0</v>
      </c>
      <c r="Q34" s="3">
        <f t="shared" si="52"/>
        <v>0</v>
      </c>
      <c r="R34">
        <v>120</v>
      </c>
      <c r="S34" s="3">
        <f t="shared" si="2"/>
        <v>3.2662686718290042</v>
      </c>
      <c r="T34">
        <v>0</v>
      </c>
      <c r="U34" s="3">
        <f t="shared" si="3"/>
        <v>0</v>
      </c>
      <c r="V34">
        <v>2</v>
      </c>
      <c r="W34" s="3">
        <f t="shared" si="4"/>
        <v>5.443781119715007E-2</v>
      </c>
      <c r="X34">
        <v>0</v>
      </c>
      <c r="Y34" s="3">
        <f t="shared" si="5"/>
        <v>0</v>
      </c>
      <c r="Z34">
        <v>0</v>
      </c>
      <c r="AA34" s="3">
        <f t="shared" si="6"/>
        <v>0</v>
      </c>
      <c r="AB34">
        <v>0</v>
      </c>
      <c r="AC34" s="3">
        <f t="shared" si="7"/>
        <v>0</v>
      </c>
      <c r="AD34">
        <v>2</v>
      </c>
      <c r="AE34" s="3">
        <f t="shared" si="8"/>
        <v>5.443781119715007E-2</v>
      </c>
      <c r="AF34">
        <v>3</v>
      </c>
      <c r="AG34" s="3">
        <f t="shared" si="9"/>
        <v>8.1656716795725101E-2</v>
      </c>
      <c r="AH34">
        <v>22</v>
      </c>
      <c r="AI34" s="3">
        <f t="shared" si="10"/>
        <v>0.59881592316865084</v>
      </c>
      <c r="AJ34">
        <v>5</v>
      </c>
      <c r="AK34" s="3">
        <f t="shared" si="11"/>
        <v>0.13609452799287516</v>
      </c>
      <c r="AL34">
        <v>0</v>
      </c>
      <c r="AM34" s="3">
        <f t="shared" si="12"/>
        <v>0</v>
      </c>
      <c r="AN34">
        <v>3</v>
      </c>
      <c r="AO34" s="3">
        <f t="shared" si="13"/>
        <v>8.1656716795725101E-2</v>
      </c>
      <c r="AP34">
        <v>0</v>
      </c>
      <c r="AQ34" s="3">
        <f t="shared" si="14"/>
        <v>0</v>
      </c>
      <c r="AR34">
        <v>0</v>
      </c>
      <c r="AS34" s="3">
        <f t="shared" si="15"/>
        <v>0</v>
      </c>
      <c r="AT34">
        <v>3</v>
      </c>
      <c r="AU34" s="3">
        <f t="shared" si="16"/>
        <v>8.1656716795725101E-2</v>
      </c>
      <c r="AV34">
        <v>30</v>
      </c>
      <c r="AW34" s="3">
        <f t="shared" si="17"/>
        <v>0.81656716795725104</v>
      </c>
      <c r="AX34">
        <v>0</v>
      </c>
      <c r="AY34" s="3">
        <f t="shared" si="18"/>
        <v>0</v>
      </c>
      <c r="AZ34">
        <v>1</v>
      </c>
      <c r="BA34" s="3">
        <f t="shared" si="19"/>
        <v>2.7218905598575035E-2</v>
      </c>
      <c r="BB34">
        <v>0</v>
      </c>
      <c r="BC34" s="3">
        <f t="shared" si="20"/>
        <v>0</v>
      </c>
      <c r="BD34">
        <v>0</v>
      </c>
      <c r="BE34" s="3">
        <f t="shared" si="21"/>
        <v>0</v>
      </c>
      <c r="BF34">
        <v>0</v>
      </c>
      <c r="BG34" s="3">
        <f t="shared" si="22"/>
        <v>0</v>
      </c>
      <c r="BH34">
        <v>4</v>
      </c>
      <c r="BI34" s="3">
        <f t="shared" si="23"/>
        <v>0.10887562239430014</v>
      </c>
      <c r="BJ34">
        <v>0</v>
      </c>
      <c r="BK34" s="3">
        <f t="shared" si="24"/>
        <v>0</v>
      </c>
      <c r="BL34">
        <v>0</v>
      </c>
      <c r="BM34" s="3">
        <f t="shared" si="25"/>
        <v>0</v>
      </c>
      <c r="BN34">
        <v>562</v>
      </c>
      <c r="BO34" s="3">
        <f t="shared" si="26"/>
        <v>15.297024946399169</v>
      </c>
      <c r="BP34">
        <v>2</v>
      </c>
      <c r="BQ34" s="3">
        <f t="shared" si="27"/>
        <v>5.443781119715007E-2</v>
      </c>
      <c r="BR34">
        <v>95</v>
      </c>
      <c r="BS34" s="3">
        <f t="shared" si="28"/>
        <v>2.5857960318646285</v>
      </c>
      <c r="BT34">
        <v>0</v>
      </c>
      <c r="BU34" s="3">
        <f t="shared" si="29"/>
        <v>0</v>
      </c>
      <c r="BV34">
        <v>0</v>
      </c>
      <c r="BW34" s="3">
        <f t="shared" si="30"/>
        <v>0</v>
      </c>
      <c r="BX34">
        <v>0</v>
      </c>
      <c r="BY34" s="3">
        <f t="shared" si="31"/>
        <v>0</v>
      </c>
      <c r="BZ34">
        <v>0</v>
      </c>
      <c r="CA34" s="3">
        <f t="shared" si="32"/>
        <v>0</v>
      </c>
      <c r="CB34">
        <v>0</v>
      </c>
      <c r="CC34" s="3">
        <f t="shared" si="33"/>
        <v>0</v>
      </c>
      <c r="CD34">
        <v>0</v>
      </c>
      <c r="CE34" s="3">
        <f t="shared" si="34"/>
        <v>0</v>
      </c>
      <c r="CF34">
        <v>0</v>
      </c>
      <c r="CG34" s="3">
        <f t="shared" si="35"/>
        <v>0</v>
      </c>
      <c r="CH34">
        <v>0</v>
      </c>
      <c r="CI34" s="3">
        <f t="shared" si="36"/>
        <v>0</v>
      </c>
      <c r="CJ34">
        <v>0</v>
      </c>
      <c r="CK34" s="3">
        <f t="shared" si="37"/>
        <v>0</v>
      </c>
      <c r="CL34">
        <v>0</v>
      </c>
      <c r="CM34" s="3">
        <f t="shared" si="38"/>
        <v>0</v>
      </c>
      <c r="CN34">
        <v>0</v>
      </c>
      <c r="CO34" s="3">
        <f t="shared" si="39"/>
        <v>0</v>
      </c>
      <c r="CP34">
        <v>0</v>
      </c>
      <c r="CQ34" s="3">
        <f t="shared" si="40"/>
        <v>0</v>
      </c>
      <c r="CR34">
        <v>0</v>
      </c>
      <c r="CS34" s="3">
        <f t="shared" si="41"/>
        <v>0</v>
      </c>
      <c r="CT34">
        <v>0</v>
      </c>
      <c r="CU34" s="3">
        <f t="shared" si="42"/>
        <v>0</v>
      </c>
      <c r="CV34">
        <v>0</v>
      </c>
      <c r="CW34" s="3">
        <f t="shared" si="43"/>
        <v>0</v>
      </c>
      <c r="CX34">
        <v>0</v>
      </c>
      <c r="CY34" s="3">
        <f t="shared" si="44"/>
        <v>0</v>
      </c>
      <c r="CZ34">
        <v>1</v>
      </c>
      <c r="DA34" s="3">
        <f t="shared" si="45"/>
        <v>2.7218905598575035E-2</v>
      </c>
      <c r="DB34">
        <v>0</v>
      </c>
      <c r="DC34" s="3">
        <f t="shared" si="46"/>
        <v>0</v>
      </c>
      <c r="DD34">
        <v>0</v>
      </c>
      <c r="DE34" s="3">
        <f t="shared" si="47"/>
        <v>0</v>
      </c>
      <c r="DF34">
        <v>0</v>
      </c>
      <c r="DG34" s="3">
        <f t="shared" si="48"/>
        <v>0</v>
      </c>
      <c r="DH34">
        <v>0</v>
      </c>
      <c r="DI34" s="3">
        <f t="shared" si="49"/>
        <v>0</v>
      </c>
    </row>
    <row r="35" spans="1:113" x14ac:dyDescent="0.3">
      <c r="A35" t="str">
        <f t="shared" si="0"/>
        <v>Crime using Explosive Substances per 100,000</v>
      </c>
      <c r="B35">
        <v>9</v>
      </c>
      <c r="C35" t="s">
        <v>2</v>
      </c>
      <c r="D35" s="10">
        <f t="shared" si="1"/>
        <v>0.31779818845123287</v>
      </c>
      <c r="E35" s="3" cm="1">
        <f t="array" ref="E35">((D35-_xlfn.PERCENTILE.INC($D$2:$D$37,0.975))/(AVERAGE(SMALL($D$2:$D$37,{1,2,3,4,5}))-_xlfn.PERCENTILE.INC($D$2:$D$37,0.975)))*100</f>
        <v>72.007749130721621</v>
      </c>
      <c r="F35" s="3">
        <f t="shared" si="50"/>
        <v>72.007749130721621</v>
      </c>
      <c r="G35" s="8" t="str" cm="1">
        <f t="array" ref="G35">_xlfn.IFS(F35=100,"green",F35&gt;50,"yellow",F35&gt;0,"orange",F35=0,"red")</f>
        <v>yellow</v>
      </c>
      <c r="H35" t="s">
        <v>250</v>
      </c>
      <c r="I35" s="4">
        <v>199812341</v>
      </c>
      <c r="J35" s="4">
        <v>95307978</v>
      </c>
      <c r="K35" s="4">
        <v>104504363</v>
      </c>
      <c r="L35">
        <v>4807</v>
      </c>
      <c r="M35" s="3">
        <f t="shared" si="51"/>
        <v>2.4057573100552383</v>
      </c>
      <c r="N35">
        <v>3</v>
      </c>
      <c r="O35" s="3">
        <f t="shared" si="51"/>
        <v>1.501408764336533E-3</v>
      </c>
      <c r="P35">
        <v>3</v>
      </c>
      <c r="Q35" s="3">
        <f t="shared" si="52"/>
        <v>1.501408764336533E-3</v>
      </c>
      <c r="R35">
        <v>8136</v>
      </c>
      <c r="S35" s="3">
        <f t="shared" si="2"/>
        <v>4.0718205688806774</v>
      </c>
      <c r="T35">
        <v>0</v>
      </c>
      <c r="U35" s="3">
        <f t="shared" si="3"/>
        <v>0</v>
      </c>
      <c r="V35">
        <v>17</v>
      </c>
      <c r="W35" s="3">
        <f t="shared" si="4"/>
        <v>8.5079829979070216E-3</v>
      </c>
      <c r="X35">
        <v>8</v>
      </c>
      <c r="Y35" s="3">
        <f t="shared" si="5"/>
        <v>4.0037567048974215E-3</v>
      </c>
      <c r="Z35">
        <v>10</v>
      </c>
      <c r="AA35" s="3">
        <f t="shared" si="6"/>
        <v>5.0046958811217771E-3</v>
      </c>
      <c r="AB35">
        <v>0</v>
      </c>
      <c r="AC35" s="3">
        <f t="shared" si="7"/>
        <v>0</v>
      </c>
      <c r="AD35">
        <v>3081</v>
      </c>
      <c r="AE35" s="3">
        <f t="shared" si="8"/>
        <v>1.5419468009736197</v>
      </c>
      <c r="AF35">
        <v>0</v>
      </c>
      <c r="AG35" s="3">
        <f t="shared" si="9"/>
        <v>0</v>
      </c>
      <c r="AH35">
        <v>2098</v>
      </c>
      <c r="AI35" s="3">
        <f t="shared" si="10"/>
        <v>1.0499851958593489</v>
      </c>
      <c r="AJ35">
        <v>101</v>
      </c>
      <c r="AK35" s="3">
        <f t="shared" si="11"/>
        <v>5.0547428399329949E-2</v>
      </c>
      <c r="AL35">
        <v>8</v>
      </c>
      <c r="AM35" s="3">
        <f t="shared" si="12"/>
        <v>4.0037567048974215E-3</v>
      </c>
      <c r="AN35">
        <v>38094</v>
      </c>
      <c r="AO35" s="3">
        <f t="shared" si="13"/>
        <v>19.064888489545297</v>
      </c>
      <c r="AP35">
        <v>401</v>
      </c>
      <c r="AQ35" s="3">
        <f t="shared" si="14"/>
        <v>0.20068830483298328</v>
      </c>
      <c r="AR35">
        <v>635</v>
      </c>
      <c r="AS35" s="3">
        <f t="shared" si="15"/>
        <v>0.31779818845123287</v>
      </c>
      <c r="AT35">
        <v>39130</v>
      </c>
      <c r="AU35" s="3">
        <f t="shared" si="16"/>
        <v>19.583374982829515</v>
      </c>
      <c r="AV35">
        <v>8952</v>
      </c>
      <c r="AW35" s="3">
        <f t="shared" si="17"/>
        <v>4.4802037527802154</v>
      </c>
      <c r="AX35">
        <v>185</v>
      </c>
      <c r="AY35" s="3">
        <f t="shared" si="18"/>
        <v>9.2586873800752881E-2</v>
      </c>
      <c r="AZ35">
        <v>0</v>
      </c>
      <c r="BA35" s="3">
        <f t="shared" si="19"/>
        <v>0</v>
      </c>
      <c r="BB35">
        <v>0</v>
      </c>
      <c r="BC35" s="3">
        <f t="shared" si="20"/>
        <v>0</v>
      </c>
      <c r="BD35">
        <v>0</v>
      </c>
      <c r="BE35" s="3">
        <f t="shared" si="21"/>
        <v>0</v>
      </c>
      <c r="BF35">
        <v>479</v>
      </c>
      <c r="BG35" s="3">
        <f t="shared" si="22"/>
        <v>0.23972493270573314</v>
      </c>
      <c r="BH35">
        <v>202</v>
      </c>
      <c r="BI35" s="3">
        <f t="shared" si="23"/>
        <v>0.1010948567986599</v>
      </c>
      <c r="BJ35">
        <v>93</v>
      </c>
      <c r="BK35" s="3">
        <f t="shared" si="24"/>
        <v>4.6543671694432527E-2</v>
      </c>
      <c r="BL35">
        <v>90634</v>
      </c>
      <c r="BM35" s="3">
        <f t="shared" si="25"/>
        <v>45.359560648959111</v>
      </c>
      <c r="BN35">
        <v>11541</v>
      </c>
      <c r="BO35" s="3">
        <f t="shared" si="26"/>
        <v>5.7759195164026433</v>
      </c>
      <c r="BP35">
        <v>6</v>
      </c>
      <c r="BQ35" s="3">
        <f t="shared" si="27"/>
        <v>3.0028175286730659E-3</v>
      </c>
      <c r="BR35">
        <v>11</v>
      </c>
      <c r="BS35" s="3">
        <f t="shared" si="28"/>
        <v>5.5051654692339549E-3</v>
      </c>
      <c r="BT35">
        <v>0</v>
      </c>
      <c r="BU35" s="3">
        <f t="shared" si="29"/>
        <v>0</v>
      </c>
      <c r="BV35">
        <v>0</v>
      </c>
      <c r="BW35" s="3">
        <f t="shared" si="30"/>
        <v>0</v>
      </c>
      <c r="BX35">
        <v>92</v>
      </c>
      <c r="BY35" s="3">
        <f t="shared" si="31"/>
        <v>4.6043202106320354E-2</v>
      </c>
      <c r="BZ35">
        <v>0</v>
      </c>
      <c r="CA35" s="3">
        <f t="shared" si="32"/>
        <v>0</v>
      </c>
      <c r="CB35">
        <v>8</v>
      </c>
      <c r="CC35" s="3">
        <f t="shared" si="33"/>
        <v>4.0037567048974215E-3</v>
      </c>
      <c r="CD35">
        <v>0</v>
      </c>
      <c r="CE35" s="3">
        <f t="shared" si="34"/>
        <v>0</v>
      </c>
      <c r="CF35">
        <v>0</v>
      </c>
      <c r="CG35" s="3">
        <f t="shared" si="35"/>
        <v>0</v>
      </c>
      <c r="CH35">
        <v>0</v>
      </c>
      <c r="CI35" s="3">
        <f t="shared" si="36"/>
        <v>0</v>
      </c>
      <c r="CJ35">
        <v>21</v>
      </c>
      <c r="CK35" s="3">
        <f t="shared" si="37"/>
        <v>1.0509861350355733E-2</v>
      </c>
      <c r="CL35">
        <v>11119</v>
      </c>
      <c r="CM35" s="3">
        <f t="shared" si="38"/>
        <v>5.5647213502193038</v>
      </c>
      <c r="CN35">
        <v>0</v>
      </c>
      <c r="CO35" s="3">
        <f t="shared" si="39"/>
        <v>0</v>
      </c>
      <c r="CP35">
        <v>30</v>
      </c>
      <c r="CQ35" s="3">
        <f t="shared" si="40"/>
        <v>1.501408764336533E-2</v>
      </c>
      <c r="CR35">
        <v>1217</v>
      </c>
      <c r="CS35" s="3">
        <f t="shared" si="41"/>
        <v>0.60907148873252026</v>
      </c>
      <c r="CT35">
        <v>0</v>
      </c>
      <c r="CU35" s="3">
        <f t="shared" si="42"/>
        <v>0</v>
      </c>
      <c r="CV35">
        <v>4</v>
      </c>
      <c r="CW35" s="3">
        <f t="shared" si="43"/>
        <v>2.0018783524487107E-3</v>
      </c>
      <c r="CX35">
        <v>11</v>
      </c>
      <c r="CY35" s="3">
        <f t="shared" si="44"/>
        <v>5.5051654692339549E-3</v>
      </c>
      <c r="CZ35">
        <v>0</v>
      </c>
      <c r="DA35" s="3">
        <f t="shared" si="45"/>
        <v>0</v>
      </c>
      <c r="DB35">
        <v>0</v>
      </c>
      <c r="DC35" s="3">
        <f t="shared" si="46"/>
        <v>0</v>
      </c>
      <c r="DD35">
        <v>0</v>
      </c>
      <c r="DE35" s="3">
        <f t="shared" si="47"/>
        <v>0</v>
      </c>
      <c r="DF35">
        <v>0</v>
      </c>
      <c r="DG35" s="3">
        <f t="shared" si="48"/>
        <v>0</v>
      </c>
      <c r="DH35">
        <v>8</v>
      </c>
      <c r="DI35" s="3">
        <f t="shared" si="49"/>
        <v>4.0037567048974215E-3</v>
      </c>
    </row>
    <row r="36" spans="1:113" x14ac:dyDescent="0.3">
      <c r="A36" t="str">
        <f t="shared" si="0"/>
        <v>Crime using Explosive Substances per 100,000</v>
      </c>
      <c r="B36">
        <v>5</v>
      </c>
      <c r="C36" t="s">
        <v>1</v>
      </c>
      <c r="D36" s="10">
        <f t="shared" si="1"/>
        <v>0</v>
      </c>
      <c r="E36" s="3" cm="1">
        <f t="array" ref="E36">((D36-_xlfn.PERCENTILE.INC($D$2:$D$37,0.975))/(AVERAGE(SMALL($D$2:$D$37,{1,2,3,4,5}))-_xlfn.PERCENTILE.INC($D$2:$D$37,0.975)))*100</f>
        <v>100</v>
      </c>
      <c r="F36" s="3">
        <f t="shared" si="50"/>
        <v>100</v>
      </c>
      <c r="G36" s="8" t="str" cm="1">
        <f t="array" ref="G36">_xlfn.IFS(F36=100,"green",F36&gt;50,"yellow",F36&gt;0,"orange",F36=0,"red")</f>
        <v>green</v>
      </c>
      <c r="H36" t="s">
        <v>250</v>
      </c>
      <c r="I36" s="4">
        <v>10086292</v>
      </c>
      <c r="J36" s="4">
        <v>4948089</v>
      </c>
      <c r="K36" s="4">
        <v>5138203</v>
      </c>
      <c r="L36">
        <v>38</v>
      </c>
      <c r="M36" s="3">
        <f t="shared" si="51"/>
        <v>0.37674895789255358</v>
      </c>
      <c r="N36">
        <v>0</v>
      </c>
      <c r="O36" s="3">
        <f t="shared" si="51"/>
        <v>0</v>
      </c>
      <c r="P36">
        <v>0</v>
      </c>
      <c r="Q36" s="3">
        <f t="shared" si="52"/>
        <v>0</v>
      </c>
      <c r="R36">
        <v>851</v>
      </c>
      <c r="S36" s="3">
        <f t="shared" si="2"/>
        <v>8.4371937675411335</v>
      </c>
      <c r="T36">
        <v>4</v>
      </c>
      <c r="U36" s="3">
        <f t="shared" si="3"/>
        <v>3.9657785041321426E-2</v>
      </c>
      <c r="V36">
        <v>6</v>
      </c>
      <c r="W36" s="3">
        <f t="shared" si="4"/>
        <v>5.9486677561982143E-2</v>
      </c>
      <c r="X36">
        <v>0</v>
      </c>
      <c r="Y36" s="3">
        <f t="shared" si="5"/>
        <v>0</v>
      </c>
      <c r="Z36">
        <v>54</v>
      </c>
      <c r="AA36" s="3">
        <f t="shared" si="6"/>
        <v>0.53538009805783926</v>
      </c>
      <c r="AB36">
        <v>0</v>
      </c>
      <c r="AC36" s="3">
        <f t="shared" si="7"/>
        <v>0</v>
      </c>
      <c r="AD36">
        <v>52</v>
      </c>
      <c r="AE36" s="3">
        <f t="shared" si="8"/>
        <v>0.51555120553717859</v>
      </c>
      <c r="AF36">
        <v>0</v>
      </c>
      <c r="AG36" s="3">
        <f t="shared" si="9"/>
        <v>0</v>
      </c>
      <c r="AH36">
        <v>35</v>
      </c>
      <c r="AI36" s="3">
        <f t="shared" si="10"/>
        <v>0.34700561911156252</v>
      </c>
      <c r="AJ36">
        <v>2</v>
      </c>
      <c r="AK36" s="3">
        <f t="shared" si="11"/>
        <v>1.9828892520660713E-2</v>
      </c>
      <c r="AL36">
        <v>0</v>
      </c>
      <c r="AM36" s="3">
        <f t="shared" si="12"/>
        <v>0</v>
      </c>
      <c r="AN36">
        <v>1502</v>
      </c>
      <c r="AO36" s="3">
        <f t="shared" si="13"/>
        <v>14.891498283016197</v>
      </c>
      <c r="AP36">
        <v>4</v>
      </c>
      <c r="AQ36" s="3">
        <f t="shared" si="14"/>
        <v>3.9657785041321426E-2</v>
      </c>
      <c r="AR36">
        <v>0</v>
      </c>
      <c r="AS36" s="3">
        <f t="shared" si="15"/>
        <v>0</v>
      </c>
      <c r="AT36">
        <v>1506</v>
      </c>
      <c r="AU36" s="3">
        <f t="shared" si="16"/>
        <v>14.931156068057518</v>
      </c>
      <c r="AV36">
        <v>495</v>
      </c>
      <c r="AW36" s="3">
        <f t="shared" si="17"/>
        <v>4.9076508988635261</v>
      </c>
      <c r="AX36">
        <v>39</v>
      </c>
      <c r="AY36" s="3">
        <f t="shared" si="18"/>
        <v>0.38666340415288397</v>
      </c>
      <c r="AZ36">
        <v>0</v>
      </c>
      <c r="BA36" s="3">
        <f t="shared" si="19"/>
        <v>0</v>
      </c>
      <c r="BB36">
        <v>0</v>
      </c>
      <c r="BC36" s="3">
        <f t="shared" si="20"/>
        <v>0</v>
      </c>
      <c r="BD36">
        <v>8</v>
      </c>
      <c r="BE36" s="3">
        <f t="shared" si="21"/>
        <v>7.9315570082642853E-2</v>
      </c>
      <c r="BF36">
        <v>3</v>
      </c>
      <c r="BG36" s="3">
        <f t="shared" si="22"/>
        <v>2.9743338780991072E-2</v>
      </c>
      <c r="BH36">
        <v>6</v>
      </c>
      <c r="BI36" s="3">
        <f t="shared" si="23"/>
        <v>5.9486677561982143E-2</v>
      </c>
      <c r="BJ36">
        <v>0</v>
      </c>
      <c r="BK36" s="3">
        <f t="shared" si="24"/>
        <v>0</v>
      </c>
      <c r="BL36">
        <v>5054</v>
      </c>
      <c r="BM36" s="3">
        <f t="shared" si="25"/>
        <v>50.107611399709633</v>
      </c>
      <c r="BN36">
        <v>1440</v>
      </c>
      <c r="BO36" s="3">
        <f t="shared" si="26"/>
        <v>14.276802614875713</v>
      </c>
      <c r="BP36">
        <v>0</v>
      </c>
      <c r="BQ36" s="3">
        <f t="shared" si="27"/>
        <v>0</v>
      </c>
      <c r="BR36">
        <v>0</v>
      </c>
      <c r="BS36" s="3">
        <f t="shared" si="28"/>
        <v>0</v>
      </c>
      <c r="BT36">
        <v>0</v>
      </c>
      <c r="BU36" s="3">
        <f t="shared" si="29"/>
        <v>0</v>
      </c>
      <c r="BV36">
        <v>0</v>
      </c>
      <c r="BW36" s="3">
        <f t="shared" si="30"/>
        <v>0</v>
      </c>
      <c r="BX36">
        <v>0</v>
      </c>
      <c r="BY36" s="3">
        <f t="shared" si="31"/>
        <v>0</v>
      </c>
      <c r="BZ36">
        <v>0</v>
      </c>
      <c r="CA36" s="3">
        <f t="shared" si="32"/>
        <v>0</v>
      </c>
      <c r="CB36">
        <v>0</v>
      </c>
      <c r="CC36" s="3">
        <f t="shared" si="33"/>
        <v>0</v>
      </c>
      <c r="CD36">
        <v>1</v>
      </c>
      <c r="CE36" s="3">
        <f t="shared" si="34"/>
        <v>9.9144462603303566E-3</v>
      </c>
      <c r="CF36">
        <v>0</v>
      </c>
      <c r="CG36" s="3">
        <f t="shared" si="35"/>
        <v>0</v>
      </c>
      <c r="CH36">
        <v>0</v>
      </c>
      <c r="CI36" s="3">
        <f t="shared" si="36"/>
        <v>0</v>
      </c>
      <c r="CJ36">
        <v>32</v>
      </c>
      <c r="CK36" s="3">
        <f t="shared" si="37"/>
        <v>0.31726228033057141</v>
      </c>
      <c r="CL36">
        <v>542</v>
      </c>
      <c r="CM36" s="3">
        <f t="shared" si="38"/>
        <v>5.3736298730990537</v>
      </c>
      <c r="CN36">
        <v>0</v>
      </c>
      <c r="CO36" s="3">
        <f t="shared" si="39"/>
        <v>0</v>
      </c>
      <c r="CP36">
        <v>3</v>
      </c>
      <c r="CQ36" s="3">
        <f t="shared" si="40"/>
        <v>2.9743338780991072E-2</v>
      </c>
      <c r="CR36">
        <v>3</v>
      </c>
      <c r="CS36" s="3">
        <f t="shared" si="41"/>
        <v>2.9743338780991072E-2</v>
      </c>
      <c r="CT36">
        <v>0</v>
      </c>
      <c r="CU36" s="3">
        <f t="shared" si="42"/>
        <v>0</v>
      </c>
      <c r="CV36">
        <v>0</v>
      </c>
      <c r="CW36" s="3">
        <f t="shared" si="43"/>
        <v>0</v>
      </c>
      <c r="CX36">
        <v>2</v>
      </c>
      <c r="CY36" s="3">
        <f t="shared" si="44"/>
        <v>1.9828892520660713E-2</v>
      </c>
      <c r="CZ36">
        <v>0</v>
      </c>
      <c r="DA36" s="3">
        <f t="shared" si="45"/>
        <v>0</v>
      </c>
      <c r="DB36">
        <v>0</v>
      </c>
      <c r="DC36" s="3">
        <f t="shared" si="46"/>
        <v>0</v>
      </c>
      <c r="DD36">
        <v>0</v>
      </c>
      <c r="DE36" s="3">
        <f t="shared" si="47"/>
        <v>0</v>
      </c>
      <c r="DF36">
        <v>0</v>
      </c>
      <c r="DG36" s="3">
        <f t="shared" si="48"/>
        <v>0</v>
      </c>
      <c r="DH36">
        <v>0</v>
      </c>
      <c r="DI36" s="3">
        <f t="shared" si="49"/>
        <v>0</v>
      </c>
    </row>
    <row r="37" spans="1:113" x14ac:dyDescent="0.3">
      <c r="A37" t="str">
        <f t="shared" si="0"/>
        <v>Crime using Explosive Substances per 100,000</v>
      </c>
      <c r="B37">
        <v>19</v>
      </c>
      <c r="C37" t="s">
        <v>0</v>
      </c>
      <c r="D37" s="10">
        <f t="shared" si="1"/>
        <v>0.53902381800540045</v>
      </c>
      <c r="E37" s="3" cm="1">
        <f t="array" ref="E37">((D37-_xlfn.PERCENTILE.INC($D$2:$D$37,0.975))/(AVERAGE(SMALL($D$2:$D$37,{1,2,3,4,5}))-_xlfn.PERCENTILE.INC($D$2:$D$37,0.975)))*100</f>
        <v>52.521787453678961</v>
      </c>
      <c r="F37" s="3">
        <f t="shared" si="50"/>
        <v>52.521787453678961</v>
      </c>
      <c r="G37" s="8" t="str" cm="1">
        <f t="array" ref="G37">_xlfn.IFS(F37=100,"green",F37&gt;50,"yellow",F37&gt;0,"orange",F37=0,"red")</f>
        <v>yellow</v>
      </c>
      <c r="H37" t="s">
        <v>250</v>
      </c>
      <c r="I37" s="4">
        <v>91276115</v>
      </c>
      <c r="J37" s="4">
        <v>44539752</v>
      </c>
      <c r="K37" s="4">
        <v>46736363</v>
      </c>
      <c r="L37">
        <v>0</v>
      </c>
      <c r="M37" s="3">
        <f t="shared" si="51"/>
        <v>0</v>
      </c>
      <c r="N37">
        <v>0</v>
      </c>
      <c r="O37" s="3">
        <f t="shared" si="51"/>
        <v>0</v>
      </c>
      <c r="P37">
        <v>3</v>
      </c>
      <c r="Q37" s="3">
        <f t="shared" si="52"/>
        <v>3.2867305975939048E-3</v>
      </c>
      <c r="R37">
        <v>2761</v>
      </c>
      <c r="S37" s="3">
        <f t="shared" si="2"/>
        <v>3.0248877266522576</v>
      </c>
      <c r="T37">
        <v>37</v>
      </c>
      <c r="U37" s="3">
        <f t="shared" si="3"/>
        <v>4.0536344036991495E-2</v>
      </c>
      <c r="V37">
        <v>121</v>
      </c>
      <c r="W37" s="3">
        <f t="shared" si="4"/>
        <v>0.13256480076962085</v>
      </c>
      <c r="X37">
        <v>0</v>
      </c>
      <c r="Y37" s="3">
        <f t="shared" si="5"/>
        <v>0</v>
      </c>
      <c r="Z37">
        <v>0</v>
      </c>
      <c r="AA37" s="3">
        <f t="shared" si="6"/>
        <v>0</v>
      </c>
      <c r="AB37">
        <v>0</v>
      </c>
      <c r="AC37" s="3">
        <f t="shared" si="7"/>
        <v>0</v>
      </c>
      <c r="AD37">
        <v>25</v>
      </c>
      <c r="AE37" s="3">
        <f t="shared" si="8"/>
        <v>2.7389421646615879E-2</v>
      </c>
      <c r="AF37">
        <v>19</v>
      </c>
      <c r="AG37" s="3">
        <f t="shared" si="9"/>
        <v>2.0815960451428066E-2</v>
      </c>
      <c r="AH37">
        <v>211</v>
      </c>
      <c r="AI37" s="3">
        <f t="shared" si="10"/>
        <v>0.23116671869743796</v>
      </c>
      <c r="AJ37">
        <v>2</v>
      </c>
      <c r="AK37" s="3">
        <f t="shared" si="11"/>
        <v>2.19115373172927E-3</v>
      </c>
      <c r="AL37">
        <v>3</v>
      </c>
      <c r="AM37" s="3">
        <f t="shared" si="12"/>
        <v>3.2867305975939048E-3</v>
      </c>
      <c r="AN37">
        <v>2870</v>
      </c>
      <c r="AO37" s="3">
        <f t="shared" si="13"/>
        <v>3.1443056050315028</v>
      </c>
      <c r="AP37">
        <v>5</v>
      </c>
      <c r="AQ37" s="3">
        <f t="shared" si="14"/>
        <v>5.4778843293231752E-3</v>
      </c>
      <c r="AR37">
        <v>492</v>
      </c>
      <c r="AS37" s="3">
        <f t="shared" si="15"/>
        <v>0.53902381800540045</v>
      </c>
      <c r="AT37">
        <v>3367</v>
      </c>
      <c r="AU37" s="3">
        <f t="shared" si="16"/>
        <v>3.6888073073662264</v>
      </c>
      <c r="AV37">
        <v>91</v>
      </c>
      <c r="AW37" s="3">
        <f t="shared" si="17"/>
        <v>9.9697494793681785E-2</v>
      </c>
      <c r="AX37">
        <v>194</v>
      </c>
      <c r="AY37" s="3">
        <f t="shared" si="18"/>
        <v>0.2125419119777392</v>
      </c>
      <c r="AZ37">
        <v>11</v>
      </c>
      <c r="BA37" s="3">
        <f t="shared" si="19"/>
        <v>1.2051345524510985E-2</v>
      </c>
      <c r="BB37">
        <v>5</v>
      </c>
      <c r="BC37" s="3">
        <f t="shared" si="20"/>
        <v>5.4778843293231752E-3</v>
      </c>
      <c r="BD37">
        <v>0</v>
      </c>
      <c r="BE37" s="3">
        <f t="shared" si="21"/>
        <v>0</v>
      </c>
      <c r="BF37">
        <v>1076</v>
      </c>
      <c r="BG37" s="3">
        <f t="shared" si="22"/>
        <v>1.1788407076703473</v>
      </c>
      <c r="BH37">
        <v>12</v>
      </c>
      <c r="BI37" s="3">
        <f t="shared" si="23"/>
        <v>1.3146922390375619E-2</v>
      </c>
      <c r="BJ37">
        <v>0</v>
      </c>
      <c r="BK37" s="3">
        <f t="shared" si="24"/>
        <v>0</v>
      </c>
      <c r="BL37">
        <v>2474</v>
      </c>
      <c r="BM37" s="3">
        <f t="shared" si="25"/>
        <v>2.7104571661491068</v>
      </c>
      <c r="BN37">
        <v>1608</v>
      </c>
      <c r="BO37" s="3">
        <f t="shared" si="26"/>
        <v>1.761687600310333</v>
      </c>
      <c r="BP37">
        <v>908</v>
      </c>
      <c r="BQ37" s="3">
        <f t="shared" si="27"/>
        <v>0.99478379420508856</v>
      </c>
      <c r="BR37">
        <v>64</v>
      </c>
      <c r="BS37" s="3">
        <f t="shared" si="28"/>
        <v>7.011691941533664E-2</v>
      </c>
      <c r="BT37">
        <v>0</v>
      </c>
      <c r="BU37" s="3">
        <f t="shared" si="29"/>
        <v>0</v>
      </c>
      <c r="BV37">
        <v>0</v>
      </c>
      <c r="BW37" s="3">
        <f t="shared" si="30"/>
        <v>0</v>
      </c>
      <c r="BX37">
        <v>0</v>
      </c>
      <c r="BY37" s="3">
        <f t="shared" si="31"/>
        <v>0</v>
      </c>
      <c r="BZ37">
        <v>0</v>
      </c>
      <c r="CA37" s="3">
        <f t="shared" si="32"/>
        <v>0</v>
      </c>
      <c r="CB37">
        <v>2</v>
      </c>
      <c r="CC37" s="3">
        <f t="shared" si="33"/>
        <v>2.19115373172927E-3</v>
      </c>
      <c r="CD37">
        <v>0</v>
      </c>
      <c r="CE37" s="3">
        <f t="shared" si="34"/>
        <v>0</v>
      </c>
      <c r="CF37">
        <v>0</v>
      </c>
      <c r="CG37" s="3">
        <f t="shared" si="35"/>
        <v>0</v>
      </c>
      <c r="CH37">
        <v>0</v>
      </c>
      <c r="CI37" s="3">
        <f t="shared" si="36"/>
        <v>0</v>
      </c>
      <c r="CJ37">
        <v>0</v>
      </c>
      <c r="CK37" s="3">
        <f t="shared" si="37"/>
        <v>0</v>
      </c>
      <c r="CL37">
        <v>924</v>
      </c>
      <c r="CM37" s="3">
        <f t="shared" si="38"/>
        <v>1.0123130240589227</v>
      </c>
      <c r="CN37">
        <v>1</v>
      </c>
      <c r="CO37" s="3">
        <f t="shared" si="39"/>
        <v>1.095576865864635E-3</v>
      </c>
      <c r="CP37">
        <v>1</v>
      </c>
      <c r="CQ37" s="3">
        <f t="shared" si="40"/>
        <v>1.095576865864635E-3</v>
      </c>
      <c r="CR37">
        <v>0</v>
      </c>
      <c r="CS37" s="3">
        <f t="shared" si="41"/>
        <v>0</v>
      </c>
      <c r="CT37">
        <v>0</v>
      </c>
      <c r="CU37" s="3">
        <f t="shared" si="42"/>
        <v>0</v>
      </c>
      <c r="CV37">
        <v>0</v>
      </c>
      <c r="CW37" s="3">
        <f t="shared" si="43"/>
        <v>0</v>
      </c>
      <c r="CX37">
        <v>2</v>
      </c>
      <c r="CY37" s="3">
        <f t="shared" si="44"/>
        <v>2.19115373172927E-3</v>
      </c>
      <c r="CZ37">
        <v>0</v>
      </c>
      <c r="DA37" s="3">
        <f t="shared" si="45"/>
        <v>0</v>
      </c>
      <c r="DB37">
        <v>0</v>
      </c>
      <c r="DC37" s="3">
        <f t="shared" si="46"/>
        <v>0</v>
      </c>
      <c r="DD37">
        <v>0</v>
      </c>
      <c r="DE37" s="3">
        <f t="shared" si="47"/>
        <v>0</v>
      </c>
      <c r="DF37">
        <v>1</v>
      </c>
      <c r="DG37" s="3">
        <f t="shared" si="48"/>
        <v>1.095576865864635E-3</v>
      </c>
      <c r="DH37">
        <v>1</v>
      </c>
      <c r="DI37" s="3">
        <f t="shared" si="49"/>
        <v>1.095576865864635E-3</v>
      </c>
    </row>
  </sheetData>
  <conditionalFormatting sqref="G2:G37">
    <cfRule type="cellIs" dxfId="9" priority="1" operator="equal">
      <formula>"grey"</formula>
    </cfRule>
    <cfRule type="cellIs" dxfId="8" priority="2" operator="equal">
      <formula>"green"</formula>
    </cfRule>
    <cfRule type="cellIs" dxfId="7" priority="3" operator="equal">
      <formula>"yellow"</formula>
    </cfRule>
    <cfRule type="cellIs" dxfId="6" priority="4" operator="equal">
      <formula>"orange"</formula>
    </cfRule>
    <cfRule type="cellIs" dxfId="5" priority="5" operator="equal">
      <formula>"red"</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3AAB4-FF88-4278-A770-BF8D9B32F6EE}">
  <dimension ref="A1:L37"/>
  <sheetViews>
    <sheetView zoomScaleNormal="100" workbookViewId="0">
      <selection activeCell="H2" sqref="H2:H37"/>
    </sheetView>
  </sheetViews>
  <sheetFormatPr defaultColWidth="59.33203125" defaultRowHeight="14.4" x14ac:dyDescent="0.3"/>
  <cols>
    <col min="1" max="1" width="45.6640625" bestFit="1" customWidth="1"/>
    <col min="2" max="2" width="5.33203125" bestFit="1" customWidth="1"/>
    <col min="3" max="3" width="37" bestFit="1" customWidth="1"/>
    <col min="4" max="4" width="45.6640625" bestFit="1" customWidth="1"/>
    <col min="5" max="5" width="12.6640625" bestFit="1" customWidth="1"/>
    <col min="6" max="6" width="6.5546875" bestFit="1" customWidth="1"/>
    <col min="7" max="7" width="6.6640625" style="17" bestFit="1" customWidth="1"/>
    <col min="8" max="8" width="26.33203125" bestFit="1" customWidth="1"/>
    <col min="9" max="9" width="26.88671875" bestFit="1" customWidth="1"/>
    <col min="10" max="10" width="43.77734375" bestFit="1" customWidth="1"/>
    <col min="11" max="11" width="30.44140625" bestFit="1" customWidth="1"/>
    <col min="12" max="12" width="47.33203125" bestFit="1" customWidth="1"/>
  </cols>
  <sheetData>
    <row r="1" spans="1:12" x14ac:dyDescent="0.3">
      <c r="B1" s="11" t="s">
        <v>39</v>
      </c>
      <c r="C1" s="11" t="s">
        <v>38</v>
      </c>
      <c r="D1" t="str">
        <f>L1</f>
        <v>Number of Criminal Cases Pending per 100,000</v>
      </c>
      <c r="E1" s="11"/>
      <c r="F1" s="11"/>
      <c r="G1" s="18"/>
      <c r="H1" s="11"/>
      <c r="I1" s="11" t="s">
        <v>123</v>
      </c>
      <c r="J1" s="11" t="s">
        <v>239</v>
      </c>
      <c r="K1" s="11" t="s">
        <v>122</v>
      </c>
      <c r="L1" s="11" t="s">
        <v>240</v>
      </c>
    </row>
    <row r="2" spans="1:12" x14ac:dyDescent="0.3">
      <c r="A2" t="str">
        <f>$D$1</f>
        <v>Number of Criminal Cases Pending per 100,000</v>
      </c>
      <c r="B2">
        <v>35</v>
      </c>
      <c r="C2" t="s">
        <v>34</v>
      </c>
      <c r="D2">
        <f t="shared" ref="D2:D37" si="0">L2</f>
        <v>1326.9185797504342</v>
      </c>
      <c r="E2" cm="1">
        <f t="array" ref="E2">((D2-_xlfn.PERCENTILE.INC($D$2:$D$37,0.975))/(AVERAGE(SMALL($D$2:$D$37,{1,2,3,4,5}))-_xlfn.PERCENTILE.INC($D$2:$D$37,0.975)))*100</f>
        <v>83.220756258341694</v>
      </c>
      <c r="F2" s="3">
        <f>IF(E2&gt;100,100,IF(E2&lt;0,0,E2))</f>
        <v>83.220756258341694</v>
      </c>
      <c r="G2" s="8" t="str" cm="1">
        <f t="array" ref="G2">_xlfn.IFS(F2=100,"green",F2&gt;50,"yellow",F2&gt;0,"orange",F2=0,"red")</f>
        <v>yellow</v>
      </c>
      <c r="H2" t="s">
        <v>292</v>
      </c>
      <c r="I2">
        <v>3794</v>
      </c>
      <c r="J2">
        <v>996.89684981646485</v>
      </c>
      <c r="K2">
        <v>5050</v>
      </c>
      <c r="L2">
        <v>1326.9185797504342</v>
      </c>
    </row>
    <row r="3" spans="1:12" x14ac:dyDescent="0.3">
      <c r="A3" t="str">
        <f t="shared" ref="A3:A37" si="1">$D$1</f>
        <v>Number of Criminal Cases Pending per 100,000</v>
      </c>
      <c r="B3">
        <v>37</v>
      </c>
      <c r="C3" t="s">
        <v>33</v>
      </c>
      <c r="D3">
        <f t="shared" si="0"/>
        <v>912.11461065000105</v>
      </c>
      <c r="E3" cm="1">
        <f t="array" ref="E3">((D3-_xlfn.PERCENTILE.INC($D$2:$D$37,0.975))/(AVERAGE(SMALL($D$2:$D$37,{1,2,3,4,5}))-_xlfn.PERCENTILE.INC($D$2:$D$37,0.975)))*100</f>
        <v>89.091564388275941</v>
      </c>
      <c r="F3" s="3">
        <f t="shared" ref="F3:F37" si="2">IF(E3&gt;100,100,IF(E3&lt;0,0,E3))</f>
        <v>89.091564388275941</v>
      </c>
      <c r="G3" s="8" t="str" cm="1">
        <f t="array" ref="G3">_xlfn.IFS(F3=100,"green",F3&gt;50,"yellow",F3&gt;0,"orange",F3=0,"red")</f>
        <v>yellow</v>
      </c>
      <c r="H3" t="s">
        <v>292</v>
      </c>
      <c r="I3">
        <v>424762</v>
      </c>
      <c r="J3">
        <v>856.7705135977792</v>
      </c>
      <c r="K3">
        <v>452200</v>
      </c>
      <c r="L3">
        <v>912.11461065000105</v>
      </c>
    </row>
    <row r="4" spans="1:12" x14ac:dyDescent="0.3">
      <c r="A4" t="str">
        <f t="shared" si="1"/>
        <v>Number of Criminal Cases Pending per 100,000</v>
      </c>
      <c r="B4">
        <v>12</v>
      </c>
      <c r="C4" t="s">
        <v>32</v>
      </c>
      <c r="D4">
        <f t="shared" si="0"/>
        <v>393.71928133222809</v>
      </c>
      <c r="E4" cm="1">
        <f t="array" ref="E4">((D4-_xlfn.PERCENTILE.INC($D$2:$D$37,0.975))/(AVERAGE(SMALL($D$2:$D$37,{1,2,3,4,5}))-_xlfn.PERCENTILE.INC($D$2:$D$37,0.975)))*100</f>
        <v>96.428522905039415</v>
      </c>
      <c r="F4" s="3">
        <f t="shared" si="2"/>
        <v>96.428522905039415</v>
      </c>
      <c r="G4" s="8" t="str" cm="1">
        <f t="array" ref="G4">_xlfn.IFS(F4=100,"green",F4&gt;50,"yellow",F4&gt;0,"orange",F4=0,"red")</f>
        <v>yellow</v>
      </c>
      <c r="H4" t="s">
        <v>292</v>
      </c>
      <c r="I4">
        <v>1857</v>
      </c>
      <c r="J4">
        <v>134.20277265674517</v>
      </c>
      <c r="K4">
        <v>5448</v>
      </c>
      <c r="L4">
        <v>393.71928133222809</v>
      </c>
    </row>
    <row r="5" spans="1:12" x14ac:dyDescent="0.3">
      <c r="A5" t="str">
        <f t="shared" si="1"/>
        <v>Number of Criminal Cases Pending per 100,000</v>
      </c>
      <c r="B5">
        <v>18</v>
      </c>
      <c r="C5" t="s">
        <v>31</v>
      </c>
      <c r="D5">
        <f t="shared" si="0"/>
        <v>1173.4537442923663</v>
      </c>
      <c r="E5" cm="1">
        <f t="array" ref="E5">((D5-_xlfn.PERCENTILE.INC($D$2:$D$37,0.975))/(AVERAGE(SMALL($D$2:$D$37,{1,2,3,4,5}))-_xlfn.PERCENTILE.INC($D$2:$D$37,0.975)))*100</f>
        <v>85.39277646735782</v>
      </c>
      <c r="F5" s="3">
        <f t="shared" si="2"/>
        <v>85.39277646735782</v>
      </c>
      <c r="G5" s="8" t="str" cm="1">
        <f t="array" ref="G5">_xlfn.IFS(F5=100,"green",F5&gt;50,"yellow",F5&gt;0,"orange",F5=0,"red")</f>
        <v>yellow</v>
      </c>
      <c r="H5" t="s">
        <v>292</v>
      </c>
      <c r="I5">
        <v>104004</v>
      </c>
      <c r="J5">
        <v>333.28658955053419</v>
      </c>
      <c r="K5">
        <v>366183</v>
      </c>
      <c r="L5">
        <v>1173.4537442923663</v>
      </c>
    </row>
    <row r="6" spans="1:12" x14ac:dyDescent="0.3">
      <c r="A6" t="str">
        <f t="shared" si="1"/>
        <v>Number of Criminal Cases Pending per 100,000</v>
      </c>
      <c r="B6">
        <v>10</v>
      </c>
      <c r="C6" t="s">
        <v>30</v>
      </c>
      <c r="D6">
        <f t="shared" si="0"/>
        <v>2754.6389005006481</v>
      </c>
      <c r="E6" cm="1">
        <f t="array" ref="E6">((D6-_xlfn.PERCENTILE.INC($D$2:$D$37,0.975))/(AVERAGE(SMALL($D$2:$D$37,{1,2,3,4,5}))-_xlfn.PERCENTILE.INC($D$2:$D$37,0.975)))*100</f>
        <v>63.013929200948624</v>
      </c>
      <c r="F6" s="3">
        <f t="shared" si="2"/>
        <v>63.013929200948624</v>
      </c>
      <c r="G6" s="8" t="str" cm="1">
        <f t="array" ref="G6">_xlfn.IFS(F6=100,"green",F6&gt;50,"yellow",F6&gt;0,"orange",F6=0,"red")</f>
        <v>yellow</v>
      </c>
      <c r="H6" t="s">
        <v>292</v>
      </c>
      <c r="I6">
        <v>511333</v>
      </c>
      <c r="J6">
        <v>491.19662993038617</v>
      </c>
      <c r="K6">
        <v>2867564</v>
      </c>
      <c r="L6">
        <v>2754.6389005006481</v>
      </c>
    </row>
    <row r="7" spans="1:12" x14ac:dyDescent="0.3">
      <c r="A7" t="str">
        <f t="shared" si="1"/>
        <v>Number of Criminal Cases Pending per 100,000</v>
      </c>
      <c r="B7">
        <v>4</v>
      </c>
      <c r="C7" t="s">
        <v>29</v>
      </c>
      <c r="D7">
        <f t="shared" si="0"/>
        <v>12565.73025723625</v>
      </c>
      <c r="E7" cm="1">
        <f t="array" ref="E7">((D7-_xlfn.PERCENTILE.INC($D$2:$D$37,0.975))/(AVERAGE(SMALL($D$2:$D$37,{1,2,3,4,5}))-_xlfn.PERCENTILE.INC($D$2:$D$37,0.975)))*100</f>
        <v>-75.844517659054574</v>
      </c>
      <c r="F7" s="3">
        <f t="shared" si="2"/>
        <v>0</v>
      </c>
      <c r="G7" s="8" t="str" cm="1">
        <f t="array" ref="G7">_xlfn.IFS(F7=100,"green",F7&gt;50,"yellow",F7&gt;0,"orange",F7=0,"red")</f>
        <v>red</v>
      </c>
      <c r="H7" t="s">
        <v>292</v>
      </c>
      <c r="I7">
        <v>23433</v>
      </c>
      <c r="J7">
        <v>2220.1904400966409</v>
      </c>
      <c r="K7">
        <v>132625</v>
      </c>
      <c r="L7">
        <v>12565.73025723625</v>
      </c>
    </row>
    <row r="8" spans="1:12" x14ac:dyDescent="0.3">
      <c r="A8" t="str">
        <f t="shared" si="1"/>
        <v>Number of Criminal Cases Pending per 100,000</v>
      </c>
      <c r="B8">
        <v>22</v>
      </c>
      <c r="C8" t="s">
        <v>28</v>
      </c>
      <c r="D8">
        <f t="shared" si="0"/>
        <v>1348.4413000047994</v>
      </c>
      <c r="E8" cm="1">
        <f t="array" ref="E8">((D8-_xlfn.PERCENTILE.INC($D$2:$D$37,0.975))/(AVERAGE(SMALL($D$2:$D$37,{1,2,3,4,5}))-_xlfn.PERCENTILE.INC($D$2:$D$37,0.975)))*100</f>
        <v>82.916140655647126</v>
      </c>
      <c r="F8" s="3">
        <f t="shared" si="2"/>
        <v>82.916140655647126</v>
      </c>
      <c r="G8" s="8" t="str" cm="1">
        <f t="array" ref="G8">_xlfn.IFS(F8=100,"green",F8&gt;50,"yellow",F8&gt;0,"orange",F8=0,"red")</f>
        <v>yellow</v>
      </c>
      <c r="H8" t="s">
        <v>292</v>
      </c>
      <c r="I8">
        <v>80115</v>
      </c>
      <c r="J8">
        <v>313.62058732134312</v>
      </c>
      <c r="K8">
        <v>344462</v>
      </c>
      <c r="L8">
        <v>1348.4413000047994</v>
      </c>
    </row>
    <row r="9" spans="1:12" x14ac:dyDescent="0.3">
      <c r="A9" t="str">
        <f t="shared" si="1"/>
        <v>Number of Criminal Cases Pending per 100,000</v>
      </c>
      <c r="B9">
        <v>25</v>
      </c>
      <c r="C9" t="s">
        <v>244</v>
      </c>
      <c r="D9">
        <f t="shared" si="0"/>
        <v>679.45452434768947</v>
      </c>
      <c r="E9" cm="1">
        <f t="array" ref="E9">((D9-_xlfn.PERCENTILE.INC($D$2:$D$37,0.975))/(AVERAGE(SMALL($D$2:$D$37,{1,2,3,4,5}))-_xlfn.PERCENTILE.INC($D$2:$D$37,0.975)))*100</f>
        <v>92.384451698725215</v>
      </c>
      <c r="F9" s="3">
        <f t="shared" si="2"/>
        <v>92.384451698725215</v>
      </c>
      <c r="G9" s="8" t="str" cm="1">
        <f t="array" ref="G9">_xlfn.IFS(F9=100,"green",F9&gt;50,"yellow",F9&gt;0,"orange",F9=0,"red")</f>
        <v>yellow</v>
      </c>
      <c r="H9" t="s">
        <v>292</v>
      </c>
      <c r="I9">
        <f>1393+2022</f>
        <v>3415</v>
      </c>
      <c r="J9">
        <v>582.99929664506521</v>
      </c>
      <c r="K9">
        <f>2311+1669</f>
        <v>3980</v>
      </c>
      <c r="L9">
        <v>679.45452434768947</v>
      </c>
    </row>
    <row r="10" spans="1:12" x14ac:dyDescent="0.3">
      <c r="A10" t="str">
        <f t="shared" si="1"/>
        <v>Number of Criminal Cases Pending per 100,000</v>
      </c>
      <c r="B10">
        <v>7</v>
      </c>
      <c r="C10" t="s">
        <v>27</v>
      </c>
      <c r="D10">
        <f t="shared" si="0"/>
        <v>6269.9708082128709</v>
      </c>
      <c r="E10" cm="1">
        <f t="array" ref="E10">((D10-_xlfn.PERCENTILE.INC($D$2:$D$37,0.975))/(AVERAGE(SMALL($D$2:$D$37,{1,2,3,4,5}))-_xlfn.PERCENTILE.INC($D$2:$D$37,0.975)))*100</f>
        <v>13.260694708109719</v>
      </c>
      <c r="F10" s="3">
        <f t="shared" si="2"/>
        <v>13.260694708109719</v>
      </c>
      <c r="G10" s="8" t="str" cm="1">
        <f t="array" ref="G10">_xlfn.IFS(F10=100,"green",F10&gt;50,"yellow",F10&gt;0,"orange",F10=0,"red")</f>
        <v>orange</v>
      </c>
      <c r="H10" t="s">
        <v>292</v>
      </c>
      <c r="I10">
        <v>227554</v>
      </c>
      <c r="J10">
        <v>1355.4610419467165</v>
      </c>
      <c r="K10">
        <v>1052599</v>
      </c>
      <c r="L10">
        <v>6269.9708082128709</v>
      </c>
    </row>
    <row r="11" spans="1:12" x14ac:dyDescent="0.3">
      <c r="A11" t="str">
        <f t="shared" si="1"/>
        <v>Number of Criminal Cases Pending per 100,000</v>
      </c>
      <c r="B11">
        <v>30</v>
      </c>
      <c r="C11" t="s">
        <v>26</v>
      </c>
      <c r="D11">
        <f t="shared" si="0"/>
        <v>2226.4654158767812</v>
      </c>
      <c r="E11" cm="1">
        <f t="array" ref="E11">((D11-_xlfn.PERCENTILE.INC($D$2:$D$37,0.975))/(AVERAGE(SMALL($D$2:$D$37,{1,2,3,4,5}))-_xlfn.PERCENTILE.INC($D$2:$D$37,0.975)))*100</f>
        <v>70.489280013695364</v>
      </c>
      <c r="F11" s="3">
        <f t="shared" si="2"/>
        <v>70.489280013695364</v>
      </c>
      <c r="G11" s="8" t="str" cm="1">
        <f t="array" ref="G11">_xlfn.IFS(F11=100,"green",F11&gt;50,"yellow",F11&gt;0,"orange",F11=0,"red")</f>
        <v>yellow</v>
      </c>
      <c r="H11" t="s">
        <v>292</v>
      </c>
      <c r="I11">
        <v>26149</v>
      </c>
      <c r="J11">
        <v>1792.8140715576139</v>
      </c>
      <c r="K11">
        <v>32474</v>
      </c>
      <c r="L11">
        <v>2226.4654158767812</v>
      </c>
    </row>
    <row r="12" spans="1:12" x14ac:dyDescent="0.3">
      <c r="A12" t="str">
        <f t="shared" si="1"/>
        <v>Number of Criminal Cases Pending per 100,000</v>
      </c>
      <c r="B12">
        <v>24</v>
      </c>
      <c r="C12" t="s">
        <v>25</v>
      </c>
      <c r="D12">
        <f t="shared" si="0"/>
        <v>2135.3285519721048</v>
      </c>
      <c r="E12" cm="1">
        <f t="array" ref="E12">((D12-_xlfn.PERCENTILE.INC($D$2:$D$37,0.975))/(AVERAGE(SMALL($D$2:$D$37,{1,2,3,4,5}))-_xlfn.PERCENTILE.INC($D$2:$D$37,0.975)))*100</f>
        <v>71.779159285363406</v>
      </c>
      <c r="F12" s="3">
        <f t="shared" si="2"/>
        <v>71.779159285363406</v>
      </c>
      <c r="G12" s="8" t="str" cm="1">
        <f t="array" ref="G12">_xlfn.IFS(F12=100,"green",F12&gt;50,"yellow",F12&gt;0,"orange",F12=0,"red")</f>
        <v>yellow</v>
      </c>
      <c r="H12" t="s">
        <v>292</v>
      </c>
      <c r="I12">
        <v>368167</v>
      </c>
      <c r="J12">
        <v>609.14771041520203</v>
      </c>
      <c r="K12">
        <v>1290586</v>
      </c>
      <c r="L12">
        <v>2135.3285519721048</v>
      </c>
    </row>
    <row r="13" spans="1:12" x14ac:dyDescent="0.3">
      <c r="A13" t="str">
        <f t="shared" si="1"/>
        <v>Number of Criminal Cases Pending per 100,000</v>
      </c>
      <c r="B13">
        <v>6</v>
      </c>
      <c r="C13" t="s">
        <v>24</v>
      </c>
      <c r="D13">
        <f t="shared" si="0"/>
        <v>3830.5562022419062</v>
      </c>
      <c r="E13" cm="1">
        <f t="array" ref="E13">((D13-_xlfn.PERCENTILE.INC($D$2:$D$37,0.975))/(AVERAGE(SMALL($D$2:$D$37,{1,2,3,4,5}))-_xlfn.PERCENTILE.INC($D$2:$D$37,0.975)))*100</f>
        <v>47.786244528842403</v>
      </c>
      <c r="F13" s="3">
        <f t="shared" si="2"/>
        <v>47.786244528842403</v>
      </c>
      <c r="G13" s="8" t="str" cm="1">
        <f t="array" ref="G13">_xlfn.IFS(F13=100,"green",F13&gt;50,"yellow",F13&gt;0,"orange",F13=0,"red")</f>
        <v>orange</v>
      </c>
      <c r="H13" t="s">
        <v>292</v>
      </c>
      <c r="I13">
        <v>458140</v>
      </c>
      <c r="J13">
        <v>1807.1541593932532</v>
      </c>
      <c r="K13">
        <v>971102</v>
      </c>
      <c r="L13">
        <v>3830.5562022419062</v>
      </c>
    </row>
    <row r="14" spans="1:12" x14ac:dyDescent="0.3">
      <c r="A14" t="str">
        <f t="shared" si="1"/>
        <v>Number of Criminal Cases Pending per 100,000</v>
      </c>
      <c r="B14">
        <v>2</v>
      </c>
      <c r="C14" t="s">
        <v>23</v>
      </c>
      <c r="D14">
        <f t="shared" si="0"/>
        <v>6441.3639712834038</v>
      </c>
      <c r="E14" cm="1">
        <f t="array" ref="E14">((D14-_xlfn.PERCENTILE.INC($D$2:$D$37,0.975))/(AVERAGE(SMALL($D$2:$D$37,{1,2,3,4,5}))-_xlfn.PERCENTILE.INC($D$2:$D$37,0.975)))*100</f>
        <v>10.834931094150658</v>
      </c>
      <c r="F14" s="3">
        <f t="shared" si="2"/>
        <v>10.834931094150658</v>
      </c>
      <c r="G14" s="8" t="str" cm="1">
        <f t="array" ref="G14">_xlfn.IFS(F14=100,"green",F14&gt;50,"yellow",F14&gt;0,"orange",F14=0,"red")</f>
        <v>orange</v>
      </c>
      <c r="H14" t="s">
        <v>292</v>
      </c>
      <c r="I14">
        <v>166118</v>
      </c>
      <c r="J14">
        <v>2419.921795903098</v>
      </c>
      <c r="K14">
        <v>442174</v>
      </c>
      <c r="L14">
        <v>6441.3639712834038</v>
      </c>
    </row>
    <row r="15" spans="1:12" x14ac:dyDescent="0.3">
      <c r="A15" t="str">
        <f t="shared" si="1"/>
        <v>Number of Criminal Cases Pending per 100,000</v>
      </c>
      <c r="B15">
        <v>1</v>
      </c>
      <c r="C15" t="s">
        <v>22</v>
      </c>
      <c r="D15">
        <f t="shared" si="0"/>
        <v>1690.6534522776171</v>
      </c>
      <c r="E15" cm="1">
        <f t="array" ref="E15">((D15-_xlfn.PERCENTILE.INC($D$2:$D$37,0.975))/(AVERAGE(SMALL($D$2:$D$37,{1,2,3,4,5}))-_xlfn.PERCENTILE.INC($D$2:$D$37,0.975)))*100</f>
        <v>78.072739831680764</v>
      </c>
      <c r="F15" s="3">
        <f t="shared" si="2"/>
        <v>78.072739831680764</v>
      </c>
      <c r="G15" s="8" t="str" cm="1">
        <f t="array" ref="G15">_xlfn.IFS(F15=100,"green",F15&gt;50,"yellow",F15&gt;0,"orange",F15=0,"red")</f>
        <v>yellow</v>
      </c>
      <c r="H15" t="s">
        <v>292</v>
      </c>
      <c r="I15">
        <v>102087</v>
      </c>
      <c r="J15">
        <v>832.20619298946963</v>
      </c>
      <c r="K15">
        <v>207393</v>
      </c>
      <c r="L15">
        <v>1690.6534522776171</v>
      </c>
    </row>
    <row r="16" spans="1:12" x14ac:dyDescent="0.3">
      <c r="A16" t="str">
        <f t="shared" si="1"/>
        <v>Number of Criminal Cases Pending per 100,000</v>
      </c>
      <c r="B16">
        <v>20</v>
      </c>
      <c r="C16" t="s">
        <v>21</v>
      </c>
      <c r="D16">
        <f t="shared" si="0"/>
        <v>1379.5233158686697</v>
      </c>
      <c r="E16" cm="1">
        <f t="array" ref="E16">((D16-_xlfn.PERCENTILE.INC($D$2:$D$37,0.975))/(AVERAGE(SMALL($D$2:$D$37,{1,2,3,4,5}))-_xlfn.PERCENTILE.INC($D$2:$D$37,0.975)))*100</f>
        <v>82.476230324451208</v>
      </c>
      <c r="F16" s="3">
        <f t="shared" si="2"/>
        <v>82.476230324451208</v>
      </c>
      <c r="G16" s="8" t="str" cm="1">
        <f t="array" ref="G16">_xlfn.IFS(F16=100,"green",F16&gt;50,"yellow",F16&gt;0,"orange",F16=0,"red")</f>
        <v>yellow</v>
      </c>
      <c r="H16" t="s">
        <v>292</v>
      </c>
      <c r="I16">
        <v>91972</v>
      </c>
      <c r="J16">
        <v>278.80328120408387</v>
      </c>
      <c r="K16">
        <v>455079</v>
      </c>
      <c r="L16">
        <v>1379.5233158686697</v>
      </c>
    </row>
    <row r="17" spans="1:12" x14ac:dyDescent="0.3">
      <c r="A17" t="str">
        <f t="shared" si="1"/>
        <v>Number of Criminal Cases Pending per 100,000</v>
      </c>
      <c r="B17">
        <v>29</v>
      </c>
      <c r="C17" t="s">
        <v>20</v>
      </c>
      <c r="D17">
        <f t="shared" si="0"/>
        <v>1799.2235965396812</v>
      </c>
      <c r="E17" cm="1">
        <f t="array" ref="E17">((D17-_xlfn.PERCENTILE.INC($D$2:$D$37,0.975))/(AVERAGE(SMALL($D$2:$D$37,{1,2,3,4,5}))-_xlfn.PERCENTILE.INC($D$2:$D$37,0.975)))*100</f>
        <v>76.536123663363611</v>
      </c>
      <c r="F17" s="3">
        <f t="shared" si="2"/>
        <v>76.536123663363611</v>
      </c>
      <c r="G17" s="8" t="str" cm="1">
        <f t="array" ref="G17">_xlfn.IFS(F17=100,"green",F17&gt;50,"yellow",F17&gt;0,"orange",F17=0,"red")</f>
        <v>yellow</v>
      </c>
      <c r="H17" t="s">
        <v>292</v>
      </c>
      <c r="I17">
        <v>958122</v>
      </c>
      <c r="J17">
        <v>1568.2418239164956</v>
      </c>
      <c r="K17">
        <v>1099241</v>
      </c>
      <c r="L17">
        <v>1799.2235965396812</v>
      </c>
    </row>
    <row r="18" spans="1:12" x14ac:dyDescent="0.3">
      <c r="A18" t="str">
        <f t="shared" si="1"/>
        <v>Number of Criminal Cases Pending per 100,000</v>
      </c>
      <c r="B18">
        <v>32</v>
      </c>
      <c r="C18" t="s">
        <v>19</v>
      </c>
      <c r="D18">
        <f t="shared" si="0"/>
        <v>3987.1058129241874</v>
      </c>
      <c r="E18" cm="1">
        <f t="array" ref="E18">((D18-_xlfn.PERCENTILE.INC($D$2:$D$37,0.975))/(AVERAGE(SMALL($D$2:$D$37,{1,2,3,4,5}))-_xlfn.PERCENTILE.INC($D$2:$D$37,0.975)))*100</f>
        <v>45.570564844955271</v>
      </c>
      <c r="F18" s="3">
        <f t="shared" si="2"/>
        <v>45.570564844955271</v>
      </c>
      <c r="G18" s="8" t="str" cm="1">
        <f t="array" ref="G18">_xlfn.IFS(F18=100,"green",F18&gt;50,"yellow",F18&gt;0,"orange",F18=0,"red")</f>
        <v>orange</v>
      </c>
      <c r="H18" t="s">
        <v>292</v>
      </c>
      <c r="I18">
        <v>517510</v>
      </c>
      <c r="J18">
        <v>1549.1500180161918</v>
      </c>
      <c r="K18">
        <v>1331935</v>
      </c>
      <c r="L18">
        <v>3987.1058129241874</v>
      </c>
    </row>
    <row r="19" spans="1:12" x14ac:dyDescent="0.3">
      <c r="A19" t="str">
        <f t="shared" si="1"/>
        <v>Number of Criminal Cases Pending per 100,000</v>
      </c>
      <c r="B19">
        <v>35</v>
      </c>
      <c r="C19" t="s">
        <v>18</v>
      </c>
      <c r="D19">
        <f t="shared" si="0"/>
        <v>244.16058394160584</v>
      </c>
      <c r="E19" cm="1">
        <f t="array" ref="E19">((D19-_xlfn.PERCENTILE.INC($D$2:$D$37,0.975))/(AVERAGE(SMALL($D$2:$D$37,{1,2,3,4,5}))-_xlfn.PERCENTILE.INC($D$2:$D$37,0.975)))*100</f>
        <v>98.545258717494107</v>
      </c>
      <c r="F19" s="3">
        <f t="shared" si="2"/>
        <v>98.545258717494107</v>
      </c>
      <c r="G19" s="8" t="str" cm="1">
        <f t="array" ref="G19">_xlfn.IFS(F19=100,"green",F19&gt;50,"yellow",F19&gt;0,"orange",F19=0,"red")</f>
        <v>yellow</v>
      </c>
      <c r="H19" t="s">
        <v>292</v>
      </c>
      <c r="I19">
        <v>688</v>
      </c>
      <c r="J19">
        <v>251.09489051094889</v>
      </c>
      <c r="K19">
        <v>669</v>
      </c>
      <c r="L19">
        <v>244.16058394160584</v>
      </c>
    </row>
    <row r="20" spans="1:12" x14ac:dyDescent="0.3">
      <c r="A20" t="str">
        <f t="shared" si="1"/>
        <v>Number of Criminal Cases Pending per 100,000</v>
      </c>
      <c r="B20">
        <v>31</v>
      </c>
      <c r="C20" t="s">
        <v>17</v>
      </c>
      <c r="D20">
        <f t="shared" si="0"/>
        <v>0</v>
      </c>
      <c r="E20" cm="1">
        <f t="array" ref="E20">((D20-_xlfn.PERCENTILE.INC($D$2:$D$37,0.975))/(AVERAGE(SMALL($D$2:$D$37,{1,2,3,4,5}))-_xlfn.PERCENTILE.INC($D$2:$D$37,0.975)))*100</f>
        <v>102.00091499851396</v>
      </c>
      <c r="F20" s="3">
        <f t="shared" si="2"/>
        <v>100</v>
      </c>
      <c r="G20" s="8" t="str" cm="1">
        <f t="array" ref="G20">_xlfn.IFS(F20=100,"green",F20&gt;50,"yellow",F20&gt;0,"orange",F20=0,"red")</f>
        <v>green</v>
      </c>
      <c r="H20" t="s">
        <v>292</v>
      </c>
      <c r="J20">
        <v>0</v>
      </c>
      <c r="L20">
        <v>0</v>
      </c>
    </row>
    <row r="21" spans="1:12" x14ac:dyDescent="0.3">
      <c r="A21" t="str">
        <f t="shared" si="1"/>
        <v>Number of Criminal Cases Pending per 100,000</v>
      </c>
      <c r="B21">
        <v>23</v>
      </c>
      <c r="C21" t="s">
        <v>16</v>
      </c>
      <c r="D21">
        <f t="shared" si="0"/>
        <v>2210.5982929802135</v>
      </c>
      <c r="E21" cm="1">
        <f t="array" ref="E21">((D21-_xlfn.PERCENTILE.INC($D$2:$D$37,0.975))/(AVERAGE(SMALL($D$2:$D$37,{1,2,3,4,5}))-_xlfn.PERCENTILE.INC($D$2:$D$37,0.975)))*100</f>
        <v>70.713850753222872</v>
      </c>
      <c r="F21" s="3">
        <f t="shared" si="2"/>
        <v>70.713850753222872</v>
      </c>
      <c r="G21" s="8" t="str" cm="1">
        <f t="array" ref="G21">_xlfn.IFS(F21=100,"green",F21&gt;50,"yellow",F21&gt;0,"orange",F21=0,"red")</f>
        <v>yellow</v>
      </c>
      <c r="H21" t="s">
        <v>292</v>
      </c>
      <c r="I21">
        <v>401034</v>
      </c>
      <c r="J21">
        <v>552.18452458788317</v>
      </c>
      <c r="K21">
        <v>1605487</v>
      </c>
      <c r="L21">
        <v>2210.5982929802135</v>
      </c>
    </row>
    <row r="22" spans="1:12" x14ac:dyDescent="0.3">
      <c r="A22" t="str">
        <f t="shared" si="1"/>
        <v>Number of Criminal Cases Pending per 100,000</v>
      </c>
      <c r="B22">
        <v>27</v>
      </c>
      <c r="C22" t="s">
        <v>15</v>
      </c>
      <c r="D22">
        <f t="shared" si="0"/>
        <v>3102.038434346035</v>
      </c>
      <c r="E22" cm="1">
        <f t="array" ref="E22">((D22-_xlfn.PERCENTILE.INC($D$2:$D$37,0.975))/(AVERAGE(SMALL($D$2:$D$37,{1,2,3,4,5}))-_xlfn.PERCENTILE.INC($D$2:$D$37,0.975)))*100</f>
        <v>58.097110270652777</v>
      </c>
      <c r="F22" s="3">
        <f t="shared" si="2"/>
        <v>58.097110270652777</v>
      </c>
      <c r="G22" s="8" t="str" cm="1">
        <f t="array" ref="G22">_xlfn.IFS(F22=100,"green",F22&gt;50,"yellow",F22&gt;0,"orange",F22=0,"red")</f>
        <v>yellow</v>
      </c>
      <c r="H22" t="s">
        <v>292</v>
      </c>
      <c r="I22">
        <v>1625221</v>
      </c>
      <c r="J22">
        <v>1446.2564151548734</v>
      </c>
      <c r="K22">
        <v>3485895</v>
      </c>
      <c r="L22">
        <v>3102.038434346035</v>
      </c>
    </row>
    <row r="23" spans="1:12" x14ac:dyDescent="0.3">
      <c r="A23" t="str">
        <f t="shared" si="1"/>
        <v>Number of Criminal Cases Pending per 100,000</v>
      </c>
      <c r="B23">
        <v>14</v>
      </c>
      <c r="C23" t="s">
        <v>14</v>
      </c>
      <c r="D23">
        <f t="shared" si="0"/>
        <v>177.09374841950054</v>
      </c>
      <c r="E23" cm="1">
        <f t="array" ref="E23">((D23-_xlfn.PERCENTILE.INC($D$2:$D$37,0.975))/(AVERAGE(SMALL($D$2:$D$37,{1,2,3,4,5}))-_xlfn.PERCENTILE.INC($D$2:$D$37,0.975)))*100</f>
        <v>99.494469796852925</v>
      </c>
      <c r="F23" s="3">
        <f t="shared" si="2"/>
        <v>99.494469796852925</v>
      </c>
      <c r="G23" s="8" t="str" cm="1">
        <f t="array" ref="G23">_xlfn.IFS(F23=100,"green",F23&gt;50,"yellow",F23&gt;0,"orange",F23=0,"red")</f>
        <v>yellow</v>
      </c>
      <c r="H23" t="s">
        <v>292</v>
      </c>
      <c r="I23">
        <v>8841</v>
      </c>
      <c r="J23">
        <v>343.95558650632785</v>
      </c>
      <c r="K23">
        <v>4552</v>
      </c>
      <c r="L23">
        <v>177.09374841950054</v>
      </c>
    </row>
    <row r="24" spans="1:12" x14ac:dyDescent="0.3">
      <c r="A24" t="str">
        <f t="shared" si="1"/>
        <v>Number of Criminal Cases Pending per 100,000</v>
      </c>
      <c r="B24">
        <v>17</v>
      </c>
      <c r="C24" t="s">
        <v>13</v>
      </c>
      <c r="D24">
        <f t="shared" si="0"/>
        <v>404.16072188747205</v>
      </c>
      <c r="E24" cm="1">
        <f t="array" ref="E24">((D24-_xlfn.PERCENTILE.INC($D$2:$D$37,0.975))/(AVERAGE(SMALL($D$2:$D$37,{1,2,3,4,5}))-_xlfn.PERCENTILE.INC($D$2:$D$37,0.975)))*100</f>
        <v>96.280742992921191</v>
      </c>
      <c r="F24" s="3">
        <f t="shared" si="2"/>
        <v>96.280742992921191</v>
      </c>
      <c r="G24" s="8" t="str" cm="1">
        <f t="array" ref="G24">_xlfn.IFS(F24=100,"green",F24&gt;50,"yellow",F24&gt;0,"orange",F24=0,"red")</f>
        <v>yellow</v>
      </c>
      <c r="H24" t="s">
        <v>292</v>
      </c>
      <c r="I24">
        <v>4358</v>
      </c>
      <c r="J24">
        <v>146.88786806651683</v>
      </c>
      <c r="K24">
        <v>11991</v>
      </c>
      <c r="L24">
        <v>404.16072188747205</v>
      </c>
    </row>
    <row r="25" spans="1:12" x14ac:dyDescent="0.3">
      <c r="A25" t="str">
        <f t="shared" si="1"/>
        <v>Number of Criminal Cases Pending per 100,000</v>
      </c>
      <c r="B25">
        <v>15</v>
      </c>
      <c r="C25" t="s">
        <v>12</v>
      </c>
      <c r="D25">
        <f t="shared" si="0"/>
        <v>285.81688397620866</v>
      </c>
      <c r="E25" cm="1">
        <f t="array" ref="E25">((D25-_xlfn.PERCENTILE.INC($D$2:$D$37,0.975))/(AVERAGE(SMALL($D$2:$D$37,{1,2,3,4,5}))-_xlfn.PERCENTILE.INC($D$2:$D$37,0.975)))*100</f>
        <v>97.955688310449844</v>
      </c>
      <c r="F25" s="3">
        <f t="shared" si="2"/>
        <v>97.955688310449844</v>
      </c>
      <c r="G25" s="8" t="str" cm="1">
        <f t="array" ref="G25">_xlfn.IFS(F25=100,"green",F25&gt;50,"yellow",F25&gt;0,"orange",F25=0,"red")</f>
        <v>yellow</v>
      </c>
      <c r="H25" t="s">
        <v>292</v>
      </c>
      <c r="I25">
        <v>2490</v>
      </c>
      <c r="J25">
        <v>226.94006412651771</v>
      </c>
      <c r="K25">
        <v>3136</v>
      </c>
      <c r="L25">
        <v>285.81688397620866</v>
      </c>
    </row>
    <row r="26" spans="1:12" x14ac:dyDescent="0.3">
      <c r="A26" t="str">
        <f t="shared" si="1"/>
        <v>Number of Criminal Cases Pending per 100,000</v>
      </c>
      <c r="B26">
        <v>13</v>
      </c>
      <c r="C26" t="s">
        <v>11</v>
      </c>
      <c r="D26">
        <f t="shared" si="0"/>
        <v>111.8523003767497</v>
      </c>
      <c r="E26" cm="1">
        <f t="array" ref="E26">((D26-_xlfn.PERCENTILE.INC($D$2:$D$37,0.975))/(AVERAGE(SMALL($D$2:$D$37,{1,2,3,4,5}))-_xlfn.PERCENTILE.INC($D$2:$D$37,0.975)))*100</f>
        <v>100.41784578192052</v>
      </c>
      <c r="F26" s="3">
        <f t="shared" si="2"/>
        <v>100</v>
      </c>
      <c r="G26" s="8" t="str" cm="1">
        <f t="array" ref="G26">_xlfn.IFS(F26=100,"green",F26&gt;50,"yellow",F26&gt;0,"orange",F26=0,"red")</f>
        <v>green</v>
      </c>
      <c r="H26" t="s">
        <v>292</v>
      </c>
      <c r="I26">
        <v>702</v>
      </c>
      <c r="J26">
        <v>35.481389455254529</v>
      </c>
      <c r="K26">
        <v>2213</v>
      </c>
      <c r="L26">
        <v>111.8523003767497</v>
      </c>
    </row>
    <row r="27" spans="1:12" x14ac:dyDescent="0.3">
      <c r="A27" t="str">
        <f t="shared" si="1"/>
        <v>Number of Criminal Cases Pending per 100,000</v>
      </c>
      <c r="B27">
        <v>21</v>
      </c>
      <c r="C27" t="s">
        <v>10</v>
      </c>
      <c r="D27">
        <f t="shared" si="0"/>
        <v>3103.7265994157033</v>
      </c>
      <c r="E27" cm="1">
        <f t="array" ref="E27">((D27-_xlfn.PERCENTILE.INC($D$2:$D$37,0.975))/(AVERAGE(SMALL($D$2:$D$37,{1,2,3,4,5}))-_xlfn.PERCENTILE.INC($D$2:$D$37,0.975)))*100</f>
        <v>58.07321731409025</v>
      </c>
      <c r="F27" s="3">
        <f t="shared" si="2"/>
        <v>58.07321731409025</v>
      </c>
      <c r="G27" s="8" t="str" cm="1">
        <f t="array" ref="G27">_xlfn.IFS(F27=100,"green",F27&gt;50,"yellow",F27&gt;0,"orange",F27=0,"red")</f>
        <v>yellow</v>
      </c>
      <c r="H27" t="s">
        <v>292</v>
      </c>
      <c r="I27">
        <v>280838</v>
      </c>
      <c r="J27">
        <v>669.07260382855486</v>
      </c>
      <c r="K27">
        <v>1302765</v>
      </c>
      <c r="L27">
        <v>3103.7265994157033</v>
      </c>
    </row>
    <row r="28" spans="1:12" x14ac:dyDescent="0.3">
      <c r="A28" t="str">
        <f t="shared" si="1"/>
        <v>Number of Criminal Cases Pending per 100,000</v>
      </c>
      <c r="B28">
        <v>34</v>
      </c>
      <c r="C28" t="s">
        <v>9</v>
      </c>
      <c r="D28">
        <f t="shared" si="0"/>
        <v>1721.3789301359907</v>
      </c>
      <c r="E28" cm="1">
        <f t="array" ref="E28">((D28-_xlfn.PERCENTILE.INC($D$2:$D$37,0.975))/(AVERAGE(SMALL($D$2:$D$37,{1,2,3,4,5}))-_xlfn.PERCENTILE.INC($D$2:$D$37,0.975)))*100</f>
        <v>77.637875658133353</v>
      </c>
      <c r="F28" s="3">
        <f t="shared" si="2"/>
        <v>77.637875658133353</v>
      </c>
      <c r="G28" s="8" t="str" cm="1">
        <f t="array" ref="G28">_xlfn.IFS(F28=100,"green",F28&gt;50,"yellow",F28&gt;0,"orange",F28=0,"red")</f>
        <v>yellow</v>
      </c>
      <c r="H28" t="s">
        <v>292</v>
      </c>
      <c r="I28">
        <v>12557</v>
      </c>
      <c r="J28">
        <v>1006.2077658373352</v>
      </c>
      <c r="K28">
        <v>21482</v>
      </c>
      <c r="L28">
        <v>1721.3789301359907</v>
      </c>
    </row>
    <row r="29" spans="1:12" x14ac:dyDescent="0.3">
      <c r="A29" t="str">
        <f t="shared" si="1"/>
        <v>Number of Criminal Cases Pending per 100,000</v>
      </c>
      <c r="B29">
        <v>3</v>
      </c>
      <c r="C29" t="s">
        <v>8</v>
      </c>
      <c r="D29">
        <f t="shared" si="0"/>
        <v>1768.1974678029012</v>
      </c>
      <c r="E29" cm="1">
        <f t="array" ref="E29">((D29-_xlfn.PERCENTILE.INC($D$2:$D$37,0.975))/(AVERAGE(SMALL($D$2:$D$37,{1,2,3,4,5}))-_xlfn.PERCENTILE.INC($D$2:$D$37,0.975)))*100</f>
        <v>76.975243012253387</v>
      </c>
      <c r="F29" s="3">
        <f t="shared" si="2"/>
        <v>76.975243012253387</v>
      </c>
      <c r="G29" s="8" t="str" cm="1">
        <f t="array" ref="G29">_xlfn.IFS(F29=100,"green",F29&gt;50,"yellow",F29&gt;0,"orange",F29=0,"red")</f>
        <v>yellow</v>
      </c>
      <c r="H29" t="s">
        <v>292</v>
      </c>
      <c r="I29">
        <v>378511</v>
      </c>
      <c r="J29">
        <v>1364.3311414077139</v>
      </c>
      <c r="K29">
        <v>490557</v>
      </c>
      <c r="L29">
        <v>1768.1974678029012</v>
      </c>
    </row>
    <row r="30" spans="1:12" x14ac:dyDescent="0.3">
      <c r="A30" t="str">
        <f t="shared" si="1"/>
        <v>Number of Criminal Cases Pending per 100,000</v>
      </c>
      <c r="B30">
        <v>8</v>
      </c>
      <c r="C30" t="s">
        <v>7</v>
      </c>
      <c r="D30">
        <f t="shared" si="0"/>
        <v>2653.9277620582361</v>
      </c>
      <c r="E30" cm="1">
        <f t="array" ref="E30">((D30-_xlfn.PERCENTILE.INC($D$2:$D$37,0.975))/(AVERAGE(SMALL($D$2:$D$37,{1,2,3,4,5}))-_xlfn.PERCENTILE.INC($D$2:$D$37,0.975)))*100</f>
        <v>64.439315201050974</v>
      </c>
      <c r="F30" s="3">
        <f t="shared" si="2"/>
        <v>64.439315201050974</v>
      </c>
      <c r="G30" s="8" t="str" cm="1">
        <f t="array" ref="G30">_xlfn.IFS(F30=100,"green",F30&gt;50,"yellow",F30&gt;0,"orange",F30=0,"red")</f>
        <v>yellow</v>
      </c>
      <c r="H30" t="s">
        <v>292</v>
      </c>
      <c r="I30">
        <v>539099</v>
      </c>
      <c r="J30">
        <v>786.44973334694703</v>
      </c>
      <c r="K30">
        <v>1819226</v>
      </c>
      <c r="L30">
        <v>2653.9277620582361</v>
      </c>
    </row>
    <row r="31" spans="1:12" x14ac:dyDescent="0.3">
      <c r="A31" t="str">
        <f t="shared" si="1"/>
        <v>Number of Criminal Cases Pending per 100,000</v>
      </c>
      <c r="B31">
        <v>11</v>
      </c>
      <c r="C31" t="s">
        <v>6</v>
      </c>
      <c r="D31">
        <f t="shared" si="0"/>
        <v>173.77005684786684</v>
      </c>
      <c r="E31" cm="1">
        <f t="array" ref="E31">((D31-_xlfn.PERCENTILE.INC($D$2:$D$37,0.975))/(AVERAGE(SMALL($D$2:$D$37,{1,2,3,4,5}))-_xlfn.PERCENTILE.INC($D$2:$D$37,0.975)))*100</f>
        <v>99.541510705218514</v>
      </c>
      <c r="F31" s="3">
        <f t="shared" si="2"/>
        <v>99.541510705218514</v>
      </c>
      <c r="G31" s="8" t="str" cm="1">
        <f t="array" ref="G31">_xlfn.IFS(F31=100,"green",F31&gt;50,"yellow",F31&gt;0,"orange",F31=0,"red")</f>
        <v>yellow</v>
      </c>
      <c r="H31" t="s">
        <v>292</v>
      </c>
      <c r="I31">
        <v>665</v>
      </c>
      <c r="J31">
        <v>108.91337210540193</v>
      </c>
      <c r="K31">
        <v>1061</v>
      </c>
      <c r="L31">
        <v>173.77005684786684</v>
      </c>
    </row>
    <row r="32" spans="1:12" x14ac:dyDescent="0.3">
      <c r="A32" t="str">
        <f t="shared" si="1"/>
        <v>Number of Criminal Cases Pending per 100,000</v>
      </c>
      <c r="B32">
        <v>33</v>
      </c>
      <c r="C32" t="s">
        <v>5</v>
      </c>
      <c r="D32">
        <f t="shared" si="0"/>
        <v>1010.1081084003042</v>
      </c>
      <c r="E32" cm="1">
        <f t="array" ref="E32">((D32-_xlfn.PERCENTILE.INC($D$2:$D$37,0.975))/(AVERAGE(SMALL($D$2:$D$37,{1,2,3,4,5}))-_xlfn.PERCENTILE.INC($D$2:$D$37,0.975)))*100</f>
        <v>87.704641730518347</v>
      </c>
      <c r="F32" s="3">
        <f t="shared" si="2"/>
        <v>87.704641730518347</v>
      </c>
      <c r="G32" s="8" t="str" cm="1">
        <f t="array" ref="G32">_xlfn.IFS(F32=100,"green",F32&gt;50,"yellow",F32&gt;0,"orange",F32=0,"red")</f>
        <v>yellow</v>
      </c>
      <c r="H32" t="s">
        <v>292</v>
      </c>
      <c r="I32">
        <v>718879</v>
      </c>
      <c r="J32">
        <v>996.40830675912787</v>
      </c>
      <c r="K32">
        <v>728763</v>
      </c>
      <c r="L32">
        <v>1010.1081084003042</v>
      </c>
    </row>
    <row r="33" spans="1:12" x14ac:dyDescent="0.3">
      <c r="A33" t="str">
        <f t="shared" si="1"/>
        <v>Number of Criminal Cases Pending per 100,000</v>
      </c>
      <c r="B33">
        <v>36</v>
      </c>
      <c r="C33" t="s">
        <v>4</v>
      </c>
      <c r="D33">
        <f t="shared" si="0"/>
        <v>1650.7467187587222</v>
      </c>
      <c r="E33" cm="1">
        <f t="array" ref="E33">((D33-_xlfn.PERCENTILE.INC($D$2:$D$37,0.975))/(AVERAGE(SMALL($D$2:$D$37,{1,2,3,4,5}))-_xlfn.PERCENTILE.INC($D$2:$D$37,0.975)))*100</f>
        <v>78.637548254536341</v>
      </c>
      <c r="F33" s="3">
        <f t="shared" si="2"/>
        <v>78.637548254536341</v>
      </c>
      <c r="G33" s="8" t="str" cm="1">
        <f t="array" ref="G33">_xlfn.IFS(F33=100,"green",F33&gt;50,"yellow",F33&gt;0,"orange",F33=0,"red")</f>
        <v>yellow</v>
      </c>
      <c r="H33" t="s">
        <v>292</v>
      </c>
      <c r="I33">
        <v>349272</v>
      </c>
      <c r="J33">
        <v>997.81525790692717</v>
      </c>
      <c r="K33">
        <v>577822</v>
      </c>
      <c r="L33">
        <v>1650.7467187587222</v>
      </c>
    </row>
    <row r="34" spans="1:12" x14ac:dyDescent="0.3">
      <c r="A34" t="str">
        <f t="shared" si="1"/>
        <v>Number of Criminal Cases Pending per 100,000</v>
      </c>
      <c r="B34">
        <v>16</v>
      </c>
      <c r="C34" t="s">
        <v>3</v>
      </c>
      <c r="D34">
        <f t="shared" si="0"/>
        <v>1146.1336769447976</v>
      </c>
      <c r="E34" cm="1">
        <f t="array" ref="E34">((D34-_xlfn.PERCENTILE.INC($D$2:$D$37,0.975))/(AVERAGE(SMALL($D$2:$D$37,{1,2,3,4,5}))-_xlfn.PERCENTILE.INC($D$2:$D$37,0.975)))*100</f>
        <v>85.779443147144647</v>
      </c>
      <c r="F34" s="3">
        <f t="shared" si="2"/>
        <v>85.779443147144647</v>
      </c>
      <c r="G34" s="8" t="str" cm="1">
        <f t="array" ref="G34">_xlfn.IFS(F34=100,"green",F34&gt;50,"yellow",F34&gt;0,"orange",F34=0,"red")</f>
        <v>yellow</v>
      </c>
      <c r="H34" t="s">
        <v>292</v>
      </c>
      <c r="I34">
        <v>12206</v>
      </c>
      <c r="J34">
        <v>332.23396173620688</v>
      </c>
      <c r="K34">
        <v>42108</v>
      </c>
      <c r="L34">
        <v>1146.1336769447976</v>
      </c>
    </row>
    <row r="35" spans="1:12" x14ac:dyDescent="0.3">
      <c r="A35" t="str">
        <f t="shared" si="1"/>
        <v>Number of Criminal Cases Pending per 100,000</v>
      </c>
      <c r="B35">
        <v>9</v>
      </c>
      <c r="C35" t="s">
        <v>2</v>
      </c>
      <c r="D35">
        <f t="shared" si="0"/>
        <v>4916.8829867220265</v>
      </c>
      <c r="E35" cm="1">
        <f t="array" ref="E35">((D35-_xlfn.PERCENTILE.INC($D$2:$D$37,0.975))/(AVERAGE(SMALL($D$2:$D$37,{1,2,3,4,5}))-_xlfn.PERCENTILE.INC($D$2:$D$37,0.975)))*100</f>
        <v>32.411232250338749</v>
      </c>
      <c r="F35" s="3">
        <f t="shared" si="2"/>
        <v>32.411232250338749</v>
      </c>
      <c r="G35" s="8" t="str" cm="1">
        <f t="array" ref="G35">_xlfn.IFS(F35=100,"green",F35&gt;50,"yellow",F35&gt;0,"orange",F35=0,"red")</f>
        <v>orange</v>
      </c>
      <c r="H35" t="s">
        <v>292</v>
      </c>
      <c r="I35">
        <v>1860636</v>
      </c>
      <c r="J35">
        <v>931.19173254668999</v>
      </c>
      <c r="K35">
        <v>9824539</v>
      </c>
      <c r="L35">
        <v>4916.8829867220265</v>
      </c>
    </row>
    <row r="36" spans="1:12" x14ac:dyDescent="0.3">
      <c r="A36" t="str">
        <f t="shared" si="1"/>
        <v>Number of Criminal Cases Pending per 100,000</v>
      </c>
      <c r="B36">
        <v>5</v>
      </c>
      <c r="C36" t="s">
        <v>1</v>
      </c>
      <c r="D36">
        <f t="shared" si="0"/>
        <v>3117.1019042478642</v>
      </c>
      <c r="E36" cm="1">
        <f t="array" ref="E36">((D36-_xlfn.PERCENTILE.INC($D$2:$D$37,0.975))/(AVERAGE(SMALL($D$2:$D$37,{1,2,3,4,5}))-_xlfn.PERCENTILE.INC($D$2:$D$37,0.975)))*100</f>
        <v>57.883913801591824</v>
      </c>
      <c r="F36" s="3">
        <f t="shared" si="2"/>
        <v>57.883913801591824</v>
      </c>
      <c r="G36" s="8" t="str" cm="1">
        <f t="array" ref="G36">_xlfn.IFS(F36=100,"green",F36&gt;50,"yellow",F36&gt;0,"orange",F36=0,"red")</f>
        <v>yellow</v>
      </c>
      <c r="H36" t="s">
        <v>292</v>
      </c>
      <c r="I36">
        <v>44819</v>
      </c>
      <c r="J36">
        <v>444.35556694174625</v>
      </c>
      <c r="K36">
        <v>314400</v>
      </c>
      <c r="L36">
        <v>3117.1019042478642</v>
      </c>
    </row>
    <row r="37" spans="1:12" x14ac:dyDescent="0.3">
      <c r="A37" t="str">
        <f t="shared" si="1"/>
        <v>Number of Criminal Cases Pending per 100,000</v>
      </c>
      <c r="B37">
        <v>19</v>
      </c>
      <c r="C37" t="s">
        <v>0</v>
      </c>
      <c r="D37">
        <f t="shared" si="0"/>
        <v>2646.6321446744309</v>
      </c>
      <c r="E37" cm="1">
        <f t="array" ref="E37">((D37-_xlfn.PERCENTILE.INC($D$2:$D$37,0.975))/(AVERAGE(SMALL($D$2:$D$37,{1,2,3,4,5}))-_xlfn.PERCENTILE.INC($D$2:$D$37,0.975)))*100</f>
        <v>64.54257161381534</v>
      </c>
      <c r="F37" s="3">
        <f t="shared" si="2"/>
        <v>64.54257161381534</v>
      </c>
      <c r="G37" s="8" t="str" cm="1">
        <f t="array" ref="G37">_xlfn.IFS(F37=100,"green",F37&gt;50,"yellow",F37&gt;0,"orange",F37=0,"red")</f>
        <v>yellow</v>
      </c>
      <c r="H37" t="s">
        <v>292</v>
      </c>
      <c r="I37">
        <v>626817</v>
      </c>
      <c r="J37">
        <v>686.726204330673</v>
      </c>
      <c r="K37">
        <v>2415743</v>
      </c>
      <c r="L37">
        <v>2646.6321446744309</v>
      </c>
    </row>
  </sheetData>
  <conditionalFormatting sqref="G2:G37">
    <cfRule type="cellIs" dxfId="4" priority="1" operator="equal">
      <formula>"grey"</formula>
    </cfRule>
    <cfRule type="cellIs" dxfId="3" priority="2" operator="equal">
      <formula>"green"</formula>
    </cfRule>
    <cfRule type="cellIs" dxfId="2" priority="3" operator="equal">
      <formula>"yellow"</formula>
    </cfRule>
    <cfRule type="cellIs" dxfId="1" priority="4" operator="equal">
      <formula>"orange"</formula>
    </cfRule>
    <cfRule type="cellIs" dxfId="0" priority="5" operator="equal">
      <formula>"red"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Interactive Dashboard</vt:lpstr>
      <vt:lpstr>Dashboard</vt:lpstr>
      <vt:lpstr>Data</vt:lpstr>
      <vt:lpstr>Raw Data - IPC</vt:lpstr>
      <vt:lpstr>Raw Data - SLL</vt:lpstr>
      <vt:lpstr>Raw Data - NLDG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Krishna</dc:creator>
  <cp:lastModifiedBy>Hari Krishna</cp:lastModifiedBy>
  <dcterms:created xsi:type="dcterms:W3CDTF">2024-03-02T13:18:41Z</dcterms:created>
  <dcterms:modified xsi:type="dcterms:W3CDTF">2025-01-07T17:47:12Z</dcterms:modified>
</cp:coreProperties>
</file>