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C:\Users\priya roy\Downloads\"/>
    </mc:Choice>
  </mc:AlternateContent>
  <xr:revisionPtr revIDLastSave="0" documentId="13_ncr:1_{A3F2ADC3-3D96-4F1B-9277-7A94BDA3E3CA}" xr6:coauthVersionLast="47" xr6:coauthVersionMax="47" xr10:uidLastSave="{00000000-0000-0000-0000-000000000000}"/>
  <bookViews>
    <workbookView xWindow="-120" yWindow="-120" windowWidth="20730" windowHeight="11040" activeTab="2" xr2:uid="{26D4546B-D2A1-4444-8EAF-A6228F96F0C1}"/>
  </bookViews>
  <sheets>
    <sheet name="Sheet2" sheetId="6" r:id="rId1"/>
    <sheet name="Data" sheetId="2" r:id="rId2"/>
    <sheet name="Sheet1" sheetId="5" r:id="rId3"/>
    <sheet name="Sheet3" sheetId="7" r:id="rId4"/>
    <sheet name="Assets" sheetId="4" r:id="rId5"/>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M31" i="7" l="1"/>
  <c r="M30" i="7"/>
  <c r="M29" i="7"/>
  <c r="M31" i="5"/>
  <c r="M30" i="5"/>
  <c r="M29" i="5"/>
  <c r="L35" i="6"/>
  <c r="I38" i="6"/>
  <c r="I40" i="6" s="1"/>
  <c r="L40" i="6" s="1"/>
  <c r="I37" i="6"/>
  <c r="I39" i="6" s="1"/>
  <c r="L39" i="6" s="1"/>
  <c r="I36" i="6"/>
  <c r="K39" i="6" s="1"/>
  <c r="G25" i="6"/>
  <c r="I29"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28" i="6" l="1"/>
  <c r="I32" i="6"/>
  <c r="I28" i="6"/>
  <c r="H30" i="6"/>
  <c r="H29" i="6"/>
  <c r="I31" i="6"/>
  <c r="H32" i="6"/>
  <c r="I30" i="6"/>
  <c r="H3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0C4B00-C078-4962-980C-76D0387B57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1FB3AF-0EB2-4808-B308-EAAAB10C283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330D39D0-D5B0-462F-90A2-FAE892CC8C55}"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<sst xmlns="http://schemas.openxmlformats.org/spreadsheetml/2006/main" count="3223" uniqueCount="1085">
  <si>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</si>
  <si>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</si>
  <si>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</si>
  <si>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</si>
  <si>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</si>
  <si>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</si>
  <si>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</si>
  <si>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</si>
  <si>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</si>
  <si>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</si>
  <si>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</si>
  <si>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</si>
  <si>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</si>
  <si>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</si>
  <si>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</si>
  <si>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</si>
  <si>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</si>
  <si>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</si>
  <si>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</si>
  <si>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</si>
  <si>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</si>
  <si>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</si>
  <si>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</si>
  <si>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</si>
  <si>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</si>
  <si>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</si>
  <si>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</si>
  <si>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</si>
  <si>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</si>
  <si>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</si>
  <si>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</si>
  <si>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</si>
  <si>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</si>
  <si>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</si>
  <si>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</si>
  <si>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</si>
  <si>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</si>
  <si>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</si>
  <si>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</si>
  <si>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</si>
  <si>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</si>
  <si>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</si>
  <si>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</si>
  <si>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</si>
  <si>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</si>
  <si>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</si>
  <si>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</si>
  <si>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</si>
  <si>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</si>
  <si>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</si>
  <si>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</si>
  <si>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</si>
  <si>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</si>
  <si>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</si>
  <si>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</si>
  <si>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</si>
  <si>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</si>
  <si>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</si>
  <si>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</si>
  <si>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</si>
  <si>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</si>
  <si>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</si>
  <si>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</si>
  <si>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</si>
  <si>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</si>
  <si>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</si>
  <si>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</si>
  <si>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</si>
  <si>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</si>
  <si>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</si>
  <si>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</si>
  <si>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</si>
  <si>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</si>
  <si>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</si>
  <si>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</si>
  <si>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</si>
  <si>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</si>
  <si>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</si>
  <si>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</si>
  <si>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</si>
  <si>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</si>
  <si>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</si>
  <si>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</si>
  <si>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</si>
  <si>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</si>
  <si>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</si>
  <si>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</si>
  <si>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</si>
  <si>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</si>
  <si>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</si>
  <si>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</si>
  <si>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</si>
  <si>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</si>
  <si>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</si>
  <si>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</si>
  <si>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</si>
  <si>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</si>
  <si>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</si>
  <si>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</si>
  <si>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</si>
  <si>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</si>
  <si>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</si>
  <si>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</si>
  <si>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</si>
  <si>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</si>
  <si>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</si>
  <si>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</si>
  <si>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</si>
  <si>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</si>
  <si>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</si>
  <si>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</si>
  <si>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</si>
  <si>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</si>
  <si>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</si>
  <si>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</si>
  <si>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</si>
  <si>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</si>
  <si>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</si>
  <si>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</si>
  <si>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</si>
  <si>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</si>
  <si>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</si>
  <si>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</si>
  <si>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</si>
  <si>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</si>
  <si>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</si>
  <si>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</si>
  <si>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</si>
  <si>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</si>
  <si>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</si>
  <si>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</si>
  <si>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</si>
  <si>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</si>
  <si>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</si>
  <si>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</si>
  <si>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</si>
  <si>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</si>
  <si>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</si>
  <si>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</si>
  <si>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</si>
  <si>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</si>
  <si>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</si>
  <si>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</si>
  <si>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</si>
  <si>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</si>
  <si>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</si>
  <si>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</si>
  <si>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</si>
  <si>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</si>
  <si>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</si>
  <si>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</si>
  <si>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</si>
  <si>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</si>
  <si>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</si>
  <si>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</si>
  <si>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</si>
  <si>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</si>
  <si>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</si>
  <si>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</si>
  <si>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</si>
  <si>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</si>
  <si>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</si>
  <si>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</si>
  <si>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</si>
  <si>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</si>
  <si>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</si>
  <si>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</si>
  <si>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</si>
  <si>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</si>
  <si>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</si>
  <si>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</si>
  <si>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</si>
  <si>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</si>
  <si>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</si>
  <si>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</si>
  <si>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</si>
  <si>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</si>
  <si>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</si>
  <si>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</si>
  <si>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</si>
  <si>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</si>
  <si>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</si>
  <si>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</si>
  <si>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</si>
  <si>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</si>
  <si>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</si>
  <si>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</si>
  <si>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</si>
  <si>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</si>
  <si>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</si>
  <si>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</si>
  <si>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</si>
  <si>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</si>
  <si>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</si>
  <si>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</si>
  <si>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</si>
  <si>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</si>
  <si>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</si>
  <si>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</si>
  <si>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</si>
  <si>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</si>
  <si>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</si>
  <si>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</si>
  <si>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</si>
  <si>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</si>
  <si>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</si>
  <si>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</si>
  <si>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</si>
  <si>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</si>
  <si>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</si>
  <si>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</si>
  <si>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</si>
  <si>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</si>
  <si>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</si>
  <si>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</si>
  <si>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</si>
  <si>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</si>
  <si>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</si>
  <si>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</si>
  <si>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</si>
  <si>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</si>
  <si>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</si>
  <si>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</si>
  <si>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</si>
  <si>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</si>
  <si>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</si>
  <si>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</si>
  <si>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</si>
  <si>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</si>
  <si>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</si>
  <si>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</si>
  <si>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</si>
  <si>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</si>
  <si>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</si>
  <si>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</si>
  <si>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</si>
  <si>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</si>
  <si>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</si>
  <si>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</si>
  <si>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</si>
  <si>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</si>
  <si>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</si>
  <si>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</si>
  <si>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</si>
  <si>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</si>
  <si>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</si>
  <si>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</si>
  <si>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</si>
  <si>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</si>
  <si>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</si>
  <si>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</si>
  <si>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</si>
  <si>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</si>
  <si>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</si>
  <si>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</si>
  <si>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</si>
  <si>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</si>
  <si>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</si>
  <si>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</si>
  <si>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</si>
  <si>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</si>
  <si>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</si>
  <si>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</si>
  <si>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</si>
  <si>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</si>
  <si>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</si>
  <si>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</si>
  <si>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</si>
  <si>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</si>
  <si>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</si>
  <si>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</si>
  <si>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</si>
  <si>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</si>
  <si>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</si>
  <si>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</si>
  <si>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</si>
  <si>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</si>
  <si>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</si>
  <si>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</si>
  <si>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</si>
  <si>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</si>
  <si>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</si>
  <si>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</si>
  <si>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</si>
  <si>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</si>
  <si>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</si>
  <si>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</si>
  <si>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</si>
  <si>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</si>
  <si>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</si>
  <si>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</si>
  <si>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</si>
  <si>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</si>
  <si>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</si>
  <si>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</si>
  <si>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</si>
  <si>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</si>
  <si>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</si>
  <si>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</si>
  <si>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</si>
  <si>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</si>
  <si>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</si>
  <si>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</si>
  <si>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</si>
  <si>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</si>
  <si>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</si>
  <si>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</si>
  <si>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</si>
  <si>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</si>
  <si>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</si>
  <si>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</si>
  <si>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</si>
  <si>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</si>
  <si>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</si>
  <si>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</si>
  <si>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</si>
  <si>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</si>
  <si>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</si>
  <si>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</si>
  <si>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</si>
  <si>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</si>
  <si>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</si>
  <si>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</si>
  <si>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</si>
  <si>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</si>
  <si>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</si>
  <si>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</si>
  <si>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</si>
  <si>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</si>
  <si>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</si>
  <si>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</si>
  <si>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</si>
  <si>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</si>
  <si>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</si>
  <si>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</si>
  <si>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</si>
  <si>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</si>
  <si>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</si>
  <si>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</si>
  <si>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</si>
  <si>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</si>
  <si>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</si>
  <si>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</si>
  <si>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</si>
  <si>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</si>
  <si>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</si>
  <si>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</si>
  <si>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</si>
  <si>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</si>
  <si>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</si>
  <si>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</si>
  <si>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</si>
  <si>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</si>
  <si>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</si>
  <si>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</si>
  <si>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</si>
  <si>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</si>
  <si>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</si>
  <si>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</si>
  <si>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</si>
  <si>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</si>
  <si>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</si>
  <si>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</si>
  <si>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</si>
  <si>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</si>
  <si>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</si>
  <si>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</si>
  <si>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</si>
  <si>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</si>
  <si>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</si>
  <si>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</si>
  <si>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</si>
  <si>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</si>
  <si>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</si>
  <si>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</si>
  <si>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</si>
  <si>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</si>
  <si>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</si>
  <si>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</si>
  <si>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</si>
  <si>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</si>
  <si>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</si>
  <si>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</si>
  <si>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</si>
  <si>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</si>
  <si>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</si>
  <si>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</si>
  <si>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</si>
  <si>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</si>
  <si>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</si>
  <si>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</si>
  <si>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</si>
  <si>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</si>
  <si>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</si>
  <si>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</si>
  <si>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</si>
  <si>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</si>
  <si>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</si>
  <si>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</si>
  <si>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</si>
  <si>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</si>
  <si>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</si>
  <si>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</si>
  <si>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</si>
  <si>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</si>
  <si>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</si>
  <si>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</si>
  <si>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</si>
  <si>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</si>
  <si>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</si>
  <si>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</si>
  <si>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</si>
  <si>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</si>
  <si>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</si>
  <si>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</si>
  <si>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</si>
  <si>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</si>
  <si>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</si>
  <si>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</si>
  <si>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</si>
  <si>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</si>
  <si>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</si>
  <si>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</si>
  <si>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</si>
  <si>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</si>
  <si>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</si>
  <si>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</si>
  <si>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</si>
  <si>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</si>
  <si>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</si>
  <si>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</si>
  <si>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</si>
  <si>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</si>
  <si>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</si>
  <si>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</si>
  <si>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</si>
  <si>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</si>
  <si>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</si>
  <si>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</si>
  <si>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</si>
  <si>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</si>
  <si>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</si>
  <si>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</si>
  <si>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</si>
  <si>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</si>
  <si>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</si>
  <si>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</si>
  <si>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</si>
  <si>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</si>
  <si>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</si>
  <si>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</si>
  <si>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</si>
  <si>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</si>
  <si>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</si>
  <si>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</si>
  <si>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</si>
  <si>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</si>
  <si>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</si>
  <si>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</si>
  <si>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</si>
  <si>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</si>
  <si>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</si>
  <si>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</si>
  <si>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</si>
  <si>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</si>
  <si>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</si>
  <si>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</si>
  <si>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</si>
  <si>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</si>
  <si>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</si>
  <si>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</si>
  <si>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</si>
  <si>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</si>
  <si>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</si>
  <si>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</si>
  <si>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</si>
  <si>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</si>
  <si>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</si>
  <si>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</si>
  <si>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</si>
  <si>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</si>
  <si>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</si>
  <si>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</si>
  <si>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</si>
  <si>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</si>
  <si>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</si>
  <si>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</si>
  <si>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</si>
  <si>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</si>
  <si>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</si>
  <si>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</si>
  <si>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</si>
  <si>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</si>
  <si>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</si>
  <si>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</si>
  <si>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</si>
  <si>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</si>
  <si>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</si>
  <si>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</si>
  <si>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</si>
  <si>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</si>
  <si>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</si>
  <si>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</si>
  <si>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</si>
  <si>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</si>
  <si>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</si>
  <si>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</si>
  <si>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</si>
  <si>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</si>
  <si>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</si>
  <si>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</si>
  <si>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</si>
  <si>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</si>
  <si>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</si>
  <si>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</si>
  <si>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</si>
  <si>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</si>
  <si>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</si>
  <si>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</si>
  <si>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</si>
  <si>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</si>
  <si>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</si>
  <si>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</si>
  <si>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</si>
  <si>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</si>
  <si>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</si>
  <si>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</si>
  <si>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</si>
  <si>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</si>
  <si>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</si>
  <si>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</si>
  <si>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</si>
  <si>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</si>
  <si>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</si>
  <si>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</si>
  <si>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</si>
  <si>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</si>
  <si>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</si>
  <si>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</si>
  <si>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</si>
  <si>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</si>
  <si>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</si>
  <si>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</si>
  <si>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</si>
  <si>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</si>
  <si>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</si>
  <si>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</si>
  <si>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</si>
  <si>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</si>
  <si>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</si>
  <si>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</si>
  <si>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</si>
  <si>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</si>
  <si>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</si>
  <si>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</si>
  <si>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</si>
  <si>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</si>
  <si>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</si>
  <si>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</si>
  <si>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</si>
  <si>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</si>
  <si>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</si>
  <si>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</si>
  <si>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</si>
  <si>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</si>
  <si>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</si>
  <si>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</si>
  <si>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</si>
  <si>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</si>
  <si>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</si>
  <si>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</si>
  <si>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</si>
  <si>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</si>
  <si>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</si>
  <si>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</si>
  <si>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</si>
  <si>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</si>
  <si>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</si>
  <si>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</si>
  <si>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</si>
  <si>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</si>
  <si>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</si>
  <si>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</si>
  <si>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</si>
  <si>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</si>
  <si>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</si>
  <si>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</si>
  <si>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</si>
  <si>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</si>
  <si>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</si>
  <si>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</si>
  <si>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</si>
  <si>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</si>
  <si>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</si>
  <si>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</si>
  <si>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</si>
  <si>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</si>
  <si>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</si>
  <si>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</si>
  <si>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</si>
  <si>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</si>
  <si>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</si>
  <si>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</si>
  <si>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</si>
  <si>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</si>
  <si>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</si>
  <si>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</si>
  <si>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</si>
  <si>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</si>
  <si>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</si>
  <si>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</si>
  <si>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</si>
  <si>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</si>
  <si>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</si>
  <si>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</si>
  <si>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</si>
  <si>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</si>
  <si>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</si>
  <si>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</si>
  <si>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</si>
  <si>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</si>
  <si>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</si>
  <si>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</si>
  <si>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</si>
  <si>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</si>
  <si>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</si>
  <si>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</si>
  <si>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</si>
  <si>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</si>
  <si>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</si>
  <si>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</si>
  <si>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</si>
  <si>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</si>
  <si>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</si>
  <si>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</si>
  <si>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</si>
  <si>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</si>
  <si>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</si>
  <si>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</si>
  <si>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</si>
  <si>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</si>
  <si>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</si>
  <si>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</si>
  <si>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</si>
  <si>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</si>
  <si>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</si>
  <si>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</si>
  <si>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</si>
  <si>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</si>
  <si>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</si>
  <si>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</si>
  <si>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</si>
  <si>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</si>
  <si>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</si>
  <si>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</si>
  <si>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</si>
  <si>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</si>
  <si>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</si>
  <si>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</si>
  <si>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</si>
  <si>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</si>
  <si>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</si>
  <si>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</si>
  <si>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</si>
  <si>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</si>
  <si>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</si>
  <si>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</si>
  <si>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</si>
  <si>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</si>
  <si>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</si>
  <si>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</si>
  <si>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</si>
  <si>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</si>
  <si>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</si>
  <si>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</si>
  <si>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</si>
  <si>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</si>
  <si>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</si>
  <si>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</si>
  <si>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</si>
  <si>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</si>
  <si>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</si>
  <si>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</si>
  <si>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</si>
  <si>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</si>
  <si>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</si>
  <si>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</si>
  <si>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</si>
  <si>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</si>
  <si>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</si>
  <si>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</si>
  <si>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</si>
  <si>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</si>
  <si>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</si>
  <si>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</si>
  <si>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</si>
  <si>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</si>
  <si>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</si>
  <si>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</si>
  <si>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</si>
  <si>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</si>
  <si>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</si>
  <si>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</si>
  <si>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</si>
  <si>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</si>
  <si>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</si>
  <si>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</si>
  <si>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</si>
  <si>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</si>
  <si>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</si>
  <si>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</si>
  <si>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</si>
  <si>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</si>
  <si>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</si>
  <si>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</si>
  <si>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</si>
  <si>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</si>
  <si>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</si>
  <si>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</si>
  <si>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</si>
  <si>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</si>
  <si>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</si>
  <si>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</si>
  <si>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</si>
  <si>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</si>
  <si>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</si>
  <si>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</si>
  <si>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</si>
  <si>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</si>
  <si>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</si>
  <si>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</si>
  <si>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</si>
  <si>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</si>
  <si>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</si>
  <si>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</si>
  <si>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</si>
  <si>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</si>
  <si>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</si>
  <si>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</si>
  <si>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</si>
  <si>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</si>
  <si>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</si>
  <si>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</si>
  <si>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</si>
  <si>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</si>
  <si>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</si>
  <si>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</si>
  <si>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</si>
  <si>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</si>
  <si>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</si>
  <si>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</si>
  <si>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</si>
  <si>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</si>
  <si>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</si>
  <si>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</si>
  <si>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</si>
  <si>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</si>
  <si>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</si>
  <si>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</si>
  <si>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</si>
  <si>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</si>
  <si>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</si>
  <si>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</si>
  <si>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</si>
  <si>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</si>
  <si>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</si>
  <si>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</si>
  <si>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</si>
  <si>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</si>
  <si>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</si>
  <si>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</si>
  <si>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</si>
  <si>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</si>
  <si>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</si>
  <si>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</si>
  <si>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</si>
  <si>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</si>
  <si>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</si>
  <si>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</si>
  <si>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</si>
  <si>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</si>
  <si>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</si>
  <si>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</si>
  <si>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</si>
  <si>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</si>
  <si>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</si>
  <si>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</si>
  <si>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</si>
  <si>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</si>
  <si>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</si>
  <si>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</si>
  <si>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</si>
  <si>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</si>
  <si>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</si>
  <si>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</si>
  <si>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</si>
  <si>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</si>
  <si>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</si>
  <si>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</si>
  <si>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</si>
  <si>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</si>
  <si>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</si>
  <si>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</si>
  <si>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</si>
  <si>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</si>
  <si>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</si>
  <si>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</si>
  <si>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</si>
  <si>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</si>
  <si>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</si>
  <si>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</si>
  <si>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</si>
  <si>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</si>
  <si>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</si>
  <si>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</si>
  <si>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</si>
  <si>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</si>
  <si>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</si>
  <si>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</si>
  <si>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</si>
  <si>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</si>
  <si>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</si>
  <si>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</si>
  <si>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</si>
  <si>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</si>
  <si>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</si>
  <si>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</si>
  <si>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</si>
  <si>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</si>
  <si>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</si>
  <si>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</si>
  <si>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</si>
  <si>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</si>
  <si>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</si>
  <si>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</si>
  <si>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</si>
  <si>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</si>
  <si>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</si>
  <si>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</si>
  <si>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</si>
  <si>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</si>
  <si>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</si>
  <si>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</si>
  <si>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</si>
  <si>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</si>
  <si>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</si>
  <si>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</si>
  <si>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</si>
  <si>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</si>
  <si>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</si>
  <si>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</si>
  <si>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</si>
  <si>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</si>
  <si>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</si>
  <si>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</si>
  <si>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</si>
  <si>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</si>
  <si>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</si>
  <si>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</si>
  <si>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</si>
  <si>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</si>
  <si>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</si>
  <si>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</si>
  <si>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</si>
  <si>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</si>
  <si>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</si>
  <si>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</si>
  <si>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</si>
  <si>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</si>
  <si>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</si>
  <si>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</si>
  <si>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</si>
  <si>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</si>
  <si>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</si>
  <si>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</si>
  <si>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</si>
  <si>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</si>
  <si>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</si>
  <si>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</si>
  <si>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</si>
  <si>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</si>
  <si>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</si>
  <si>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</si>
  <si>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</si>
  <si>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</si>
  <si>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</si>
  <si>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</si>
  <si>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</si>
  <si>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</si>
  <si>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</si>
  <si>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</si>
  <si>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</si>
  <si>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</si>
  <si>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</si>
  <si>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</si>
  <si>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</si>
  <si>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</si>
  <si>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</si>
  <si>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</si>
  <si>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</si>
  <si>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</si>
  <si>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</si>
  <si>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</si>
  <si>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</si>
  <si>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</si>
  <si>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</si>
  <si>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</si>
  <si>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</si>
  <si>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</si>
  <si>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</si>
  <si>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</si>
  <si>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</si>
  <si>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</si>
  <si>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</si>
  <si>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</si>
  <si>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</si>
  <si>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</si>
  <si>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</si>
  <si>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</si>
  <si>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</si>
  <si>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</si>
  <si>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</si>
  <si>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</si>
  <si>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</si>
  <si>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</si>
  <si>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</si>
  <si>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</si>
  <si>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</si>
  <si>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</si>
  <si>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</si>
  <si>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</si>
  <si>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</si>
  <si>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</si>
  <si>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</si>
  <si>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</si>
  <si>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</si>
  <si>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</si>
  <si>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</si>
  <si>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</si>
  <si>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</si>
  <si>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</si>
  <si>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</si>
  <si>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</si>
  <si>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</si>
  <si>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</si>
  <si>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</si>
  <si>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</si>
  <si>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</si>
  <si>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</si>
  <si>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</si>
  <si>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</si>
  <si>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</si>
  <si>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</si>
  <si>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</si>
  <si>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</si>
  <si>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</si>
  <si>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</si>
  <si>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</si>
  <si>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</si>
  <si>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</si>
  <si>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</si>
  <si>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</si>
  <si>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</si>
  <si>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</si>
  <si>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</si>
  <si>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</si>
  <si>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</si>
  <si>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</si>
  <si>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</si>
  <si>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</si>
  <si>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</si>
  <si>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</si>
  <si>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</si>
  <si>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</si>
  <si>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</si>
  <si>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</si>
  <si>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</si>
  <si>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</si>
  <si>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</si>
  <si>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</si>
  <si>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</si>
  <si>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</si>
  <si>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</si>
  <si>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</si>
  <si>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</si>
  <si>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</si>
  <si>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</si>
  <si>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</si>
  <si>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</si>
  <si>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</si>
  <si>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</si>
  <si>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</si>
  <si>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</si>
  <si>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</si>
  <si>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</si>
  <si>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</si>
  <si>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</si>
  <si>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</si>
  <si>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</si>
  <si>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</si>
  <si>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</si>
  <si>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</si>
  <si>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</si>
  <si>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</si>
  <si>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</si>
  <si>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</si>
  <si>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</si>
  <si>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</si>
  <si>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</si>
  <si>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</si>
  <si>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</si>
  <si>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</si>
  <si>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</si>
  <si>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</si>
  <si>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</si>
  <si>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</si>
  <si>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</si>
  <si>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</si>
  <si>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</si>
  <si>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</si>
  <si>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</si>
  <si>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</si>
  <si>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</si>
  <si>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</si>
  <si>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</si>
  <si>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</si>
  <si>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</si>
  <si>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</si>
  <si>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</si>
  <si>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</si>
  <si>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</si>
  <si>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</si>
  <si>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</si>
  <si>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</si>
  <si>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</si>
  <si>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</si>
  <si>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</si>
  <si>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</si>
  <si>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</si>
  <si>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</si>
  <si>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</si>
  <si>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</si>
  <si>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</si>
  <si>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Duration</t>
  </si>
  <si>
    <t>Total amount</t>
  </si>
  <si>
    <t>Avg Rating</t>
  </si>
  <si>
    <t>Count rating 5</t>
  </si>
  <si>
    <t>Row Labels</t>
  </si>
  <si>
    <t>Grand Total</t>
  </si>
  <si>
    <t>Jan</t>
  </si>
  <si>
    <t>Feb</t>
  </si>
  <si>
    <t>Mar</t>
  </si>
  <si>
    <t>Apr</t>
  </si>
  <si>
    <t>May</t>
  </si>
  <si>
    <t>Jun</t>
  </si>
  <si>
    <t>Jul</t>
  </si>
  <si>
    <t>Aug</t>
  </si>
  <si>
    <t>Sep</t>
  </si>
  <si>
    <t>Oct</t>
  </si>
  <si>
    <t>Nov</t>
  </si>
  <si>
    <t>Dec</t>
  </si>
  <si>
    <t>call count2</t>
  </si>
  <si>
    <t>Monday</t>
  </si>
  <si>
    <t>Tuesday</t>
  </si>
  <si>
    <t>Wednesday</t>
  </si>
  <si>
    <t>Thursday</t>
  </si>
  <si>
    <t>Saturday</t>
  </si>
  <si>
    <t>Sunday</t>
  </si>
  <si>
    <t>Friday</t>
  </si>
  <si>
    <t>Selected rep</t>
  </si>
  <si>
    <t>REP</t>
  </si>
  <si>
    <t>CALL</t>
  </si>
  <si>
    <t>AMOUNT</t>
  </si>
  <si>
    <t>SEL.Call</t>
  </si>
  <si>
    <t>sel.amo</t>
  </si>
  <si>
    <t>Column Labels</t>
  </si>
  <si>
    <t>Total</t>
  </si>
  <si>
    <t>Rep Summary</t>
  </si>
  <si>
    <t>% of calls</t>
  </si>
  <si>
    <t>calls</t>
  </si>
  <si>
    <t>amount</t>
  </si>
  <si>
    <t>call rank</t>
  </si>
  <si>
    <t>amount rank</t>
  </si>
  <si>
    <t>image</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</si>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</sst>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quot;₹&quot;\ #,##0;#,##0\ \-&quot;₹&quot;;&quot;₹&quot;\ #,##0"/>
    <numFmt numFmtId="166" formatCode="0.0"/>
    <numFmt numFmtId="167" formatCode="\$#,###.0,\k"/>
  </numFmts>
  <fonts count="9" x14ac:knownFonts="1">
    <font>
      <sz val="11"/>
      <color theme="1"/>
      <name val="Trebuchet MS"/>
      <family val="2"/>
      <scheme val="minor"/>
    </font>
    <font>
      <b/>
      <sz val="11"/>
      <color theme="1"/>
      <name val="Trebuchet MS"/>
      <family val="2"/>
      <scheme val="minor"/>
    </font>
    <font>
      <sz val="8"/>
      <name val="Trebuchet MS"/>
      <family val="2"/>
      <scheme val="minor"/>
    </font>
    <font>
      <sz val="18"/>
      <color theme="1"/>
      <name val="Aptos ExtraBold"/>
      <family val="2"/>
    </font>
    <font>
      <sz val="11"/>
      <color theme="1"/>
      <name val="Trebuchet MS"/>
      <family val="2"/>
      <scheme val="minor"/>
    </font>
    <font>
      <sz val="14"/>
      <color theme="1"/>
      <name val="Trebuchet MS"/>
      <family val="2"/>
      <scheme val="minor"/>
    </font>
    <font>
      <b/>
      <sz val="14"/>
      <color theme="1"/>
      <name val="Trebuchet MS"/>
      <family val="2"/>
      <scheme val="minor"/>
    </font>
    <font>
      <u/>
      <sz val="11"/>
      <color theme="10"/>
      <name val="Trebuchet MS"/>
      <family val="2"/>
      <scheme val="minor"/>
    </font>
    <font>
      <b/>
      <sz val="28"/>
      <color theme="1" tint="4.9989318521683403E-2"/>
      <name val="Trebuchet MS"/>
      <family val="2"/>
      <scheme val="minor"/>
    </font>
  </fonts>
  <fills count="5">
    <fill>
      <patternFill patternType="none"/>
    </fill>
    <fill>
      <patternFill patternType="gray125"/>
    </fill>
    <fill>
      <patternFill patternType="solid">
        <fgColor theme="7"/>
        <bgColor indexed="64"/>
      </patternFill>
    </fill>
    <fill>
      <patternFill patternType="solid">
        <fgColor theme="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3">
    <xf numFmtId="0" fontId="0" fillId="0" borderId="0"/>
    <xf numFmtId="9" fontId="4" fillId="0" borderId="0" applyFont="0" applyFill="0" applyBorder="0" applyAlignment="0" applyProtection="0"/>
    <xf numFmtId="0" fontId="7" fillId="0" borderId="0" applyNumberForma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0" fontId="0" fillId="0" borderId="0" xfId="0" applyAlignment="1">
      <alignment horizontal="right"/>
    </xf>
    <xf numFmtId="0" fontId="5" fillId="4" borderId="0" xfId="0" applyFont="1" applyFill="1"/>
    <xf numFmtId="165" fontId="5" fillId="4" borderId="0" xfId="0" applyNumberFormat="1" applyFont="1" applyFill="1" applyAlignment="1">
      <alignment horizontal="right"/>
    </xf>
    <xf numFmtId="0" fontId="5" fillId="4" borderId="0" xfId="0" applyFont="1" applyFill="1" applyAlignment="1">
      <alignment horizontal="right"/>
    </xf>
    <xf numFmtId="0" fontId="5" fillId="4" borderId="10" xfId="0" applyFont="1" applyFill="1" applyBorder="1"/>
    <xf numFmtId="0" fontId="6" fillId="4" borderId="11" xfId="0" applyFont="1" applyFill="1" applyBorder="1" applyAlignment="1">
      <alignment horizontal="right"/>
    </xf>
    <xf numFmtId="0" fontId="6" fillId="4" borderId="12" xfId="0" applyFont="1" applyFill="1" applyBorder="1" applyAlignment="1">
      <alignment horizontal="right"/>
    </xf>
    <xf numFmtId="0" fontId="6" fillId="4" borderId="13" xfId="0" applyFont="1" applyFill="1" applyBorder="1" applyAlignment="1">
      <alignment vertical="top"/>
    </xf>
    <xf numFmtId="0" fontId="5" fillId="4" borderId="14" xfId="0" applyFont="1" applyFill="1" applyBorder="1"/>
    <xf numFmtId="0" fontId="5" fillId="4" borderId="13" xfId="0" applyFont="1" applyFill="1" applyBorder="1" applyAlignment="1">
      <alignment vertical="top"/>
    </xf>
    <xf numFmtId="165" fontId="5" fillId="4" borderId="14" xfId="0" applyNumberFormat="1" applyFont="1" applyFill="1" applyBorder="1"/>
    <xf numFmtId="0" fontId="5" fillId="4" borderId="15" xfId="0" applyFont="1" applyFill="1" applyBorder="1" applyAlignment="1">
      <alignment vertical="top"/>
    </xf>
    <xf numFmtId="165" fontId="5" fillId="4" borderId="16" xfId="0" applyNumberFormat="1" applyFont="1" applyFill="1" applyBorder="1" applyAlignment="1">
      <alignment horizontal="right"/>
    </xf>
    <xf numFmtId="165" fontId="5" fillId="4" borderId="17" xfId="0" applyNumberFormat="1" applyFont="1" applyFill="1" applyBorder="1"/>
    <xf numFmtId="9" fontId="0" fillId="0" borderId="0" xfId="1" applyFont="1"/>
    <xf numFmtId="0" fontId="7" fillId="0" borderId="0" xfId="2"/>
    <xf numFmtId="0" fontId="8" fillId="3" borderId="0" xfId="0" applyFont="1" applyFill="1" applyAlignment="1">
      <alignment horizontal="center"/>
    </xf>
    <xf numFmtId="0" fontId="6" fillId="3" borderId="0" xfId="0" applyFont="1" applyFill="1" applyAlignment="1">
      <alignment horizontal="center"/>
    </xf>
    <xf numFmtId="0" fontId="6" fillId="3" borderId="0" xfId="0" applyFont="1" applyFill="1" applyAlignment="1">
      <alignment horizontal="right"/>
    </xf>
  </cellXfs>
  <cellStyles count="3">
    <cellStyle name="Hyperlink" xfId="2" builtinId="8"/>
    <cellStyle name="Normal" xfId="0" builtinId="0"/>
    <cellStyle name="Percent" xfId="1" builtinId="5"/>
  </cellStyles>
  <dxfs count="21">
    <dxf>
      <fill>
        <patternFill>
          <bgColor theme="4" tint="0.59996337778862885"/>
        </patternFill>
      </fill>
      <border>
        <vertical/>
        <horizontal/>
      </border>
    </dxf>
    <dxf>
      <fill>
        <patternFill>
          <bgColor theme="4" tint="0.59996337778862885"/>
        </patternFill>
      </fill>
      <border>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Trebuchet M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right"/>
    </dxf>
    <dxf>
      <alignment horizontal="right"/>
    </dxf>
    <dxf>
      <font>
        <b/>
        <color theme="1"/>
      </font>
      <border>
        <bottom style="thin">
          <color theme="4"/>
        </bottom>
        <vertical/>
        <horizontal/>
      </border>
    </dxf>
    <dxf>
      <font>
        <color theme="1"/>
      </font>
      <fill>
        <patternFill patternType="none">
          <bgColor auto="1"/>
        </patternFill>
      </fill>
      <border>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Light1 2" pivot="0" table="0" count="10" xr9:uid="{06BA56D2-22E1-4B0D-9E8D-D5743470BA32}">
      <tableStyleElement type="wholeTable" dxfId="19"/>
      <tableStyleElement type="headerRow" dxfId="18"/>
    </tableStyle>
  </tableStyles>
  <colors>
    <mruColors>
      <color rgb="FF000000"/>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62265480196779"/>
          <c:y val="9.9115099499741899E-2"/>
          <c:w val="0.58468409448818892"/>
          <c:h val="0.76224249863702798"/>
        </c:manualLayout>
      </c:layout>
      <c:barChart>
        <c:barDir val="bar"/>
        <c:grouping val="clustered"/>
        <c:varyColors val="0"/>
        <c:ser>
          <c:idx val="0"/>
          <c:order val="0"/>
          <c:tx>
            <c:strRef>
              <c:f>Sheet2!$F$11</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Sheet2!$E$12:$E$19</c:f>
              <c:strCache>
                <c:ptCount val="7"/>
                <c:pt idx="0">
                  <c:v>Sunday</c:v>
                </c:pt>
                <c:pt idx="1">
                  <c:v>Monday</c:v>
                </c:pt>
                <c:pt idx="2">
                  <c:v>Tuesday</c:v>
                </c:pt>
                <c:pt idx="3">
                  <c:v>Wednesday</c:v>
                </c:pt>
                <c:pt idx="4">
                  <c:v>Thursday</c:v>
                </c:pt>
                <c:pt idx="5">
                  <c:v>Friday</c:v>
                </c:pt>
                <c:pt idx="6">
                  <c:v>Saturday</c:v>
                </c:pt>
              </c:strCache>
            </c:strRef>
          </c:cat>
          <c:val>
            <c:numRef>
              <c:f>Sheet2!$F$12:$F$19</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71F8-4449-AC81-321C78061095}"/>
            </c:ext>
          </c:extLst>
        </c:ser>
        <c:dLbls>
          <c:dLblPos val="outEnd"/>
          <c:showLegendKey val="0"/>
          <c:showVal val="1"/>
          <c:showCatName val="0"/>
          <c:showSerName val="0"/>
          <c:showPercent val="0"/>
          <c:showBubbleSize val="0"/>
        </c:dLbls>
        <c:gapWidth val="35"/>
        <c:axId val="1705455871"/>
        <c:axId val="1705459231"/>
      </c:barChart>
      <c:catAx>
        <c:axId val="1705455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59231"/>
        <c:crosses val="autoZero"/>
        <c:auto val="1"/>
        <c:lblAlgn val="ctr"/>
        <c:lblOffset val="100"/>
        <c:noMultiLvlLbl val="0"/>
      </c:catAx>
      <c:valAx>
        <c:axId val="170545923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5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1">
                    <a:lumMod val="60000"/>
                    <a:lumOff val="40000"/>
                  </a:schemeClr>
                </a:solidFill>
              </a:rPr>
              <a:t>Call Trend</a:t>
            </a:r>
          </a:p>
        </c:rich>
      </c:tx>
      <c:layout>
        <c:manualLayout>
          <c:xMode val="edge"/>
          <c:yMode val="edge"/>
          <c:x val="2.8902668416447914E-2"/>
          <c:y val="1.9512187627352552E-2"/>
        </c:manualLayout>
      </c:layout>
      <c:overlay val="0"/>
      <c:spPr>
        <a:solidFill>
          <a:srgbClr val="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Sheet2!$C$11</c:f>
              <c:strCache>
                <c:ptCount val="1"/>
                <c:pt idx="0">
                  <c:v>call count2</c:v>
                </c:pt>
              </c:strCache>
            </c:strRef>
          </c:tx>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Sheet2!$C$12:$C$24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8BCD-4D9D-90C4-CA6AC0E84BEA}"/>
            </c:ext>
          </c:extLst>
        </c:ser>
        <c:dLbls>
          <c:showLegendKey val="0"/>
          <c:showVal val="0"/>
          <c:showCatName val="0"/>
          <c:showSerName val="0"/>
          <c:showPercent val="0"/>
          <c:showBubbleSize val="0"/>
        </c:dLbls>
        <c:axId val="5549791"/>
        <c:axId val="2132911263"/>
      </c:areaChart>
      <c:lineChart>
        <c:grouping val="standard"/>
        <c:varyColors val="0"/>
        <c:ser>
          <c:idx val="0"/>
          <c:order val="0"/>
          <c:tx>
            <c:strRef>
              <c:f>Sheet2!$B$11</c:f>
              <c:strCache>
                <c:ptCount val="1"/>
                <c:pt idx="0">
                  <c:v>call count</c:v>
                </c:pt>
              </c:strCache>
            </c:strRef>
          </c:tx>
          <c:spPr>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Sheet2!$B$12:$B$24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8BCD-4D9D-90C4-CA6AC0E84BEA}"/>
            </c:ext>
          </c:extLst>
        </c:ser>
        <c:dLbls>
          <c:showLegendKey val="0"/>
          <c:showVal val="0"/>
          <c:showCatName val="0"/>
          <c:showSerName val="0"/>
          <c:showPercent val="0"/>
          <c:showBubbleSize val="0"/>
        </c:dLbls>
        <c:marker val="1"/>
        <c:smooth val="0"/>
        <c:axId val="5549791"/>
        <c:axId val="2132911263"/>
      </c:lineChart>
      <c:catAx>
        <c:axId val="554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911263"/>
        <c:crosses val="autoZero"/>
        <c:auto val="1"/>
        <c:lblAlgn val="ctr"/>
        <c:lblOffset val="100"/>
        <c:noMultiLvlLbl val="0"/>
      </c:catAx>
      <c:valAx>
        <c:axId val="213291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r>
              <a:rPr lang="en-IN" sz="1800" b="1">
                <a:solidFill>
                  <a:schemeClr val="tx2">
                    <a:lumMod val="75000"/>
                  </a:schemeClr>
                </a:solidFill>
              </a:rPr>
              <a:t>Calls</a:t>
            </a:r>
          </a:p>
        </c:rich>
      </c:tx>
      <c:layout>
        <c:manualLayout>
          <c:xMode val="edge"/>
          <c:yMode val="edge"/>
          <c:x val="0.12856031128404669"/>
          <c:y val="2.291325105010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Sheet2!$E$28:$E$32</c:f>
              <c:strCache>
                <c:ptCount val="5"/>
                <c:pt idx="0">
                  <c:v>R01</c:v>
                </c:pt>
                <c:pt idx="1">
                  <c:v>R02</c:v>
                </c:pt>
                <c:pt idx="2">
                  <c:v>R03</c:v>
                </c:pt>
                <c:pt idx="3">
                  <c:v>R04</c:v>
                </c:pt>
                <c:pt idx="4">
                  <c:v>R05</c:v>
                </c:pt>
              </c:strCache>
            </c:strRef>
          </c:cat>
          <c:val>
            <c:numRef>
              <c:f>Sheet2!$F$28:$F$32</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B3D-46A5-8401-1BAC0A5B3C8F}"/>
            </c:ext>
          </c:extLst>
        </c:ser>
        <c:ser>
          <c:idx val="1"/>
          <c:order val="1"/>
          <c:tx>
            <c:strRef>
              <c:f>Sheet2!$H$27</c:f>
              <c:strCache>
                <c:ptCount val="1"/>
                <c:pt idx="0">
                  <c:v>SEL.Call</c:v>
                </c:pt>
              </c:strCache>
            </c:strRef>
          </c:tx>
          <c:spPr>
            <a:gradFill flip="none" rotWithShape="1">
              <a:gsLst>
                <a:gs pos="100000">
                  <a:schemeClr val="accent1">
                    <a:lumMod val="75000"/>
                  </a:schemeClr>
                </a:gs>
                <a:gs pos="4000">
                  <a:schemeClr val="accent1">
                    <a:lumMod val="45000"/>
                    <a:lumOff val="55000"/>
                  </a:schemeClr>
                </a:gs>
                <a:gs pos="35000">
                  <a:schemeClr val="accent1">
                    <a:lumMod val="60000"/>
                    <a:lumOff val="40000"/>
                  </a:schemeClr>
                </a:gs>
              </a:gsLst>
              <a:path path="circle">
                <a:fillToRect t="100000" r="100000"/>
              </a:path>
              <a:tileRect l="-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Sheet2!$H$28:$H$32</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EB3D-46A5-8401-1BAC0A5B3C8F}"/>
            </c:ext>
          </c:extLst>
        </c:ser>
        <c:dLbls>
          <c:dLblPos val="outEnd"/>
          <c:showLegendKey val="0"/>
          <c:showVal val="1"/>
          <c:showCatName val="0"/>
          <c:showSerName val="0"/>
          <c:showPercent val="0"/>
          <c:showBubbleSize val="0"/>
        </c:dLbls>
        <c:gapWidth val="25"/>
        <c:overlap val="100"/>
        <c:axId val="2131760703"/>
        <c:axId val="2131762623"/>
      </c:barChart>
      <c:catAx>
        <c:axId val="213176070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762623"/>
        <c:crosses val="autoZero"/>
        <c:auto val="1"/>
        <c:lblAlgn val="ctr"/>
        <c:lblOffset val="100"/>
        <c:noMultiLvlLbl val="0"/>
      </c:catAx>
      <c:valAx>
        <c:axId val="2131762623"/>
        <c:scaling>
          <c:orientation val="minMax"/>
        </c:scaling>
        <c:delete val="1"/>
        <c:axPos val="t"/>
        <c:numFmt formatCode="#,##0" sourceLinked="1"/>
        <c:majorTickMark val="out"/>
        <c:minorTickMark val="none"/>
        <c:tickLblPos val="nextTo"/>
        <c:crossAx val="21317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r>
              <a:rPr lang="en-IN" sz="1800" b="1">
                <a:solidFill>
                  <a:schemeClr val="accent2">
                    <a:lumMod val="75000"/>
                  </a:schemeClr>
                </a:solidFill>
              </a:rPr>
              <a:t>Amount</a:t>
            </a:r>
          </a:p>
        </c:rich>
      </c:tx>
      <c:layout>
        <c:manualLayout>
          <c:xMode val="edge"/>
          <c:yMode val="edge"/>
          <c:x val="0.10780804150453958"/>
          <c:y val="2.6122448979591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Sheet2!$E$28:$E$32</c:f>
              <c:strCache>
                <c:ptCount val="5"/>
                <c:pt idx="0">
                  <c:v>R01</c:v>
                </c:pt>
                <c:pt idx="1">
                  <c:v>R02</c:v>
                </c:pt>
                <c:pt idx="2">
                  <c:v>R03</c:v>
                </c:pt>
                <c:pt idx="3">
                  <c:v>R04</c:v>
                </c:pt>
                <c:pt idx="4">
                  <c:v>R05</c:v>
                </c:pt>
              </c:strCache>
            </c:strRef>
          </c:cat>
          <c:val>
            <c:numRef>
              <c:f>Sheet2!$G$28:$G$32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B5B-4133-A841-5D4259FBFFCC}"/>
            </c:ext>
          </c:extLst>
        </c:ser>
        <c:ser>
          <c:idx val="1"/>
          <c:order val="1"/>
          <c:tx>
            <c:strRef>
              <c:f>Sheet2!$I$27</c:f>
              <c:strCache>
                <c:ptCount val="1"/>
                <c:pt idx="0">
                  <c:v>sel.amo</c:v>
                </c:pt>
              </c:strCache>
            </c:strRef>
          </c:tx>
          <c:spPr>
            <a:gradFill flip="none" rotWithShape="1">
              <a:gsLst>
                <a:gs pos="0">
                  <a:schemeClr val="accent2">
                    <a:lumMod val="75000"/>
                  </a:schemeClr>
                </a:gs>
                <a:gs pos="48000">
                  <a:schemeClr val="accent1">
                    <a:lumMod val="60000"/>
                    <a:lumOff val="40000"/>
                  </a:schemeClr>
                </a:gs>
                <a:gs pos="100000">
                  <a:schemeClr val="accent1">
                    <a:lumMod val="40000"/>
                    <a:lumOff val="60000"/>
                  </a:schemeClr>
                </a:gs>
              </a:gsLst>
              <a:lin ang="10800000" scaled="1"/>
              <a:tileRect/>
            </a:gradFill>
            <a:ln>
              <a:noFill/>
            </a:ln>
            <a:effectLst/>
          </c:spPr>
          <c:invertIfNegative val="0"/>
          <c:dPt>
            <c:idx val="2"/>
            <c:invertIfNegative val="0"/>
            <c:bubble3D val="0"/>
            <c:spPr>
              <a:gradFill flip="none" rotWithShape="1">
                <a:gsLst>
                  <a:gs pos="0">
                    <a:schemeClr val="accent2">
                      <a:lumMod val="75000"/>
                    </a:schemeClr>
                  </a:gs>
                  <a:gs pos="48000">
                    <a:schemeClr val="accent1">
                      <a:lumMod val="60000"/>
                      <a:lumOff val="40000"/>
                    </a:schemeClr>
                  </a:gs>
                  <a:gs pos="100000">
                    <a:schemeClr val="accent1">
                      <a:lumMod val="40000"/>
                      <a:lumOff val="60000"/>
                    </a:schemeClr>
                  </a:gs>
                </a:gsLst>
                <a:lin ang="10800000" scaled="1"/>
                <a:tileRect/>
              </a:gradFill>
              <a:ln>
                <a:noFill/>
              </a:ln>
              <a:effectLst/>
            </c:spPr>
            <c:extLst>
              <c:ext xmlns:c16="http://schemas.microsoft.com/office/drawing/2014/chart" uri="{C3380CC4-5D6E-409C-BE32-E72D297353CC}">
                <c16:uniqueId val="{00000002-8B5B-4133-A841-5D4259FBFFCC}"/>
              </c:ext>
            </c:extLst>
          </c:dPt>
          <c:dLbls>
            <c:delete val="1"/>
          </c:dLbls>
          <c:val>
            <c:numRef>
              <c:f>Sheet2!$I$28:$I$32</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8B5B-4133-A841-5D4259FBFFCC}"/>
            </c:ext>
          </c:extLst>
        </c:ser>
        <c:dLbls>
          <c:dLblPos val="outEnd"/>
          <c:showLegendKey val="0"/>
          <c:showVal val="1"/>
          <c:showCatName val="0"/>
          <c:showSerName val="0"/>
          <c:showPercent val="0"/>
          <c:showBubbleSize val="0"/>
        </c:dLbls>
        <c:gapWidth val="25"/>
        <c:overlap val="100"/>
        <c:axId val="2131760703"/>
        <c:axId val="2131762623"/>
      </c:barChart>
      <c:catAx>
        <c:axId val="213176070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762623"/>
        <c:crosses val="autoZero"/>
        <c:auto val="1"/>
        <c:lblAlgn val="ctr"/>
        <c:lblOffset val="100"/>
        <c:noMultiLvlLbl val="0"/>
      </c:catAx>
      <c:valAx>
        <c:axId val="2131762623"/>
        <c:scaling>
          <c:orientation val="minMax"/>
        </c:scaling>
        <c:delete val="1"/>
        <c:axPos val="t"/>
        <c:numFmt formatCode="\$#,###.0,\k" sourceLinked="1"/>
        <c:majorTickMark val="none"/>
        <c:minorTickMark val="none"/>
        <c:tickLblPos val="nextTo"/>
        <c:crossAx val="21317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rPr>
              <a:t>Female</a:t>
            </a:r>
            <a:r>
              <a:rPr lang="en-IN" b="1">
                <a:solidFill>
                  <a:schemeClr val="tx1"/>
                </a:solidFill>
              </a:rPr>
              <a:t> vs</a:t>
            </a:r>
            <a:r>
              <a:rPr lang="en-IN" b="1" baseline="0">
                <a:solidFill>
                  <a:schemeClr val="tx1"/>
                </a:solidFill>
              </a:rPr>
              <a:t> </a:t>
            </a:r>
            <a:r>
              <a:rPr lang="en-IN" b="1" baseline="0">
                <a:solidFill>
                  <a:schemeClr val="accent1">
                    <a:lumMod val="60000"/>
                    <a:lumOff val="40000"/>
                  </a:schemeClr>
                </a:solidFill>
              </a:rPr>
              <a:t>Male</a:t>
            </a:r>
            <a:r>
              <a:rPr lang="en-IN" b="1" baseline="0">
                <a:solidFill>
                  <a:schemeClr val="tx1"/>
                </a:solidFill>
              </a:rPr>
              <a:t> Callers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Sheet2!$C$35:$C$36</c:f>
              <c:strCache>
                <c:ptCount val="1"/>
                <c:pt idx="0">
                  <c:v>Female</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Sheet2!$B$37:$B$40</c:f>
              <c:strCache>
                <c:ptCount val="3"/>
                <c:pt idx="0">
                  <c:v>Cincinnati</c:v>
                </c:pt>
                <c:pt idx="1">
                  <c:v>Cleveland</c:v>
                </c:pt>
                <c:pt idx="2">
                  <c:v>Columbus</c:v>
                </c:pt>
              </c:strCache>
            </c:strRef>
          </c:cat>
          <c:val>
            <c:numRef>
              <c:f>Sheet2!$C$37:$C$40</c:f>
              <c:numCache>
                <c:formatCode>#,##0</c:formatCode>
                <c:ptCount val="3"/>
                <c:pt idx="0">
                  <c:v>144</c:v>
                </c:pt>
                <c:pt idx="1">
                  <c:v>326</c:v>
                </c:pt>
                <c:pt idx="2">
                  <c:v>129</c:v>
                </c:pt>
              </c:numCache>
            </c:numRef>
          </c:val>
          <c:extLst>
            <c:ext xmlns:c16="http://schemas.microsoft.com/office/drawing/2014/chart" uri="{C3380CC4-5D6E-409C-BE32-E72D297353CC}">
              <c16:uniqueId val="{00000000-D157-44AA-A86E-2D13DEB232ED}"/>
            </c:ext>
          </c:extLst>
        </c:ser>
        <c:ser>
          <c:idx val="1"/>
          <c:order val="1"/>
          <c:tx>
            <c:strRef>
              <c:f>Sheet2!$D$35:$D$36</c:f>
              <c:strCache>
                <c:ptCount val="1"/>
                <c:pt idx="0">
                  <c:v>Male</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Sheet2!$B$37:$B$40</c:f>
              <c:strCache>
                <c:ptCount val="3"/>
                <c:pt idx="0">
                  <c:v>Cincinnati</c:v>
                </c:pt>
                <c:pt idx="1">
                  <c:v>Cleveland</c:v>
                </c:pt>
                <c:pt idx="2">
                  <c:v>Columbus</c:v>
                </c:pt>
              </c:strCache>
            </c:strRef>
          </c:cat>
          <c:val>
            <c:numRef>
              <c:f>Sheet2!$D$37:$D$40</c:f>
              <c:numCache>
                <c:formatCode>#,##0</c:formatCode>
                <c:ptCount val="3"/>
                <c:pt idx="0">
                  <c:v>132</c:v>
                </c:pt>
                <c:pt idx="1">
                  <c:v>63</c:v>
                </c:pt>
                <c:pt idx="2">
                  <c:v>206</c:v>
                </c:pt>
              </c:numCache>
            </c:numRef>
          </c:val>
          <c:extLst>
            <c:ext xmlns:c16="http://schemas.microsoft.com/office/drawing/2014/chart" uri="{C3380CC4-5D6E-409C-BE32-E72D297353CC}">
              <c16:uniqueId val="{00000001-D157-44AA-A86E-2D13DEB232ED}"/>
            </c:ext>
          </c:extLst>
        </c:ser>
        <c:dLbls>
          <c:dLblPos val="ctr"/>
          <c:showLegendKey val="0"/>
          <c:showVal val="1"/>
          <c:showCatName val="0"/>
          <c:showSerName val="0"/>
          <c:showPercent val="0"/>
          <c:showBubbleSize val="0"/>
        </c:dLbls>
        <c:gapWidth val="25"/>
        <c:overlap val="100"/>
        <c:axId val="2068134447"/>
        <c:axId val="2068137327"/>
      </c:barChart>
      <c:catAx>
        <c:axId val="2068134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37327"/>
        <c:crosses val="autoZero"/>
        <c:auto val="1"/>
        <c:lblAlgn val="ctr"/>
        <c:lblOffset val="100"/>
        <c:noMultiLvlLbl val="0"/>
      </c:catAx>
      <c:valAx>
        <c:axId val="2068137327"/>
        <c:scaling>
          <c:orientation val="minMax"/>
        </c:scaling>
        <c:delete val="1"/>
        <c:axPos val="l"/>
        <c:numFmt formatCode="0%" sourceLinked="1"/>
        <c:majorTickMark val="out"/>
        <c:minorTickMark val="none"/>
        <c:tickLblPos val="nextTo"/>
        <c:crossAx val="206813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[sample-data-excel-portfolio-project.xlsx]Sheet2!PivotTable8</c:name>
    <c:fmtId val="7"/>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Rating</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Sheet2!$C$42</c:f>
              <c:strCache>
                <c:ptCount val="1"/>
                <c:pt idx="0">
                  <c:v>Total</c:v>
                </c:pt>
              </c:strCache>
            </c:strRef>
          </c:tx>
          <c:spPr>
            <a:solidFill>
              <a:schemeClr val="accent1"/>
            </a:solidFill>
            <a:ln>
              <a:noFill/>
            </a:ln>
            <a:effectLst/>
          </c:spPr>
          <c:invertIfNegative val="0"/>
          <c:cat>
            <c:strRef>
              <c:f>Sheet2!$B$43:$B$48</c:f>
              <c:strCache>
                <c:ptCount val="5"/>
                <c:pt idx="0">
                  <c:v>1</c:v>
                </c:pt>
                <c:pt idx="1">
                  <c:v>2</c:v>
                </c:pt>
                <c:pt idx="2">
                  <c:v>3</c:v>
                </c:pt>
                <c:pt idx="3">
                  <c:v>4</c:v>
                </c:pt>
                <c:pt idx="4">
                  <c:v>5</c:v>
                </c:pt>
              </c:strCache>
            </c:strRef>
          </c:cat>
          <c:val>
            <c:numRef>
              <c:f>Sheet2!$C$43:$C$48</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3D39-4F12-A2FA-45F66E49E0BB}"/>
            </c:ext>
          </c:extLst>
        </c:ser>
        <c:dLbls>
          <c:showLegendKey val="0"/>
          <c:showVal val="0"/>
          <c:showCatName val="0"/>
          <c:showSerName val="0"/>
          <c:showPercent val="0"/>
          <c:showBubbleSize val="0"/>
        </c:dLbls>
        <c:gapWidth val="25"/>
        <c:overlap val="-27"/>
        <c:axId val="1763391"/>
        <c:axId val="1763871"/>
      </c:barChart>
      <c:catAx>
        <c:axId val="176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871"/>
        <c:crosses val="autoZero"/>
        <c:auto val="1"/>
        <c:lblAlgn val="ctr"/>
        <c:lblOffset val="100"/>
        <c:noMultiLvlLbl val="0"/>
      </c:catAx>
      <c:valAx>
        <c:axId val="17638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62265480196779"/>
          <c:y val="9.9115099499741899E-2"/>
          <c:w val="0.58468409448818892"/>
          <c:h val="0.76224249863702798"/>
        </c:manualLayout>
      </c:layout>
      <c:barChart>
        <c:barDir val="bar"/>
        <c:grouping val="clustered"/>
        <c:varyColors val="0"/>
        <c:ser>
          <c:idx val="0"/>
          <c:order val="0"/>
          <c:tx>
            <c:strRef>
              <c:f>Sheet2!$F$11</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Sheet2!$E$12:$E$19</c:f>
              <c:strCache>
                <c:ptCount val="7"/>
                <c:pt idx="0">
                  <c:v>Sunday</c:v>
                </c:pt>
                <c:pt idx="1">
                  <c:v>Monday</c:v>
                </c:pt>
                <c:pt idx="2">
                  <c:v>Tuesday</c:v>
                </c:pt>
                <c:pt idx="3">
                  <c:v>Wednesday</c:v>
                </c:pt>
                <c:pt idx="4">
                  <c:v>Thursday</c:v>
                </c:pt>
                <c:pt idx="5">
                  <c:v>Friday</c:v>
                </c:pt>
                <c:pt idx="6">
                  <c:v>Saturday</c:v>
                </c:pt>
              </c:strCache>
            </c:strRef>
          </c:cat>
          <c:val>
            <c:numRef>
              <c:f>Sheet2!$F$12:$F$19</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761F-4E9C-85A6-D245E26D2B21}"/>
            </c:ext>
          </c:extLst>
        </c:ser>
        <c:dLbls>
          <c:dLblPos val="outEnd"/>
          <c:showLegendKey val="0"/>
          <c:showVal val="1"/>
          <c:showCatName val="0"/>
          <c:showSerName val="0"/>
          <c:showPercent val="0"/>
          <c:showBubbleSize val="0"/>
        </c:dLbls>
        <c:gapWidth val="35"/>
        <c:axId val="1705455871"/>
        <c:axId val="1705459231"/>
      </c:barChart>
      <c:catAx>
        <c:axId val="1705455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59231"/>
        <c:crosses val="autoZero"/>
        <c:auto val="1"/>
        <c:lblAlgn val="ctr"/>
        <c:lblOffset val="100"/>
        <c:noMultiLvlLbl val="0"/>
      </c:catAx>
      <c:valAx>
        <c:axId val="170545923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5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1">
                    <a:lumMod val="60000"/>
                    <a:lumOff val="40000"/>
                  </a:schemeClr>
                </a:solidFill>
              </a:rPr>
              <a:t>Call Trend</a:t>
            </a:r>
          </a:p>
        </c:rich>
      </c:tx>
      <c:layout>
        <c:manualLayout>
          <c:xMode val="edge"/>
          <c:yMode val="edge"/>
          <c:x val="2.8902668416447914E-2"/>
          <c:y val="1.9512187627352552E-2"/>
        </c:manualLayout>
      </c:layout>
      <c:overlay val="0"/>
      <c:spPr>
        <a:solidFill>
          <a:srgbClr val="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Sheet2!$C$11</c:f>
              <c:strCache>
                <c:ptCount val="1"/>
                <c:pt idx="0">
                  <c:v>call count2</c:v>
                </c:pt>
              </c:strCache>
            </c:strRef>
          </c:tx>
          <c:spPr>
            <a:gradFill>
              <a:gsLst>
                <a:gs pos="100000">
                  <a:schemeClr val="accent1">
                    <a:lumMod val="20000"/>
                    <a:lumOff val="80000"/>
                    <a:alpha val="50000"/>
                  </a:schemeClr>
                </a:gs>
                <a:gs pos="100000">
                  <a:schemeClr val="accent1">
                    <a:lumMod val="45000"/>
                    <a:lumOff val="55000"/>
                  </a:schemeClr>
                </a:gs>
                <a:gs pos="56000">
                  <a:schemeClr val="accent1">
                    <a:lumMod val="60000"/>
                    <a:lumOff val="40000"/>
                  </a:schemeClr>
                </a:gs>
              </a:gsLst>
              <a:lin ang="5400000" scaled="1"/>
            </a:gradFill>
            <a:ln>
              <a:noFill/>
            </a:ln>
            <a:effectLst/>
          </c:spP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Sheet2!$C$12:$C$24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FBC0-4952-ABFB-9975C8D0E218}"/>
            </c:ext>
          </c:extLst>
        </c:ser>
        <c:dLbls>
          <c:showLegendKey val="0"/>
          <c:showVal val="0"/>
          <c:showCatName val="0"/>
          <c:showSerName val="0"/>
          <c:showPercent val="0"/>
          <c:showBubbleSize val="0"/>
        </c:dLbls>
        <c:axId val="5549791"/>
        <c:axId val="2132911263"/>
      </c:areaChart>
      <c:lineChart>
        <c:grouping val="standard"/>
        <c:varyColors val="0"/>
        <c:ser>
          <c:idx val="0"/>
          <c:order val="0"/>
          <c:tx>
            <c:strRef>
              <c:f>Sheet2!$B$11</c:f>
              <c:strCache>
                <c:ptCount val="1"/>
                <c:pt idx="0">
                  <c:v>call count</c:v>
                </c:pt>
              </c:strCache>
            </c:strRef>
          </c:tx>
          <c:spPr>
            <a:ln w="28575" cap="rnd">
              <a:solidFill>
                <a:schemeClr val="accent1"/>
              </a:solidFill>
              <a:round/>
            </a:ln>
            <a:effectLst/>
          </c:spPr>
          <c:marker>
            <c:symbol val="circle"/>
            <c:size val="7"/>
            <c:spPr>
              <a:solidFill>
                <a:schemeClr val="bg1">
                  <a:lumMod val="95000"/>
                </a:schemeClr>
              </a:solidFill>
              <a:ln w="9525">
                <a:solidFill>
                  <a:schemeClr val="accent1"/>
                </a:solidFill>
              </a:ln>
              <a:effectLst/>
            </c:spPr>
          </c:marke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Sheet2!$B$12:$B$24</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FBC0-4952-ABFB-9975C8D0E218}"/>
            </c:ext>
          </c:extLst>
        </c:ser>
        <c:dLbls>
          <c:showLegendKey val="0"/>
          <c:showVal val="0"/>
          <c:showCatName val="0"/>
          <c:showSerName val="0"/>
          <c:showPercent val="0"/>
          <c:showBubbleSize val="0"/>
        </c:dLbls>
        <c:marker val="1"/>
        <c:smooth val="0"/>
        <c:axId val="5549791"/>
        <c:axId val="2132911263"/>
      </c:lineChart>
      <c:catAx>
        <c:axId val="554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911263"/>
        <c:crosses val="autoZero"/>
        <c:auto val="1"/>
        <c:lblAlgn val="ctr"/>
        <c:lblOffset val="100"/>
        <c:noMultiLvlLbl val="0"/>
      </c:catAx>
      <c:valAx>
        <c:axId val="213291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r>
              <a:rPr lang="en-IN" sz="1800" b="1">
                <a:solidFill>
                  <a:schemeClr val="tx2">
                    <a:lumMod val="75000"/>
                  </a:schemeClr>
                </a:solidFill>
              </a:rPr>
              <a:t>Calls</a:t>
            </a:r>
          </a:p>
        </c:rich>
      </c:tx>
      <c:layout>
        <c:manualLayout>
          <c:xMode val="edge"/>
          <c:yMode val="edge"/>
          <c:x val="0.12856031128404669"/>
          <c:y val="2.291325105010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7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Sheet2!$E$28:$E$32</c:f>
              <c:strCache>
                <c:ptCount val="5"/>
                <c:pt idx="0">
                  <c:v>R01</c:v>
                </c:pt>
                <c:pt idx="1">
                  <c:v>R02</c:v>
                </c:pt>
                <c:pt idx="2">
                  <c:v>R03</c:v>
                </c:pt>
                <c:pt idx="3">
                  <c:v>R04</c:v>
                </c:pt>
                <c:pt idx="4">
                  <c:v>R05</c:v>
                </c:pt>
              </c:strCache>
            </c:strRef>
          </c:cat>
          <c:val>
            <c:numRef>
              <c:f>Sheet2!$F$28:$F$32</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606-42C4-B13E-E2061BDEF3D1}"/>
            </c:ext>
          </c:extLst>
        </c:ser>
        <c:ser>
          <c:idx val="1"/>
          <c:order val="1"/>
          <c:tx>
            <c:strRef>
              <c:f>Sheet2!$H$27</c:f>
              <c:strCache>
                <c:ptCount val="1"/>
                <c:pt idx="0">
                  <c:v>SEL.Call</c:v>
                </c:pt>
              </c:strCache>
            </c:strRef>
          </c:tx>
          <c:spPr>
            <a:gradFill flip="none" rotWithShape="1">
              <a:gsLst>
                <a:gs pos="100000">
                  <a:schemeClr val="accent1">
                    <a:lumMod val="75000"/>
                  </a:schemeClr>
                </a:gs>
                <a:gs pos="4000">
                  <a:schemeClr val="accent1">
                    <a:lumMod val="45000"/>
                    <a:lumOff val="55000"/>
                  </a:schemeClr>
                </a:gs>
                <a:gs pos="35000">
                  <a:schemeClr val="accent1">
                    <a:lumMod val="60000"/>
                    <a:lumOff val="40000"/>
                  </a:schemeClr>
                </a:gs>
              </a:gsLst>
              <a:path path="circle">
                <a:fillToRect t="100000" r="100000"/>
              </a:path>
              <a:tileRect l="-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Sheet2!$H$28:$H$32</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E606-42C4-B13E-E2061BDEF3D1}"/>
            </c:ext>
          </c:extLst>
        </c:ser>
        <c:dLbls>
          <c:dLblPos val="outEnd"/>
          <c:showLegendKey val="0"/>
          <c:showVal val="1"/>
          <c:showCatName val="0"/>
          <c:showSerName val="0"/>
          <c:showPercent val="0"/>
          <c:showBubbleSize val="0"/>
        </c:dLbls>
        <c:gapWidth val="25"/>
        <c:overlap val="100"/>
        <c:axId val="2131760703"/>
        <c:axId val="2131762623"/>
      </c:barChart>
      <c:catAx>
        <c:axId val="213176070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762623"/>
        <c:crosses val="autoZero"/>
        <c:auto val="1"/>
        <c:lblAlgn val="ctr"/>
        <c:lblOffset val="100"/>
        <c:noMultiLvlLbl val="0"/>
      </c:catAx>
      <c:valAx>
        <c:axId val="2131762623"/>
        <c:scaling>
          <c:orientation val="minMax"/>
        </c:scaling>
        <c:delete val="1"/>
        <c:axPos val="t"/>
        <c:numFmt formatCode="#,##0" sourceLinked="1"/>
        <c:majorTickMark val="out"/>
        <c:minorTickMark val="none"/>
        <c:tickLblPos val="nextTo"/>
        <c:crossAx val="21317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r>
              <a:rPr lang="en-IN" sz="1800" b="1">
                <a:solidFill>
                  <a:schemeClr val="accent2">
                    <a:lumMod val="75000"/>
                  </a:schemeClr>
                </a:solidFill>
              </a:rPr>
              <a:t>Amount</a:t>
            </a:r>
          </a:p>
        </c:rich>
      </c:tx>
      <c:layout>
        <c:manualLayout>
          <c:xMode val="edge"/>
          <c:yMode val="edge"/>
          <c:x val="0.10780804150453958"/>
          <c:y val="2.6122448979591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Sheet2!$E$28:$E$32</c:f>
              <c:strCache>
                <c:ptCount val="5"/>
                <c:pt idx="0">
                  <c:v>R01</c:v>
                </c:pt>
                <c:pt idx="1">
                  <c:v>R02</c:v>
                </c:pt>
                <c:pt idx="2">
                  <c:v>R03</c:v>
                </c:pt>
                <c:pt idx="3">
                  <c:v>R04</c:v>
                </c:pt>
                <c:pt idx="4">
                  <c:v>R05</c:v>
                </c:pt>
              </c:strCache>
            </c:strRef>
          </c:cat>
          <c:val>
            <c:numRef>
              <c:f>Sheet2!$G$28:$G$32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B36-4DB0-A9F1-EDB9EC88AA58}"/>
            </c:ext>
          </c:extLst>
        </c:ser>
        <c:ser>
          <c:idx val="1"/>
          <c:order val="1"/>
          <c:tx>
            <c:strRef>
              <c:f>Sheet2!$I$27</c:f>
              <c:strCache>
                <c:ptCount val="1"/>
                <c:pt idx="0">
                  <c:v>sel.amo</c:v>
                </c:pt>
              </c:strCache>
            </c:strRef>
          </c:tx>
          <c:spPr>
            <a:gradFill flip="none" rotWithShape="1">
              <a:gsLst>
                <a:gs pos="0">
                  <a:schemeClr val="accent2">
                    <a:lumMod val="75000"/>
                  </a:schemeClr>
                </a:gs>
                <a:gs pos="48000">
                  <a:schemeClr val="accent1">
                    <a:lumMod val="60000"/>
                    <a:lumOff val="40000"/>
                  </a:schemeClr>
                </a:gs>
                <a:gs pos="100000">
                  <a:schemeClr val="accent1">
                    <a:lumMod val="40000"/>
                    <a:lumOff val="60000"/>
                  </a:schemeClr>
                </a:gs>
              </a:gsLst>
              <a:lin ang="10800000" scaled="1"/>
              <a:tileRect/>
            </a:gradFill>
            <a:ln>
              <a:noFill/>
            </a:ln>
            <a:effectLst/>
          </c:spPr>
          <c:invertIfNegative val="0"/>
          <c:dPt>
            <c:idx val="2"/>
            <c:invertIfNegative val="0"/>
            <c:bubble3D val="0"/>
            <c:spPr>
              <a:gradFill flip="none" rotWithShape="1">
                <a:gsLst>
                  <a:gs pos="0">
                    <a:schemeClr val="accent2">
                      <a:lumMod val="75000"/>
                    </a:schemeClr>
                  </a:gs>
                  <a:gs pos="48000">
                    <a:schemeClr val="accent1">
                      <a:lumMod val="60000"/>
                      <a:lumOff val="40000"/>
                    </a:schemeClr>
                  </a:gs>
                  <a:gs pos="100000">
                    <a:schemeClr val="accent1">
                      <a:lumMod val="40000"/>
                      <a:lumOff val="60000"/>
                    </a:schemeClr>
                  </a:gs>
                </a:gsLst>
                <a:lin ang="10800000" scaled="1"/>
                <a:tileRect/>
              </a:gradFill>
              <a:ln>
                <a:noFill/>
              </a:ln>
              <a:effectLst/>
            </c:spPr>
            <c:extLst>
              <c:ext xmlns:c16="http://schemas.microsoft.com/office/drawing/2014/chart" uri="{C3380CC4-5D6E-409C-BE32-E72D297353CC}">
                <c16:uniqueId val="{00000002-1B36-4DB0-A9F1-EDB9EC88AA58}"/>
              </c:ext>
            </c:extLst>
          </c:dPt>
          <c:dLbls>
            <c:delete val="1"/>
          </c:dLbls>
          <c:val>
            <c:numRef>
              <c:f>Sheet2!$I$28:$I$32</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1B36-4DB0-A9F1-EDB9EC88AA58}"/>
            </c:ext>
          </c:extLst>
        </c:ser>
        <c:dLbls>
          <c:dLblPos val="outEnd"/>
          <c:showLegendKey val="0"/>
          <c:showVal val="1"/>
          <c:showCatName val="0"/>
          <c:showSerName val="0"/>
          <c:showPercent val="0"/>
          <c:showBubbleSize val="0"/>
        </c:dLbls>
        <c:gapWidth val="25"/>
        <c:overlap val="100"/>
        <c:axId val="2131760703"/>
        <c:axId val="2131762623"/>
      </c:barChart>
      <c:catAx>
        <c:axId val="213176070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762623"/>
        <c:crosses val="autoZero"/>
        <c:auto val="1"/>
        <c:lblAlgn val="ctr"/>
        <c:lblOffset val="100"/>
        <c:noMultiLvlLbl val="0"/>
      </c:catAx>
      <c:valAx>
        <c:axId val="2131762623"/>
        <c:scaling>
          <c:orientation val="minMax"/>
        </c:scaling>
        <c:delete val="1"/>
        <c:axPos val="t"/>
        <c:numFmt formatCode="\$#,###.0,\k" sourceLinked="1"/>
        <c:majorTickMark val="none"/>
        <c:minorTickMark val="none"/>
        <c:tickLblPos val="nextTo"/>
        <c:crossAx val="21317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rPr>
              <a:t>Female</a:t>
            </a:r>
            <a:r>
              <a:rPr lang="en-IN" b="1">
                <a:solidFill>
                  <a:schemeClr val="tx1"/>
                </a:solidFill>
              </a:rPr>
              <a:t> vs</a:t>
            </a:r>
            <a:r>
              <a:rPr lang="en-IN" b="1" baseline="0">
                <a:solidFill>
                  <a:schemeClr val="tx1"/>
                </a:solidFill>
              </a:rPr>
              <a:t> </a:t>
            </a:r>
            <a:r>
              <a:rPr lang="en-IN" b="1" baseline="0">
                <a:solidFill>
                  <a:schemeClr val="accent1">
                    <a:lumMod val="60000"/>
                    <a:lumOff val="40000"/>
                  </a:schemeClr>
                </a:solidFill>
              </a:rPr>
              <a:t>Male</a:t>
            </a:r>
            <a:r>
              <a:rPr lang="en-IN" b="1" baseline="0">
                <a:solidFill>
                  <a:schemeClr val="tx1"/>
                </a:solidFill>
              </a:rPr>
              <a:t> Callers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Sheet2!$C$35:$C$36</c:f>
              <c:strCache>
                <c:ptCount val="1"/>
                <c:pt idx="0">
                  <c:v>Female</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Sheet2!$B$37:$B$40</c:f>
              <c:strCache>
                <c:ptCount val="3"/>
                <c:pt idx="0">
                  <c:v>Cincinnati</c:v>
                </c:pt>
                <c:pt idx="1">
                  <c:v>Cleveland</c:v>
                </c:pt>
                <c:pt idx="2">
                  <c:v>Columbus</c:v>
                </c:pt>
              </c:strCache>
            </c:strRef>
          </c:cat>
          <c:val>
            <c:numRef>
              <c:f>Sheet2!$C$37:$C$40</c:f>
              <c:numCache>
                <c:formatCode>#,##0</c:formatCode>
                <c:ptCount val="3"/>
                <c:pt idx="0">
                  <c:v>144</c:v>
                </c:pt>
                <c:pt idx="1">
                  <c:v>326</c:v>
                </c:pt>
                <c:pt idx="2">
                  <c:v>129</c:v>
                </c:pt>
              </c:numCache>
            </c:numRef>
          </c:val>
          <c:extLst>
            <c:ext xmlns:c16="http://schemas.microsoft.com/office/drawing/2014/chart" uri="{C3380CC4-5D6E-409C-BE32-E72D297353CC}">
              <c16:uniqueId val="{00000000-79FF-4B18-B611-E76E33C292DA}"/>
            </c:ext>
          </c:extLst>
        </c:ser>
        <c:ser>
          <c:idx val="1"/>
          <c:order val="1"/>
          <c:tx>
            <c:strRef>
              <c:f>Sheet2!$D$35:$D$36</c:f>
              <c:strCache>
                <c:ptCount val="1"/>
                <c:pt idx="0">
                  <c:v>Male</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Sheet2!$B$37:$B$40</c:f>
              <c:strCache>
                <c:ptCount val="3"/>
                <c:pt idx="0">
                  <c:v>Cincinnati</c:v>
                </c:pt>
                <c:pt idx="1">
                  <c:v>Cleveland</c:v>
                </c:pt>
                <c:pt idx="2">
                  <c:v>Columbus</c:v>
                </c:pt>
              </c:strCache>
            </c:strRef>
          </c:cat>
          <c:val>
            <c:numRef>
              <c:f>Sheet2!$D$37:$D$40</c:f>
              <c:numCache>
                <c:formatCode>#,##0</c:formatCode>
                <c:ptCount val="3"/>
                <c:pt idx="0">
                  <c:v>132</c:v>
                </c:pt>
                <c:pt idx="1">
                  <c:v>63</c:v>
                </c:pt>
                <c:pt idx="2">
                  <c:v>206</c:v>
                </c:pt>
              </c:numCache>
            </c:numRef>
          </c:val>
          <c:extLst>
            <c:ext xmlns:c16="http://schemas.microsoft.com/office/drawing/2014/chart" uri="{C3380CC4-5D6E-409C-BE32-E72D297353CC}">
              <c16:uniqueId val="{00000001-79FF-4B18-B611-E76E33C292DA}"/>
            </c:ext>
          </c:extLst>
        </c:ser>
        <c:dLbls>
          <c:dLblPos val="ctr"/>
          <c:showLegendKey val="0"/>
          <c:showVal val="1"/>
          <c:showCatName val="0"/>
          <c:showSerName val="0"/>
          <c:showPercent val="0"/>
          <c:showBubbleSize val="0"/>
        </c:dLbls>
        <c:gapWidth val="25"/>
        <c:overlap val="100"/>
        <c:axId val="2068134447"/>
        <c:axId val="2068137327"/>
      </c:barChart>
      <c:catAx>
        <c:axId val="2068134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37327"/>
        <c:crosses val="autoZero"/>
        <c:auto val="1"/>
        <c:lblAlgn val="ctr"/>
        <c:lblOffset val="100"/>
        <c:noMultiLvlLbl val="0"/>
      </c:catAx>
      <c:valAx>
        <c:axId val="2068137327"/>
        <c:scaling>
          <c:orientation val="minMax"/>
        </c:scaling>
        <c:delete val="1"/>
        <c:axPos val="l"/>
        <c:numFmt formatCode="0%" sourceLinked="1"/>
        <c:majorTickMark val="out"/>
        <c:minorTickMark val="none"/>
        <c:tickLblPos val="nextTo"/>
        <c:crossAx val="206813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[sample-data-excel-portfolio-project.xlsx]Sheet2!PivotTable8</c:name>
    <c:fmtId val="1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Rating</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Sheet2!$C$42</c:f>
              <c:strCache>
                <c:ptCount val="1"/>
                <c:pt idx="0">
                  <c:v>Total</c:v>
                </c:pt>
              </c:strCache>
            </c:strRef>
          </c:tx>
          <c:spPr>
            <a:solidFill>
              <a:schemeClr val="accent1"/>
            </a:solidFill>
            <a:ln>
              <a:noFill/>
            </a:ln>
            <a:effectLst/>
          </c:spPr>
          <c:invertIfNegative val="0"/>
          <c:cat>
            <c:strRef>
              <c:f>Sheet2!$B$43:$B$48</c:f>
              <c:strCache>
                <c:ptCount val="5"/>
                <c:pt idx="0">
                  <c:v>1</c:v>
                </c:pt>
                <c:pt idx="1">
                  <c:v>2</c:v>
                </c:pt>
                <c:pt idx="2">
                  <c:v>3</c:v>
                </c:pt>
                <c:pt idx="3">
                  <c:v>4</c:v>
                </c:pt>
                <c:pt idx="4">
                  <c:v>5</c:v>
                </c:pt>
              </c:strCache>
            </c:strRef>
          </c:cat>
          <c:val>
            <c:numRef>
              <c:f>Sheet2!$C$43:$C$48</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A5DB-4F42-A91C-4EA7C88D8C5B}"/>
            </c:ext>
          </c:extLst>
        </c:ser>
        <c:dLbls>
          <c:showLegendKey val="0"/>
          <c:showVal val="0"/>
          <c:showCatName val="0"/>
          <c:showSerName val="0"/>
          <c:showPercent val="0"/>
          <c:showBubbleSize val="0"/>
        </c:dLbls>
        <c:gapWidth val="25"/>
        <c:overlap val="-27"/>
        <c:axId val="1763391"/>
        <c:axId val="1763871"/>
      </c:barChart>
      <c:catAx>
        <c:axId val="176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871"/>
        <c:crosses val="autoZero"/>
        <c:auto val="1"/>
        <c:lblAlgn val="ctr"/>
        <c:lblOffset val="100"/>
        <c:noMultiLvlLbl val="0"/>
      </c:catAx>
      <c:valAx>
        <c:axId val="17638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11.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13.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5.svg"/><Relationship Id="rId4" Type="http://schemas.openxmlformats.org/officeDocument/2006/relationships/image" Target="../media/image12.svg"/><Relationship Id="rId9" Type="http://schemas.openxmlformats.org/officeDocument/2006/relationships/image" Target="../media/image9.pn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23.sv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40819</xdr:colOff>
      <xdr:row>3</xdr:row>
      <xdr:rowOff>27215</xdr:rowOff>
    </xdr:from>
    <xdr:to>
      <xdr:col>4</xdr:col>
      <xdr:colOff>40820</xdr:colOff>
      <xdr:row>7</xdr:row>
      <xdr:rowOff>190500</xdr:rowOff>
    </xdr:to>
    <xdr:sp macro="" textlink="Sheet2!$A$4">
      <xdr:nvSpPr>
        <xdr:cNvPr id="2" name="Rectangle 1">
          <a:extLst>
            <a:ext uri="{FF2B5EF4-FFF2-40B4-BE49-F238E27FC236}">
              <a16:creationId xmlns:a16="http://schemas.microsoft.com/office/drawing/2014/main" id="{BB0017B2-C5B5-8C60-77C0-8A2C9BE544AB}"/>
            </a:ext>
          </a:extLst>
        </xdr:cNvPr>
        <xdr:cNvSpPr/>
      </xdr:nvSpPr>
      <xdr:spPr>
        <a:xfrm>
          <a:off x="476248" y="639536"/>
          <a:ext cx="1360715" cy="979714"/>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46DC14-FD16-494A-BD04-A62457541619}" type="TxLink">
            <a:rPr lang="en-US" sz="2800" b="1" i="0" u="none" strike="noStrike">
              <a:solidFill>
                <a:schemeClr val="bg1"/>
              </a:solidFill>
              <a:latin typeface="Times New Roman" panose="02020603050405020304" pitchFamily="18" charset="0"/>
              <a:cs typeface="Times New Roman" panose="02020603050405020304" pitchFamily="18" charset="0"/>
            </a:rPr>
            <a:pPr algn="ctr"/>
            <a:t>1,000</a:t>
          </a:fld>
          <a:endParaRPr lang="en-US" sz="2800" b="1">
            <a:solidFill>
              <a:schemeClr val="bg1"/>
            </a:solidFill>
            <a:latin typeface="Times New Roman" panose="02020603050405020304" pitchFamily="18" charset="0"/>
            <a:cs typeface="Times New Roman" panose="02020603050405020304" pitchFamily="18" charset="0"/>
          </a:endParaRPr>
        </a:p>
      </xdr:txBody>
    </xdr:sp>
    <xdr:clientData/>
  </xdr:twoCellAnchor>
  <xdr:oneCellAnchor>
    <xdr:from>
      <xdr:col>2</xdr:col>
      <xdr:colOff>258535</xdr:colOff>
      <xdr:row>3</xdr:row>
      <xdr:rowOff>95252</xdr:rowOff>
    </xdr:from>
    <xdr:ext cx="952500" cy="217714"/>
    <xdr:sp macro="" textlink="">
      <xdr:nvSpPr>
        <xdr:cNvPr id="3" name="TextBox 2">
          <a:extLst>
            <a:ext uri="{FF2B5EF4-FFF2-40B4-BE49-F238E27FC236}">
              <a16:creationId xmlns:a16="http://schemas.microsoft.com/office/drawing/2014/main" id="{2261CAEF-BEA8-885C-C3E7-376FF335E5A4}"/>
            </a:ext>
          </a:extLst>
        </xdr:cNvPr>
        <xdr:cNvSpPr txBox="1"/>
      </xdr:nvSpPr>
      <xdr:spPr>
        <a:xfrm>
          <a:off x="693964" y="707573"/>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Calls</a:t>
          </a:r>
        </a:p>
      </xdr:txBody>
    </xdr:sp>
    <xdr:clientData/>
  </xdr:oneCellAnchor>
  <xdr:twoCellAnchor editAs="oneCell">
    <xdr:from>
      <xdr:col>2</xdr:col>
      <xdr:colOff>95247</xdr:colOff>
      <xdr:row>3</xdr:row>
      <xdr:rowOff>108858</xdr:rowOff>
    </xdr:from>
    <xdr:to>
      <xdr:col>2</xdr:col>
      <xdr:colOff>299354</xdr:colOff>
      <xdr:row>4</xdr:row>
      <xdr:rowOff>108858</xdr:rowOff>
    </xdr:to>
    <xdr:pic>
      <xdr:nvPicPr>
        <xdr:cNvPr id="4" name="Graphic 3" descr="Receiver with solid fill">
          <a:extLst>
            <a:ext uri="{FF2B5EF4-FFF2-40B4-BE49-F238E27FC236}">
              <a16:creationId xmlns:a16="http://schemas.microsoft.com/office/drawing/2014/main" id="{2235A3A1-E0BF-46C3-A088-058E28683B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30676" y="721179"/>
          <a:ext cx="204107" cy="204107"/>
        </a:xfrm>
        <a:prstGeom prst="rect">
          <a:avLst/>
        </a:prstGeom>
      </xdr:spPr>
    </xdr:pic>
    <xdr:clientData/>
  </xdr:twoCellAnchor>
  <xdr:oneCellAnchor>
    <xdr:from>
      <xdr:col>2</xdr:col>
      <xdr:colOff>530679</xdr:colOff>
      <xdr:row>6</xdr:row>
      <xdr:rowOff>108857</xdr:rowOff>
    </xdr:from>
    <xdr:ext cx="406650" cy="256160"/>
    <xdr:sp macro="" textlink="Sheet2!$A$9">
      <xdr:nvSpPr>
        <xdr:cNvPr id="5" name="TextBox 4">
          <a:extLst>
            <a:ext uri="{FF2B5EF4-FFF2-40B4-BE49-F238E27FC236}">
              <a16:creationId xmlns:a16="http://schemas.microsoft.com/office/drawing/2014/main" id="{91FD595D-EF2B-217A-BCBC-2C0D0B1F6A4B}"/>
            </a:ext>
          </a:extLst>
        </xdr:cNvPr>
        <xdr:cNvSpPr txBox="1"/>
      </xdr:nvSpPr>
      <xdr:spPr>
        <a:xfrm>
          <a:off x="966108" y="1333500"/>
          <a:ext cx="406650"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F1EFF139-C9B2-4653-9280-FFE4F631003C}" type="TxLink">
            <a:rPr lang="en-US" sz="1100" b="0" i="0" u="none" strike="noStrike">
              <a:solidFill>
                <a:schemeClr val="bg1"/>
              </a:solidFill>
              <a:latin typeface="Trebuchet MS"/>
            </a:rPr>
            <a:pPr algn="ctr"/>
            <a:t>186</a:t>
          </a:fld>
          <a:endParaRPr lang="en-IN" sz="1100">
            <a:solidFill>
              <a:schemeClr val="bg1"/>
            </a:solidFill>
          </a:endParaRPr>
        </a:p>
      </xdr:txBody>
    </xdr:sp>
    <xdr:clientData/>
  </xdr:oneCellAnchor>
  <xdr:twoCellAnchor>
    <xdr:from>
      <xdr:col>2</xdr:col>
      <xdr:colOff>40819</xdr:colOff>
      <xdr:row>10</xdr:row>
      <xdr:rowOff>27215</xdr:rowOff>
    </xdr:from>
    <xdr:to>
      <xdr:col>4</xdr:col>
      <xdr:colOff>40820</xdr:colOff>
      <xdr:row>14</xdr:row>
      <xdr:rowOff>190500</xdr:rowOff>
    </xdr:to>
    <xdr:sp macro="" textlink="Sheet2!$C$4">
      <xdr:nvSpPr>
        <xdr:cNvPr id="21" name="Rectangle 20">
          <a:extLst>
            <a:ext uri="{FF2B5EF4-FFF2-40B4-BE49-F238E27FC236}">
              <a16:creationId xmlns:a16="http://schemas.microsoft.com/office/drawing/2014/main" id="{C6ED5BE8-3038-4131-B394-F8984C24C147}"/>
            </a:ext>
          </a:extLst>
        </xdr:cNvPr>
        <xdr:cNvSpPr/>
      </xdr:nvSpPr>
      <xdr:spPr>
        <a:xfrm>
          <a:off x="476248" y="639536"/>
          <a:ext cx="1360715" cy="979714"/>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C8D585F-43F6-4041-B125-487E473EA796}" type="TxLink">
            <a:rPr lang="en-US" sz="2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 96,623</a:t>
          </a:fld>
          <a:endParaRPr lang="en-US" sz="2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10</xdr:row>
      <xdr:rowOff>95252</xdr:rowOff>
    </xdr:from>
    <xdr:ext cx="952500" cy="217714"/>
    <xdr:sp macro="" textlink="">
      <xdr:nvSpPr>
        <xdr:cNvPr id="22" name="TextBox 21">
          <a:extLst>
            <a:ext uri="{FF2B5EF4-FFF2-40B4-BE49-F238E27FC236}">
              <a16:creationId xmlns:a16="http://schemas.microsoft.com/office/drawing/2014/main" id="{C689A411-7E74-4652-A40A-1671E7417ABF}"/>
            </a:ext>
          </a:extLst>
        </xdr:cNvPr>
        <xdr:cNvSpPr txBox="1"/>
      </xdr:nvSpPr>
      <xdr:spPr>
        <a:xfrm>
          <a:off x="693964" y="707573"/>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Amount</a:t>
          </a:r>
        </a:p>
      </xdr:txBody>
    </xdr:sp>
    <xdr:clientData/>
  </xdr:oneCellAnchor>
  <xdr:oneCellAnchor>
    <xdr:from>
      <xdr:col>2</xdr:col>
      <xdr:colOff>372527</xdr:colOff>
      <xdr:row>13</xdr:row>
      <xdr:rowOff>108857</xdr:rowOff>
    </xdr:from>
    <xdr:ext cx="722955" cy="256160"/>
    <xdr:sp macro="" textlink="Sheet2!$C$9">
      <xdr:nvSpPr>
        <xdr:cNvPr id="24" name="TextBox 23">
          <a:extLst>
            <a:ext uri="{FF2B5EF4-FFF2-40B4-BE49-F238E27FC236}">
              <a16:creationId xmlns:a16="http://schemas.microsoft.com/office/drawing/2014/main" id="{0A02ACC8-886E-4967-B008-80F200A91CFA}"/>
            </a:ext>
          </a:extLst>
        </xdr:cNvPr>
        <xdr:cNvSpPr txBox="1"/>
      </xdr:nvSpPr>
      <xdr:spPr>
        <a:xfrm>
          <a:off x="817027" y="2791732"/>
          <a:ext cx="7229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680C8100-E6D9-4630-AFA4-A7A7FCD3C9AF}" type="TxLink">
            <a:rPr lang="en-US" sz="1100" b="0" i="0" u="none" strike="noStrike">
              <a:solidFill>
                <a:schemeClr val="bg1"/>
              </a:solidFill>
              <a:latin typeface="Trebuchet MS"/>
            </a:rPr>
            <a:pPr algn="ctr"/>
            <a:t>₹ 16,651</a:t>
          </a:fld>
          <a:endParaRPr lang="en-IN" sz="1100">
            <a:solidFill>
              <a:schemeClr val="bg1"/>
            </a:solidFill>
          </a:endParaRPr>
        </a:p>
      </xdr:txBody>
    </xdr:sp>
    <xdr:clientData/>
  </xdr:oneCellAnchor>
  <xdr:twoCellAnchor>
    <xdr:from>
      <xdr:col>2</xdr:col>
      <xdr:colOff>40819</xdr:colOff>
      <xdr:row>17</xdr:row>
      <xdr:rowOff>27215</xdr:rowOff>
    </xdr:from>
    <xdr:to>
      <xdr:col>4</xdr:col>
      <xdr:colOff>40820</xdr:colOff>
      <xdr:row>21</xdr:row>
      <xdr:rowOff>190500</xdr:rowOff>
    </xdr:to>
    <xdr:sp macro="" textlink="Sheet2!$B$4">
      <xdr:nvSpPr>
        <xdr:cNvPr id="25" name="Rectangle 24">
          <a:extLst>
            <a:ext uri="{FF2B5EF4-FFF2-40B4-BE49-F238E27FC236}">
              <a16:creationId xmlns:a16="http://schemas.microsoft.com/office/drawing/2014/main" id="{87AAA347-CC22-40F7-9311-57F51CB288A9}"/>
            </a:ext>
          </a:extLst>
        </xdr:cNvPr>
        <xdr:cNvSpPr/>
      </xdr:nvSpPr>
      <xdr:spPr>
        <a:xfrm>
          <a:off x="476248" y="639536"/>
          <a:ext cx="1360715" cy="979714"/>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586494A-802F-4C11-A2A0-4A338B8E5B10}"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89,850</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17</xdr:row>
      <xdr:rowOff>95252</xdr:rowOff>
    </xdr:from>
    <xdr:ext cx="952500" cy="217714"/>
    <xdr:sp macro="" textlink="">
      <xdr:nvSpPr>
        <xdr:cNvPr id="26" name="TextBox 25">
          <a:extLst>
            <a:ext uri="{FF2B5EF4-FFF2-40B4-BE49-F238E27FC236}">
              <a16:creationId xmlns:a16="http://schemas.microsoft.com/office/drawing/2014/main" id="{D4EFC07F-39CA-4AB5-AA4A-38C57907BB18}"/>
            </a:ext>
          </a:extLst>
        </xdr:cNvPr>
        <xdr:cNvSpPr txBox="1"/>
      </xdr:nvSpPr>
      <xdr:spPr>
        <a:xfrm>
          <a:off x="693964" y="707573"/>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Duration</a:t>
          </a:r>
        </a:p>
      </xdr:txBody>
    </xdr:sp>
    <xdr:clientData/>
  </xdr:oneCellAnchor>
  <xdr:oneCellAnchor>
    <xdr:from>
      <xdr:col>2</xdr:col>
      <xdr:colOff>372527</xdr:colOff>
      <xdr:row>20</xdr:row>
      <xdr:rowOff>108857</xdr:rowOff>
    </xdr:from>
    <xdr:ext cx="722955" cy="256160"/>
    <xdr:sp macro="" textlink="Sheet2!$C$9">
      <xdr:nvSpPr>
        <xdr:cNvPr id="28" name="TextBox 27">
          <a:extLst>
            <a:ext uri="{FF2B5EF4-FFF2-40B4-BE49-F238E27FC236}">
              <a16:creationId xmlns:a16="http://schemas.microsoft.com/office/drawing/2014/main" id="{B0C3446C-FBE6-4E28-8BB7-E275742600CE}"/>
            </a:ext>
          </a:extLst>
        </xdr:cNvPr>
        <xdr:cNvSpPr txBox="1"/>
      </xdr:nvSpPr>
      <xdr:spPr>
        <a:xfrm>
          <a:off x="817027" y="4236357"/>
          <a:ext cx="7229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7511E155-8591-4B1D-852E-E1EFC81DC5EE}" type="TxLink">
            <a:rPr lang="en-US" sz="1100" b="0" i="0" u="none" strike="noStrike">
              <a:solidFill>
                <a:schemeClr val="bg1"/>
              </a:solidFill>
              <a:latin typeface="Trebuchet MS"/>
            </a:rPr>
            <a:pPr algn="ctr"/>
            <a:t>₹ 16,651</a:t>
          </a:fld>
          <a:endParaRPr lang="en-IN" sz="1100">
            <a:solidFill>
              <a:schemeClr val="bg1"/>
            </a:solidFill>
          </a:endParaRPr>
        </a:p>
      </xdr:txBody>
    </xdr:sp>
    <xdr:clientData/>
  </xdr:oneCellAnchor>
  <xdr:twoCellAnchor>
    <xdr:from>
      <xdr:col>2</xdr:col>
      <xdr:colOff>40819</xdr:colOff>
      <xdr:row>24</xdr:row>
      <xdr:rowOff>27215</xdr:rowOff>
    </xdr:from>
    <xdr:to>
      <xdr:col>4</xdr:col>
      <xdr:colOff>40820</xdr:colOff>
      <xdr:row>28</xdr:row>
      <xdr:rowOff>190500</xdr:rowOff>
    </xdr:to>
    <xdr:sp macro="" textlink="Sheet2!$D$4">
      <xdr:nvSpPr>
        <xdr:cNvPr id="29" name="Rectangle 28">
          <a:extLst>
            <a:ext uri="{FF2B5EF4-FFF2-40B4-BE49-F238E27FC236}">
              <a16:creationId xmlns:a16="http://schemas.microsoft.com/office/drawing/2014/main" id="{83428FB2-6BA1-4157-B079-EDCFFF19CEC5}"/>
            </a:ext>
          </a:extLst>
        </xdr:cNvPr>
        <xdr:cNvSpPr/>
      </xdr:nvSpPr>
      <xdr:spPr>
        <a:xfrm>
          <a:off x="476248" y="639536"/>
          <a:ext cx="1360715" cy="979714"/>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EC5E6D-9A5B-4B53-BD85-83D9EAFCCFD3}"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3.9</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24</xdr:row>
      <xdr:rowOff>95252</xdr:rowOff>
    </xdr:from>
    <xdr:ext cx="952500" cy="217714"/>
    <xdr:sp macro="" textlink="">
      <xdr:nvSpPr>
        <xdr:cNvPr id="30" name="TextBox 29">
          <a:extLst>
            <a:ext uri="{FF2B5EF4-FFF2-40B4-BE49-F238E27FC236}">
              <a16:creationId xmlns:a16="http://schemas.microsoft.com/office/drawing/2014/main" id="{3BA519F5-6000-49E4-94D6-85F2A7918058}"/>
            </a:ext>
          </a:extLst>
        </xdr:cNvPr>
        <xdr:cNvSpPr txBox="1"/>
      </xdr:nvSpPr>
      <xdr:spPr>
        <a:xfrm>
          <a:off x="693964" y="707573"/>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Avg Rating</a:t>
          </a:r>
        </a:p>
      </xdr:txBody>
    </xdr:sp>
    <xdr:clientData/>
  </xdr:oneCellAnchor>
  <xdr:oneCellAnchor>
    <xdr:from>
      <xdr:col>2</xdr:col>
      <xdr:colOff>541772</xdr:colOff>
      <xdr:row>27</xdr:row>
      <xdr:rowOff>108857</xdr:rowOff>
    </xdr:from>
    <xdr:ext cx="384464" cy="256160"/>
    <xdr:sp macro="" textlink="Sheet2!$D$9">
      <xdr:nvSpPr>
        <xdr:cNvPr id="32" name="TextBox 31">
          <a:extLst>
            <a:ext uri="{FF2B5EF4-FFF2-40B4-BE49-F238E27FC236}">
              <a16:creationId xmlns:a16="http://schemas.microsoft.com/office/drawing/2014/main" id="{52749E1A-0ECF-43B0-89E2-3BFAEED1DCC8}"/>
            </a:ext>
          </a:extLst>
        </xdr:cNvPr>
        <xdr:cNvSpPr txBox="1"/>
      </xdr:nvSpPr>
      <xdr:spPr>
        <a:xfrm>
          <a:off x="986272" y="5680982"/>
          <a:ext cx="384464"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9DC20C17-78DD-4AE7-92A5-25755348026E}" type="TxLink">
            <a:rPr lang="en-US" sz="1100" b="0" i="0" u="none" strike="noStrike">
              <a:solidFill>
                <a:schemeClr val="bg1"/>
              </a:solidFill>
              <a:latin typeface="Trebuchet MS"/>
            </a:rPr>
            <a:pPr algn="ctr"/>
            <a:t>3.9</a:t>
          </a:fld>
          <a:endParaRPr lang="en-IN" sz="1100">
            <a:solidFill>
              <a:schemeClr val="bg1"/>
            </a:solidFill>
          </a:endParaRPr>
        </a:p>
      </xdr:txBody>
    </xdr:sp>
    <xdr:clientData/>
  </xdr:oneCellAnchor>
  <xdr:twoCellAnchor>
    <xdr:from>
      <xdr:col>2</xdr:col>
      <xdr:colOff>40819</xdr:colOff>
      <xdr:row>31</xdr:row>
      <xdr:rowOff>27215</xdr:rowOff>
    </xdr:from>
    <xdr:to>
      <xdr:col>4</xdr:col>
      <xdr:colOff>40820</xdr:colOff>
      <xdr:row>35</xdr:row>
      <xdr:rowOff>190500</xdr:rowOff>
    </xdr:to>
    <xdr:sp macro="" textlink="Sheet2!$E$4">
      <xdr:nvSpPr>
        <xdr:cNvPr id="33" name="Rectangle 32">
          <a:extLst>
            <a:ext uri="{FF2B5EF4-FFF2-40B4-BE49-F238E27FC236}">
              <a16:creationId xmlns:a16="http://schemas.microsoft.com/office/drawing/2014/main" id="{23CA644A-18EE-4FB4-AE0C-D782B25A8928}"/>
            </a:ext>
          </a:extLst>
        </xdr:cNvPr>
        <xdr:cNvSpPr/>
      </xdr:nvSpPr>
      <xdr:spPr>
        <a:xfrm>
          <a:off x="476248" y="639536"/>
          <a:ext cx="1360715" cy="979714"/>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B6A738-EDF5-4EC8-9085-7585BAB1BD54}"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307</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206375</xdr:colOff>
      <xdr:row>31</xdr:row>
      <xdr:rowOff>127000</xdr:rowOff>
    </xdr:from>
    <xdr:ext cx="1115785" cy="185966"/>
    <xdr:sp macro="" textlink="">
      <xdr:nvSpPr>
        <xdr:cNvPr id="34" name="TextBox 33">
          <a:extLst>
            <a:ext uri="{FF2B5EF4-FFF2-40B4-BE49-F238E27FC236}">
              <a16:creationId xmlns:a16="http://schemas.microsoft.com/office/drawing/2014/main" id="{CF079571-39DC-41B6-875A-097CBD476A2A}"/>
            </a:ext>
          </a:extLst>
        </xdr:cNvPr>
        <xdr:cNvSpPr txBox="1"/>
      </xdr:nvSpPr>
      <xdr:spPr>
        <a:xfrm>
          <a:off x="650875" y="6524625"/>
          <a:ext cx="1115785" cy="185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 Happy</a:t>
          </a:r>
          <a:r>
            <a:rPr lang="en-IN" sz="1100" baseline="0">
              <a:solidFill>
                <a:schemeClr val="bg1"/>
              </a:solidFill>
            </a:rPr>
            <a:t> Callers</a:t>
          </a:r>
          <a:endParaRPr lang="en-IN" sz="1100">
            <a:solidFill>
              <a:schemeClr val="bg1"/>
            </a:solidFill>
          </a:endParaRPr>
        </a:p>
      </xdr:txBody>
    </xdr:sp>
    <xdr:clientData/>
  </xdr:oneCellAnchor>
  <xdr:oneCellAnchor>
    <xdr:from>
      <xdr:col>2</xdr:col>
      <xdr:colOff>567676</xdr:colOff>
      <xdr:row>34</xdr:row>
      <xdr:rowOff>108857</xdr:rowOff>
    </xdr:from>
    <xdr:ext cx="332655" cy="256160"/>
    <xdr:sp macro="" textlink="Sheet2!$E$9">
      <xdr:nvSpPr>
        <xdr:cNvPr id="36" name="TextBox 35">
          <a:extLst>
            <a:ext uri="{FF2B5EF4-FFF2-40B4-BE49-F238E27FC236}">
              <a16:creationId xmlns:a16="http://schemas.microsoft.com/office/drawing/2014/main" id="{C0A7FF92-03BA-46D8-9A19-7F2DE7AF72A8}"/>
            </a:ext>
          </a:extLst>
        </xdr:cNvPr>
        <xdr:cNvSpPr txBox="1"/>
      </xdr:nvSpPr>
      <xdr:spPr>
        <a:xfrm>
          <a:off x="1012176" y="7125607"/>
          <a:ext cx="3326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BB4072DF-30C4-433D-9DA5-8A4920D830C8}" type="TxLink">
            <a:rPr lang="en-US" sz="1100" b="0" i="0" u="none" strike="noStrike">
              <a:solidFill>
                <a:schemeClr val="bg1"/>
              </a:solidFill>
              <a:latin typeface="Trebuchet MS"/>
            </a:rPr>
            <a:pPr algn="ctr"/>
            <a:t>62</a:t>
          </a:fld>
          <a:endParaRPr lang="en-IN" sz="1100">
            <a:solidFill>
              <a:schemeClr val="bg1"/>
            </a:solidFill>
          </a:endParaRPr>
        </a:p>
      </xdr:txBody>
    </xdr:sp>
    <xdr:clientData/>
  </xdr:oneCellAnchor>
  <xdr:twoCellAnchor editAs="oneCell">
    <xdr:from>
      <xdr:col>2</xdr:col>
      <xdr:colOff>86177</xdr:colOff>
      <xdr:row>24</xdr:row>
      <xdr:rowOff>54430</xdr:rowOff>
    </xdr:from>
    <xdr:to>
      <xdr:col>2</xdr:col>
      <xdr:colOff>365122</xdr:colOff>
      <xdr:row>25</xdr:row>
      <xdr:rowOff>95249</xdr:rowOff>
    </xdr:to>
    <xdr:pic>
      <xdr:nvPicPr>
        <xdr:cNvPr id="37" name="Graphic 36" descr="Rating Star with solid fill">
          <a:extLst>
            <a:ext uri="{FF2B5EF4-FFF2-40B4-BE49-F238E27FC236}">
              <a16:creationId xmlns:a16="http://schemas.microsoft.com/office/drawing/2014/main" id="{6B20758C-7CBB-4138-9293-50ED14721BB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30677" y="5007430"/>
          <a:ext cx="278945" cy="278945"/>
        </a:xfrm>
        <a:prstGeom prst="rect">
          <a:avLst/>
        </a:prstGeom>
      </xdr:spPr>
    </xdr:pic>
    <xdr:clientData/>
  </xdr:twoCellAnchor>
  <xdr:twoCellAnchor editAs="oneCell">
    <xdr:from>
      <xdr:col>2</xdr:col>
      <xdr:colOff>79375</xdr:colOff>
      <xdr:row>31</xdr:row>
      <xdr:rowOff>95250</xdr:rowOff>
    </xdr:from>
    <xdr:to>
      <xdr:col>2</xdr:col>
      <xdr:colOff>317500</xdr:colOff>
      <xdr:row>32</xdr:row>
      <xdr:rowOff>95251</xdr:rowOff>
    </xdr:to>
    <xdr:pic>
      <xdr:nvPicPr>
        <xdr:cNvPr id="38" name="Graphic 37" descr="Star-struck face outline with solid fill">
          <a:extLst>
            <a:ext uri="{FF2B5EF4-FFF2-40B4-BE49-F238E27FC236}">
              <a16:creationId xmlns:a16="http://schemas.microsoft.com/office/drawing/2014/main" id="{DEF6C3AB-F93F-4B5C-A48B-8C64E3076AD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3875" y="6492875"/>
          <a:ext cx="238125" cy="238125"/>
        </a:xfrm>
        <a:prstGeom prst="rect">
          <a:avLst/>
        </a:prstGeom>
      </xdr:spPr>
    </xdr:pic>
    <xdr:clientData/>
  </xdr:twoCellAnchor>
  <xdr:twoCellAnchor editAs="oneCell">
    <xdr:from>
      <xdr:col>2</xdr:col>
      <xdr:colOff>79375</xdr:colOff>
      <xdr:row>17</xdr:row>
      <xdr:rowOff>79375</xdr:rowOff>
    </xdr:from>
    <xdr:to>
      <xdr:col>2</xdr:col>
      <xdr:colOff>317500</xdr:colOff>
      <xdr:row>18</xdr:row>
      <xdr:rowOff>79376</xdr:rowOff>
    </xdr:to>
    <xdr:pic>
      <xdr:nvPicPr>
        <xdr:cNvPr id="40" name="Graphic 39" descr="Hourglass Finished with solid fill">
          <a:extLst>
            <a:ext uri="{FF2B5EF4-FFF2-40B4-BE49-F238E27FC236}">
              <a16:creationId xmlns:a16="http://schemas.microsoft.com/office/drawing/2014/main" id="{945D09FB-26B1-4322-AC91-DB11D0B9935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23875" y="3587750"/>
          <a:ext cx="238125" cy="238125"/>
        </a:xfrm>
        <a:prstGeom prst="rect">
          <a:avLst/>
        </a:prstGeom>
      </xdr:spPr>
    </xdr:pic>
    <xdr:clientData/>
  </xdr:twoCellAnchor>
  <xdr:twoCellAnchor editAs="oneCell">
    <xdr:from>
      <xdr:col>12</xdr:col>
      <xdr:colOff>95250</xdr:colOff>
      <xdr:row>20</xdr:row>
      <xdr:rowOff>127001</xdr:rowOff>
    </xdr:from>
    <xdr:to>
      <xdr:col>14</xdr:col>
      <xdr:colOff>380999</xdr:colOff>
      <xdr:row>27</xdr:row>
      <xdr:rowOff>79376</xdr:rowOff>
    </xdr:to>
    <mc:AlternateContent xmlns:mc="http://schemas.openxmlformats.org/markup-compatibility/2006" xmlns:a14="http://schemas.microsoft.com/office/drawing/2010/main">
      <mc:Choice Requires="a14">
        <xdr:graphicFrame macro="">
          <xdr:nvGraphicFramePr>
            <xdr:cNvPr id="42" name="Representative">
              <a:extLst>
                <a:ext uri="{FF2B5EF4-FFF2-40B4-BE49-F238E27FC236}">
                  <a16:creationId xmlns:a16="http://schemas.microsoft.com/office/drawing/2014/main" id="{7825FB5A-4FC4-4E76-A754-4AA145BE83F1}"/>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143750" y="4349751"/>
              <a:ext cx="1650999" cy="1619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95251</xdr:colOff>
      <xdr:row>10</xdr:row>
      <xdr:rowOff>95251</xdr:rowOff>
    </xdr:from>
    <xdr:to>
      <xdr:col>2</xdr:col>
      <xdr:colOff>349251</xdr:colOff>
      <xdr:row>11</xdr:row>
      <xdr:rowOff>142875</xdr:rowOff>
    </xdr:to>
    <xdr:pic>
      <xdr:nvPicPr>
        <xdr:cNvPr id="41" name="Graphic 40" descr="Shopping cart with solid fill">
          <a:extLst>
            <a:ext uri="{FF2B5EF4-FFF2-40B4-BE49-F238E27FC236}">
              <a16:creationId xmlns:a16="http://schemas.microsoft.com/office/drawing/2014/main" id="{6BA2A66E-8426-42D4-86FC-0353596537F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39751" y="2159001"/>
          <a:ext cx="254000" cy="254000"/>
        </a:xfrm>
        <a:prstGeom prst="rect">
          <a:avLst/>
        </a:prstGeom>
      </xdr:spPr>
    </xdr:pic>
    <xdr:clientData/>
  </xdr:twoCellAnchor>
  <xdr:twoCellAnchor>
    <xdr:from>
      <xdr:col>11</xdr:col>
      <xdr:colOff>412751</xdr:colOff>
      <xdr:row>4</xdr:row>
      <xdr:rowOff>111125</xdr:rowOff>
    </xdr:from>
    <xdr:to>
      <xdr:col>14</xdr:col>
      <xdr:colOff>508000</xdr:colOff>
      <xdr:row>14</xdr:row>
      <xdr:rowOff>15875</xdr:rowOff>
    </xdr:to>
    <xdr:graphicFrame macro="">
      <xdr:nvGraphicFramePr>
        <xdr:cNvPr id="44" name="Chart 43">
          <a:extLst>
            <a:ext uri="{FF2B5EF4-FFF2-40B4-BE49-F238E27FC236}">
              <a16:creationId xmlns:a16="http://schemas.microsoft.com/office/drawing/2014/main" id="{562BB107-7A07-42A7-9F70-9730B5B7F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2</xdr:row>
      <xdr:rowOff>206374</xdr:rowOff>
    </xdr:from>
    <xdr:to>
      <xdr:col>11</xdr:col>
      <xdr:colOff>476250</xdr:colOff>
      <xdr:row>15</xdr:row>
      <xdr:rowOff>127000</xdr:rowOff>
    </xdr:to>
    <xdr:graphicFrame macro="">
      <xdr:nvGraphicFramePr>
        <xdr:cNvPr id="43" name="Chart 42">
          <a:extLst>
            <a:ext uri="{FF2B5EF4-FFF2-40B4-BE49-F238E27FC236}">
              <a16:creationId xmlns:a16="http://schemas.microsoft.com/office/drawing/2014/main" id="{BF74C4BA-18F7-443D-9086-83476773E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17</xdr:row>
      <xdr:rowOff>0</xdr:rowOff>
    </xdr:from>
    <xdr:to>
      <xdr:col>12</xdr:col>
      <xdr:colOff>111125</xdr:colOff>
      <xdr:row>36</xdr:row>
      <xdr:rowOff>15875</xdr:rowOff>
    </xdr:to>
    <xdr:sp macro="" textlink="">
      <xdr:nvSpPr>
        <xdr:cNvPr id="51" name="Rectangle 50">
          <a:extLst>
            <a:ext uri="{FF2B5EF4-FFF2-40B4-BE49-F238E27FC236}">
              <a16:creationId xmlns:a16="http://schemas.microsoft.com/office/drawing/2014/main" id="{F3BF9FCE-AD72-7BD4-176E-C7093A612C85}"/>
            </a:ext>
          </a:extLst>
        </xdr:cNvPr>
        <xdr:cNvSpPr/>
      </xdr:nvSpPr>
      <xdr:spPr>
        <a:xfrm>
          <a:off x="2270125" y="3508375"/>
          <a:ext cx="4889500" cy="3937000"/>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17</xdr:row>
      <xdr:rowOff>9524</xdr:rowOff>
    </xdr:from>
    <xdr:to>
      <xdr:col>8</xdr:col>
      <xdr:colOff>400050</xdr:colOff>
      <xdr:row>35</xdr:row>
      <xdr:rowOff>174625</xdr:rowOff>
    </xdr:to>
    <xdr:graphicFrame macro="">
      <xdr:nvGraphicFramePr>
        <xdr:cNvPr id="49" name="Chart 48">
          <a:extLst>
            <a:ext uri="{FF2B5EF4-FFF2-40B4-BE49-F238E27FC236}">
              <a16:creationId xmlns:a16="http://schemas.microsoft.com/office/drawing/2014/main" id="{7CEA6DA2-85E8-44B3-A8C7-0EE711824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390526</xdr:colOff>
      <xdr:row>17</xdr:row>
      <xdr:rowOff>15874</xdr:rowOff>
    </xdr:from>
    <xdr:to>
      <xdr:col>12</xdr:col>
      <xdr:colOff>107951</xdr:colOff>
      <xdr:row>35</xdr:row>
      <xdr:rowOff>190499</xdr:rowOff>
    </xdr:to>
    <xdr:graphicFrame macro="">
      <xdr:nvGraphicFramePr>
        <xdr:cNvPr id="50" name="Chart 49">
          <a:extLst>
            <a:ext uri="{FF2B5EF4-FFF2-40B4-BE49-F238E27FC236}">
              <a16:creationId xmlns:a16="http://schemas.microsoft.com/office/drawing/2014/main" id="{F4D7D7F2-A7CB-4927-83B7-711F9FDE7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19</xdr:col>
      <xdr:colOff>79375</xdr:colOff>
      <xdr:row>15</xdr:row>
      <xdr:rowOff>63500</xdr:rowOff>
    </xdr:to>
    <xdr:graphicFrame macro="">
      <xdr:nvGraphicFramePr>
        <xdr:cNvPr id="52" name="Chart 51">
          <a:extLst>
            <a:ext uri="{FF2B5EF4-FFF2-40B4-BE49-F238E27FC236}">
              <a16:creationId xmlns:a16="http://schemas.microsoft.com/office/drawing/2014/main" id="{D09D1FEF-D264-4DE1-BB1D-8BA8A0684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190500</xdr:colOff>
      <xdr:row>3</xdr:row>
      <xdr:rowOff>0</xdr:rowOff>
    </xdr:from>
    <xdr:to>
      <xdr:col>23</xdr:col>
      <xdr:colOff>47625</xdr:colOff>
      <xdr:row>15</xdr:row>
      <xdr:rowOff>63500</xdr:rowOff>
    </xdr:to>
    <xdr:graphicFrame macro="">
      <xdr:nvGraphicFramePr>
        <xdr:cNvPr id="53" name="Chart 52">
          <a:extLst>
            <a:ext uri="{FF2B5EF4-FFF2-40B4-BE49-F238E27FC236}">
              <a16:creationId xmlns:a16="http://schemas.microsoft.com/office/drawing/2014/main" id="{52800E60-143F-4A88-8326-0398523D2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40819</xdr:colOff>
      <xdr:row>3</xdr:row>
      <xdr:rowOff>27215</xdr:rowOff>
    </xdr:from>
    <xdr:to>
      <xdr:col>4</xdr:col>
      <xdr:colOff>40820</xdr:colOff>
      <xdr:row>7</xdr:row>
      <xdr:rowOff>190500</xdr:rowOff>
    </xdr:to>
    <xdr:sp macro="" textlink="Sheet2!$A$4">
      <xdr:nvSpPr>
        <xdr:cNvPr id="2" name="Rectangle 1">
          <a:extLst>
            <a:ext uri="{FF2B5EF4-FFF2-40B4-BE49-F238E27FC236}">
              <a16:creationId xmlns:a16="http://schemas.microsoft.com/office/drawing/2014/main" id="{0A456CB0-3661-4332-AC88-D3D33319D40D}"/>
            </a:ext>
          </a:extLst>
        </xdr:cNvPr>
        <xdr:cNvSpPr/>
      </xdr:nvSpPr>
      <xdr:spPr>
        <a:xfrm>
          <a:off x="478969" y="960665"/>
          <a:ext cx="1371601" cy="1001485"/>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46DC14-FD16-494A-BD04-A62457541619}" type="TxLink">
            <a:rPr lang="en-US" sz="2800" b="1" i="0" u="none" strike="noStrike">
              <a:solidFill>
                <a:schemeClr val="bg1"/>
              </a:solidFill>
              <a:latin typeface="Times New Roman" panose="02020603050405020304" pitchFamily="18" charset="0"/>
              <a:cs typeface="Times New Roman" panose="02020603050405020304" pitchFamily="18" charset="0"/>
            </a:rPr>
            <a:pPr algn="ctr"/>
            <a:t>1,000</a:t>
          </a:fld>
          <a:endParaRPr lang="en-US" sz="2800" b="1">
            <a:solidFill>
              <a:schemeClr val="bg1"/>
            </a:solidFill>
            <a:latin typeface="Times New Roman" panose="02020603050405020304" pitchFamily="18" charset="0"/>
            <a:cs typeface="Times New Roman" panose="02020603050405020304" pitchFamily="18" charset="0"/>
          </a:endParaRPr>
        </a:p>
      </xdr:txBody>
    </xdr:sp>
    <xdr:clientData/>
  </xdr:twoCellAnchor>
  <xdr:oneCellAnchor>
    <xdr:from>
      <xdr:col>2</xdr:col>
      <xdr:colOff>258535</xdr:colOff>
      <xdr:row>3</xdr:row>
      <xdr:rowOff>95252</xdr:rowOff>
    </xdr:from>
    <xdr:ext cx="952500" cy="217714"/>
    <xdr:sp macro="" textlink="">
      <xdr:nvSpPr>
        <xdr:cNvPr id="3" name="TextBox 2">
          <a:extLst>
            <a:ext uri="{FF2B5EF4-FFF2-40B4-BE49-F238E27FC236}">
              <a16:creationId xmlns:a16="http://schemas.microsoft.com/office/drawing/2014/main" id="{C65D87A8-0BC4-4D8D-8334-46A85BCAD198}"/>
            </a:ext>
          </a:extLst>
        </xdr:cNvPr>
        <xdr:cNvSpPr txBox="1"/>
      </xdr:nvSpPr>
      <xdr:spPr>
        <a:xfrm>
          <a:off x="696685" y="1028702"/>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Calls</a:t>
          </a:r>
        </a:p>
      </xdr:txBody>
    </xdr:sp>
    <xdr:clientData/>
  </xdr:oneCellAnchor>
  <xdr:twoCellAnchor editAs="oneCell">
    <xdr:from>
      <xdr:col>2</xdr:col>
      <xdr:colOff>95247</xdr:colOff>
      <xdr:row>3</xdr:row>
      <xdr:rowOff>108858</xdr:rowOff>
    </xdr:from>
    <xdr:to>
      <xdr:col>2</xdr:col>
      <xdr:colOff>299354</xdr:colOff>
      <xdr:row>4</xdr:row>
      <xdr:rowOff>108858</xdr:rowOff>
    </xdr:to>
    <xdr:pic>
      <xdr:nvPicPr>
        <xdr:cNvPr id="4" name="Graphic 3" descr="Receiver with solid fill">
          <a:extLst>
            <a:ext uri="{FF2B5EF4-FFF2-40B4-BE49-F238E27FC236}">
              <a16:creationId xmlns:a16="http://schemas.microsoft.com/office/drawing/2014/main" id="{3D040153-6871-42D7-AC35-E70A3117BE4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33397" y="1042308"/>
          <a:ext cx="204107" cy="209550"/>
        </a:xfrm>
        <a:prstGeom prst="rect">
          <a:avLst/>
        </a:prstGeom>
      </xdr:spPr>
    </xdr:pic>
    <xdr:clientData/>
  </xdr:twoCellAnchor>
  <xdr:oneCellAnchor>
    <xdr:from>
      <xdr:col>2</xdr:col>
      <xdr:colOff>530679</xdr:colOff>
      <xdr:row>6</xdr:row>
      <xdr:rowOff>108857</xdr:rowOff>
    </xdr:from>
    <xdr:ext cx="406650" cy="256160"/>
    <xdr:sp macro="" textlink="Sheet2!$A$9">
      <xdr:nvSpPr>
        <xdr:cNvPr id="5" name="TextBox 4">
          <a:extLst>
            <a:ext uri="{FF2B5EF4-FFF2-40B4-BE49-F238E27FC236}">
              <a16:creationId xmlns:a16="http://schemas.microsoft.com/office/drawing/2014/main" id="{761048EA-D4D4-483C-A30F-1C222B3B2B19}"/>
            </a:ext>
          </a:extLst>
        </xdr:cNvPr>
        <xdr:cNvSpPr txBox="1"/>
      </xdr:nvSpPr>
      <xdr:spPr>
        <a:xfrm>
          <a:off x="968829" y="1670957"/>
          <a:ext cx="406650"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F1EFF139-C9B2-4653-9280-FFE4F631003C}" type="TxLink">
            <a:rPr lang="en-US" sz="1100" b="0" i="0" u="none" strike="noStrike">
              <a:solidFill>
                <a:schemeClr val="bg1"/>
              </a:solidFill>
              <a:latin typeface="Trebuchet MS"/>
            </a:rPr>
            <a:pPr algn="ctr"/>
            <a:t>186</a:t>
          </a:fld>
          <a:endParaRPr lang="en-IN" sz="1100">
            <a:solidFill>
              <a:schemeClr val="bg1"/>
            </a:solidFill>
          </a:endParaRPr>
        </a:p>
      </xdr:txBody>
    </xdr:sp>
    <xdr:clientData/>
  </xdr:oneCellAnchor>
  <xdr:twoCellAnchor>
    <xdr:from>
      <xdr:col>2</xdr:col>
      <xdr:colOff>40819</xdr:colOff>
      <xdr:row>10</xdr:row>
      <xdr:rowOff>27215</xdr:rowOff>
    </xdr:from>
    <xdr:to>
      <xdr:col>4</xdr:col>
      <xdr:colOff>40820</xdr:colOff>
      <xdr:row>14</xdr:row>
      <xdr:rowOff>190500</xdr:rowOff>
    </xdr:to>
    <xdr:sp macro="" textlink="Sheet2!$C$4">
      <xdr:nvSpPr>
        <xdr:cNvPr id="6" name="Rectangle 5">
          <a:extLst>
            <a:ext uri="{FF2B5EF4-FFF2-40B4-BE49-F238E27FC236}">
              <a16:creationId xmlns:a16="http://schemas.microsoft.com/office/drawing/2014/main" id="{4C127268-CBC3-4F04-B87E-44705E08F8E4}"/>
            </a:ext>
          </a:extLst>
        </xdr:cNvPr>
        <xdr:cNvSpPr/>
      </xdr:nvSpPr>
      <xdr:spPr>
        <a:xfrm>
          <a:off x="478969" y="2427515"/>
          <a:ext cx="1371601" cy="1001485"/>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C8D585F-43F6-4041-B125-487E473EA796}" type="TxLink">
            <a:rPr lang="en-US" sz="2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 96,623</a:t>
          </a:fld>
          <a:endParaRPr lang="en-US" sz="2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10</xdr:row>
      <xdr:rowOff>95252</xdr:rowOff>
    </xdr:from>
    <xdr:ext cx="952500" cy="217714"/>
    <xdr:sp macro="" textlink="">
      <xdr:nvSpPr>
        <xdr:cNvPr id="7" name="TextBox 6">
          <a:extLst>
            <a:ext uri="{FF2B5EF4-FFF2-40B4-BE49-F238E27FC236}">
              <a16:creationId xmlns:a16="http://schemas.microsoft.com/office/drawing/2014/main" id="{02247F4D-5693-4735-95FC-2126D09BAC18}"/>
            </a:ext>
          </a:extLst>
        </xdr:cNvPr>
        <xdr:cNvSpPr txBox="1"/>
      </xdr:nvSpPr>
      <xdr:spPr>
        <a:xfrm>
          <a:off x="696685" y="2495552"/>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Amount</a:t>
          </a:r>
        </a:p>
      </xdr:txBody>
    </xdr:sp>
    <xdr:clientData/>
  </xdr:oneCellAnchor>
  <xdr:oneCellAnchor>
    <xdr:from>
      <xdr:col>2</xdr:col>
      <xdr:colOff>372527</xdr:colOff>
      <xdr:row>13</xdr:row>
      <xdr:rowOff>108857</xdr:rowOff>
    </xdr:from>
    <xdr:ext cx="722955" cy="256160"/>
    <xdr:sp macro="" textlink="Sheet2!$C$9">
      <xdr:nvSpPr>
        <xdr:cNvPr id="8" name="TextBox 7">
          <a:extLst>
            <a:ext uri="{FF2B5EF4-FFF2-40B4-BE49-F238E27FC236}">
              <a16:creationId xmlns:a16="http://schemas.microsoft.com/office/drawing/2014/main" id="{D6196EF6-737C-4951-ADDA-4DDBDB66406E}"/>
            </a:ext>
          </a:extLst>
        </xdr:cNvPr>
        <xdr:cNvSpPr txBox="1"/>
      </xdr:nvSpPr>
      <xdr:spPr>
        <a:xfrm>
          <a:off x="810677" y="3137807"/>
          <a:ext cx="7229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680C8100-E6D9-4630-AFA4-A7A7FCD3C9AF}" type="TxLink">
            <a:rPr lang="en-US" sz="1100" b="0" i="0" u="none" strike="noStrike">
              <a:solidFill>
                <a:schemeClr val="bg1"/>
              </a:solidFill>
              <a:latin typeface="Trebuchet MS"/>
            </a:rPr>
            <a:pPr algn="ctr"/>
            <a:t>₹ 16,651</a:t>
          </a:fld>
          <a:endParaRPr lang="en-IN" sz="1100">
            <a:solidFill>
              <a:schemeClr val="bg1"/>
            </a:solidFill>
          </a:endParaRPr>
        </a:p>
      </xdr:txBody>
    </xdr:sp>
    <xdr:clientData/>
  </xdr:oneCellAnchor>
  <xdr:twoCellAnchor>
    <xdr:from>
      <xdr:col>2</xdr:col>
      <xdr:colOff>40819</xdr:colOff>
      <xdr:row>17</xdr:row>
      <xdr:rowOff>27215</xdr:rowOff>
    </xdr:from>
    <xdr:to>
      <xdr:col>4</xdr:col>
      <xdr:colOff>40820</xdr:colOff>
      <xdr:row>21</xdr:row>
      <xdr:rowOff>190500</xdr:rowOff>
    </xdr:to>
    <xdr:sp macro="" textlink="Sheet2!$B$4">
      <xdr:nvSpPr>
        <xdr:cNvPr id="9" name="Rectangle 8">
          <a:extLst>
            <a:ext uri="{FF2B5EF4-FFF2-40B4-BE49-F238E27FC236}">
              <a16:creationId xmlns:a16="http://schemas.microsoft.com/office/drawing/2014/main" id="{DD56E1E6-F96C-408F-BDAF-78C466C22A21}"/>
            </a:ext>
          </a:extLst>
        </xdr:cNvPr>
        <xdr:cNvSpPr/>
      </xdr:nvSpPr>
      <xdr:spPr>
        <a:xfrm>
          <a:off x="478969" y="3894365"/>
          <a:ext cx="1371601" cy="1115785"/>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586494A-802F-4C11-A2A0-4A338B8E5B10}"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89,850</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17</xdr:row>
      <xdr:rowOff>95252</xdr:rowOff>
    </xdr:from>
    <xdr:ext cx="952500" cy="217714"/>
    <xdr:sp macro="" textlink="">
      <xdr:nvSpPr>
        <xdr:cNvPr id="10" name="TextBox 9">
          <a:extLst>
            <a:ext uri="{FF2B5EF4-FFF2-40B4-BE49-F238E27FC236}">
              <a16:creationId xmlns:a16="http://schemas.microsoft.com/office/drawing/2014/main" id="{C7D4D26D-A2DC-46E2-9FE3-E0F061E7B82B}"/>
            </a:ext>
          </a:extLst>
        </xdr:cNvPr>
        <xdr:cNvSpPr txBox="1"/>
      </xdr:nvSpPr>
      <xdr:spPr>
        <a:xfrm>
          <a:off x="696685" y="3962402"/>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Duration</a:t>
          </a:r>
        </a:p>
      </xdr:txBody>
    </xdr:sp>
    <xdr:clientData/>
  </xdr:oneCellAnchor>
  <xdr:oneCellAnchor>
    <xdr:from>
      <xdr:col>2</xdr:col>
      <xdr:colOff>372527</xdr:colOff>
      <xdr:row>20</xdr:row>
      <xdr:rowOff>108857</xdr:rowOff>
    </xdr:from>
    <xdr:ext cx="722955" cy="256160"/>
    <xdr:sp macro="" textlink="Sheet2!$C$9">
      <xdr:nvSpPr>
        <xdr:cNvPr id="11" name="TextBox 10">
          <a:extLst>
            <a:ext uri="{FF2B5EF4-FFF2-40B4-BE49-F238E27FC236}">
              <a16:creationId xmlns:a16="http://schemas.microsoft.com/office/drawing/2014/main" id="{8315B8FD-D006-4966-9637-8D3A274855E9}"/>
            </a:ext>
          </a:extLst>
        </xdr:cNvPr>
        <xdr:cNvSpPr txBox="1"/>
      </xdr:nvSpPr>
      <xdr:spPr>
        <a:xfrm>
          <a:off x="810677" y="4690382"/>
          <a:ext cx="7229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7511E155-8591-4B1D-852E-E1EFC81DC5EE}" type="TxLink">
            <a:rPr lang="en-US" sz="1100" b="0" i="0" u="none" strike="noStrike">
              <a:solidFill>
                <a:schemeClr val="bg1"/>
              </a:solidFill>
              <a:latin typeface="Trebuchet MS"/>
            </a:rPr>
            <a:pPr algn="ctr"/>
            <a:t>₹ 16,651</a:t>
          </a:fld>
          <a:endParaRPr lang="en-IN" sz="1100">
            <a:solidFill>
              <a:schemeClr val="bg1"/>
            </a:solidFill>
          </a:endParaRPr>
        </a:p>
      </xdr:txBody>
    </xdr:sp>
    <xdr:clientData/>
  </xdr:oneCellAnchor>
  <xdr:twoCellAnchor>
    <xdr:from>
      <xdr:col>2</xdr:col>
      <xdr:colOff>40819</xdr:colOff>
      <xdr:row>24</xdr:row>
      <xdr:rowOff>27215</xdr:rowOff>
    </xdr:from>
    <xdr:to>
      <xdr:col>4</xdr:col>
      <xdr:colOff>40820</xdr:colOff>
      <xdr:row>28</xdr:row>
      <xdr:rowOff>190500</xdr:rowOff>
    </xdr:to>
    <xdr:sp macro="" textlink="Sheet2!$D$4">
      <xdr:nvSpPr>
        <xdr:cNvPr id="12" name="Rectangle 11">
          <a:extLst>
            <a:ext uri="{FF2B5EF4-FFF2-40B4-BE49-F238E27FC236}">
              <a16:creationId xmlns:a16="http://schemas.microsoft.com/office/drawing/2014/main" id="{718D0169-BBBB-4895-9FC1-8177A686C327}"/>
            </a:ext>
          </a:extLst>
        </xdr:cNvPr>
        <xdr:cNvSpPr/>
      </xdr:nvSpPr>
      <xdr:spPr>
        <a:xfrm>
          <a:off x="478969" y="5561240"/>
          <a:ext cx="1371601" cy="1115785"/>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EC5E6D-9A5B-4B53-BD85-83D9EAFCCFD3}"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3.9</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258535</xdr:colOff>
      <xdr:row>24</xdr:row>
      <xdr:rowOff>95252</xdr:rowOff>
    </xdr:from>
    <xdr:ext cx="952500" cy="217714"/>
    <xdr:sp macro="" textlink="">
      <xdr:nvSpPr>
        <xdr:cNvPr id="13" name="TextBox 12">
          <a:extLst>
            <a:ext uri="{FF2B5EF4-FFF2-40B4-BE49-F238E27FC236}">
              <a16:creationId xmlns:a16="http://schemas.microsoft.com/office/drawing/2014/main" id="{830B3313-8D3E-4F93-B2A7-4F02438CE8B5}"/>
            </a:ext>
          </a:extLst>
        </xdr:cNvPr>
        <xdr:cNvSpPr txBox="1"/>
      </xdr:nvSpPr>
      <xdr:spPr>
        <a:xfrm>
          <a:off x="696685" y="5629277"/>
          <a:ext cx="952500" cy="217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Avg Rating</a:t>
          </a:r>
        </a:p>
      </xdr:txBody>
    </xdr:sp>
    <xdr:clientData/>
  </xdr:oneCellAnchor>
  <xdr:oneCellAnchor>
    <xdr:from>
      <xdr:col>2</xdr:col>
      <xdr:colOff>541772</xdr:colOff>
      <xdr:row>27</xdr:row>
      <xdr:rowOff>108857</xdr:rowOff>
    </xdr:from>
    <xdr:ext cx="384464" cy="256160"/>
    <xdr:sp macro="" textlink="Sheet2!$D$9">
      <xdr:nvSpPr>
        <xdr:cNvPr id="14" name="TextBox 13">
          <a:extLst>
            <a:ext uri="{FF2B5EF4-FFF2-40B4-BE49-F238E27FC236}">
              <a16:creationId xmlns:a16="http://schemas.microsoft.com/office/drawing/2014/main" id="{86547260-A849-42C2-897F-0ADCF23AD6EA}"/>
            </a:ext>
          </a:extLst>
        </xdr:cNvPr>
        <xdr:cNvSpPr txBox="1"/>
      </xdr:nvSpPr>
      <xdr:spPr>
        <a:xfrm>
          <a:off x="979922" y="6357257"/>
          <a:ext cx="384464"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9DC20C17-78DD-4AE7-92A5-25755348026E}" type="TxLink">
            <a:rPr lang="en-US" sz="1100" b="0" i="0" u="none" strike="noStrike">
              <a:solidFill>
                <a:schemeClr val="bg1"/>
              </a:solidFill>
              <a:latin typeface="Trebuchet MS"/>
            </a:rPr>
            <a:pPr algn="ctr"/>
            <a:t>3.9</a:t>
          </a:fld>
          <a:endParaRPr lang="en-IN" sz="1100">
            <a:solidFill>
              <a:schemeClr val="bg1"/>
            </a:solidFill>
          </a:endParaRPr>
        </a:p>
      </xdr:txBody>
    </xdr:sp>
    <xdr:clientData/>
  </xdr:oneCellAnchor>
  <xdr:twoCellAnchor>
    <xdr:from>
      <xdr:col>2</xdr:col>
      <xdr:colOff>40819</xdr:colOff>
      <xdr:row>31</xdr:row>
      <xdr:rowOff>27215</xdr:rowOff>
    </xdr:from>
    <xdr:to>
      <xdr:col>4</xdr:col>
      <xdr:colOff>40820</xdr:colOff>
      <xdr:row>35</xdr:row>
      <xdr:rowOff>190500</xdr:rowOff>
    </xdr:to>
    <xdr:sp macro="" textlink="Sheet2!$E$4">
      <xdr:nvSpPr>
        <xdr:cNvPr id="15" name="Rectangle 14">
          <a:extLst>
            <a:ext uri="{FF2B5EF4-FFF2-40B4-BE49-F238E27FC236}">
              <a16:creationId xmlns:a16="http://schemas.microsoft.com/office/drawing/2014/main" id="{F51574E3-83F6-405B-A1CC-CDD016FDEBCE}"/>
            </a:ext>
          </a:extLst>
        </xdr:cNvPr>
        <xdr:cNvSpPr/>
      </xdr:nvSpPr>
      <xdr:spPr>
        <a:xfrm>
          <a:off x="478969" y="7228115"/>
          <a:ext cx="1371601" cy="1115785"/>
        </a:xfrm>
        <a:prstGeom prst="rect">
          <a:avLst/>
        </a:prstGeom>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B6A738-EDF5-4EC8-9085-7585BAB1BD54}" type="TxLink">
            <a:rPr lang="en-US" sz="28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307</a:t>
          </a:fld>
          <a:endParaRPr lang="en-US" sz="28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oneCellAnchor>
    <xdr:from>
      <xdr:col>2</xdr:col>
      <xdr:colOff>206375</xdr:colOff>
      <xdr:row>31</xdr:row>
      <xdr:rowOff>127000</xdr:rowOff>
    </xdr:from>
    <xdr:ext cx="1115785" cy="185966"/>
    <xdr:sp macro="" textlink="">
      <xdr:nvSpPr>
        <xdr:cNvPr id="16" name="TextBox 15">
          <a:extLst>
            <a:ext uri="{FF2B5EF4-FFF2-40B4-BE49-F238E27FC236}">
              <a16:creationId xmlns:a16="http://schemas.microsoft.com/office/drawing/2014/main" id="{DDE9D8A2-E5D1-4105-AF97-412B9C92DE4D}"/>
            </a:ext>
          </a:extLst>
        </xdr:cNvPr>
        <xdr:cNvSpPr txBox="1"/>
      </xdr:nvSpPr>
      <xdr:spPr>
        <a:xfrm>
          <a:off x="644525" y="7327900"/>
          <a:ext cx="1115785" cy="185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rPr>
            <a:t> Happy</a:t>
          </a:r>
          <a:r>
            <a:rPr lang="en-IN" sz="1100" baseline="0">
              <a:solidFill>
                <a:schemeClr val="bg1"/>
              </a:solidFill>
            </a:rPr>
            <a:t> Callers</a:t>
          </a:r>
          <a:endParaRPr lang="en-IN" sz="1100">
            <a:solidFill>
              <a:schemeClr val="bg1"/>
            </a:solidFill>
          </a:endParaRPr>
        </a:p>
      </xdr:txBody>
    </xdr:sp>
    <xdr:clientData/>
  </xdr:oneCellAnchor>
  <xdr:oneCellAnchor>
    <xdr:from>
      <xdr:col>2</xdr:col>
      <xdr:colOff>567676</xdr:colOff>
      <xdr:row>34</xdr:row>
      <xdr:rowOff>108857</xdr:rowOff>
    </xdr:from>
    <xdr:ext cx="332655" cy="256160"/>
    <xdr:sp macro="" textlink="Sheet2!$E$9">
      <xdr:nvSpPr>
        <xdr:cNvPr id="17" name="TextBox 16">
          <a:extLst>
            <a:ext uri="{FF2B5EF4-FFF2-40B4-BE49-F238E27FC236}">
              <a16:creationId xmlns:a16="http://schemas.microsoft.com/office/drawing/2014/main" id="{8CCB0F6B-8D38-4CE7-A42F-99D87286D152}"/>
            </a:ext>
          </a:extLst>
        </xdr:cNvPr>
        <xdr:cNvSpPr txBox="1"/>
      </xdr:nvSpPr>
      <xdr:spPr>
        <a:xfrm>
          <a:off x="1005826" y="8024132"/>
          <a:ext cx="332655"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BB4072DF-30C4-433D-9DA5-8A4920D830C8}" type="TxLink">
            <a:rPr lang="en-US" sz="1100" b="0" i="0" u="none" strike="noStrike">
              <a:solidFill>
                <a:schemeClr val="bg1"/>
              </a:solidFill>
              <a:latin typeface="Trebuchet MS"/>
            </a:rPr>
            <a:pPr algn="ctr"/>
            <a:t>62</a:t>
          </a:fld>
          <a:endParaRPr lang="en-IN" sz="1100">
            <a:solidFill>
              <a:schemeClr val="bg1"/>
            </a:solidFill>
          </a:endParaRPr>
        </a:p>
      </xdr:txBody>
    </xdr:sp>
    <xdr:clientData/>
  </xdr:oneCellAnchor>
  <xdr:twoCellAnchor editAs="oneCell">
    <xdr:from>
      <xdr:col>2</xdr:col>
      <xdr:colOff>86177</xdr:colOff>
      <xdr:row>24</xdr:row>
      <xdr:rowOff>54430</xdr:rowOff>
    </xdr:from>
    <xdr:to>
      <xdr:col>2</xdr:col>
      <xdr:colOff>365122</xdr:colOff>
      <xdr:row>25</xdr:row>
      <xdr:rowOff>123824</xdr:rowOff>
    </xdr:to>
    <xdr:pic>
      <xdr:nvPicPr>
        <xdr:cNvPr id="18" name="Graphic 17" descr="Rating Star with solid fill">
          <a:extLst>
            <a:ext uri="{FF2B5EF4-FFF2-40B4-BE49-F238E27FC236}">
              <a16:creationId xmlns:a16="http://schemas.microsoft.com/office/drawing/2014/main" id="{D1F0D70F-8DA2-4B3C-ADE5-1C06495ADEF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24327" y="5588455"/>
          <a:ext cx="278945" cy="278944"/>
        </a:xfrm>
        <a:prstGeom prst="rect">
          <a:avLst/>
        </a:prstGeom>
      </xdr:spPr>
    </xdr:pic>
    <xdr:clientData/>
  </xdr:twoCellAnchor>
  <xdr:twoCellAnchor editAs="oneCell">
    <xdr:from>
      <xdr:col>2</xdr:col>
      <xdr:colOff>79375</xdr:colOff>
      <xdr:row>31</xdr:row>
      <xdr:rowOff>95250</xdr:rowOff>
    </xdr:from>
    <xdr:to>
      <xdr:col>2</xdr:col>
      <xdr:colOff>317500</xdr:colOff>
      <xdr:row>32</xdr:row>
      <xdr:rowOff>123826</xdr:rowOff>
    </xdr:to>
    <xdr:pic>
      <xdr:nvPicPr>
        <xdr:cNvPr id="19" name="Graphic 18" descr="Star-struck face outline with solid fill">
          <a:extLst>
            <a:ext uri="{FF2B5EF4-FFF2-40B4-BE49-F238E27FC236}">
              <a16:creationId xmlns:a16="http://schemas.microsoft.com/office/drawing/2014/main" id="{D79AB7F6-9DA8-4097-8B45-B0C5D4B422E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7525" y="7296150"/>
          <a:ext cx="238125" cy="238126"/>
        </a:xfrm>
        <a:prstGeom prst="rect">
          <a:avLst/>
        </a:prstGeom>
      </xdr:spPr>
    </xdr:pic>
    <xdr:clientData/>
  </xdr:twoCellAnchor>
  <xdr:twoCellAnchor editAs="oneCell">
    <xdr:from>
      <xdr:col>2</xdr:col>
      <xdr:colOff>79375</xdr:colOff>
      <xdr:row>17</xdr:row>
      <xdr:rowOff>79375</xdr:rowOff>
    </xdr:from>
    <xdr:to>
      <xdr:col>2</xdr:col>
      <xdr:colOff>317500</xdr:colOff>
      <xdr:row>18</xdr:row>
      <xdr:rowOff>107951</xdr:rowOff>
    </xdr:to>
    <xdr:pic>
      <xdr:nvPicPr>
        <xdr:cNvPr id="20" name="Graphic 19" descr="Hourglass Finished with solid fill">
          <a:extLst>
            <a:ext uri="{FF2B5EF4-FFF2-40B4-BE49-F238E27FC236}">
              <a16:creationId xmlns:a16="http://schemas.microsoft.com/office/drawing/2014/main" id="{816E636C-84DD-4DA8-A9F7-6A8CB432C44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7525" y="3946525"/>
          <a:ext cx="238125" cy="238126"/>
        </a:xfrm>
        <a:prstGeom prst="rect">
          <a:avLst/>
        </a:prstGeom>
      </xdr:spPr>
    </xdr:pic>
    <xdr:clientData/>
  </xdr:twoCellAnchor>
  <xdr:twoCellAnchor editAs="oneCell">
    <xdr:from>
      <xdr:col>12</xdr:col>
      <xdr:colOff>95250</xdr:colOff>
      <xdr:row>20</xdr:row>
      <xdr:rowOff>127001</xdr:rowOff>
    </xdr:from>
    <xdr:to>
      <xdr:col>14</xdr:col>
      <xdr:colOff>380999</xdr:colOff>
      <xdr:row>28</xdr:row>
      <xdr:rowOff>69851</xdr:rowOff>
    </xdr:to>
    <mc:AlternateContent xmlns:mc="http://schemas.openxmlformats.org/markup-compatibility/2006" xmlns:a14="http://schemas.microsoft.com/office/drawing/2010/main">
      <mc:Choice Requires="a14">
        <xdr:graphicFrame macro="">
          <xdr:nvGraphicFramePr>
            <xdr:cNvPr id="21" name="Representative 1">
              <a:extLst>
                <a:ext uri="{FF2B5EF4-FFF2-40B4-BE49-F238E27FC236}">
                  <a16:creationId xmlns:a16="http://schemas.microsoft.com/office/drawing/2014/main" id="{BAC0319C-C775-4709-B249-087A1710CD3E}"/>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8259536" y="4848680"/>
              <a:ext cx="1646463" cy="1902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95251</xdr:colOff>
      <xdr:row>10</xdr:row>
      <xdr:rowOff>95251</xdr:rowOff>
    </xdr:from>
    <xdr:to>
      <xdr:col>2</xdr:col>
      <xdr:colOff>349251</xdr:colOff>
      <xdr:row>11</xdr:row>
      <xdr:rowOff>142875</xdr:rowOff>
    </xdr:to>
    <xdr:pic>
      <xdr:nvPicPr>
        <xdr:cNvPr id="22" name="Graphic 21" descr="Shopping cart with solid fill">
          <a:extLst>
            <a:ext uri="{FF2B5EF4-FFF2-40B4-BE49-F238E27FC236}">
              <a16:creationId xmlns:a16="http://schemas.microsoft.com/office/drawing/2014/main" id="{73ABF643-C283-4DEF-ACBB-D954E23B879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33401" y="2495551"/>
          <a:ext cx="254000" cy="257174"/>
        </a:xfrm>
        <a:prstGeom prst="rect">
          <a:avLst/>
        </a:prstGeom>
      </xdr:spPr>
    </xdr:pic>
    <xdr:clientData/>
  </xdr:twoCellAnchor>
  <xdr:twoCellAnchor>
    <xdr:from>
      <xdr:col>11</xdr:col>
      <xdr:colOff>412751</xdr:colOff>
      <xdr:row>4</xdr:row>
      <xdr:rowOff>111125</xdr:rowOff>
    </xdr:from>
    <xdr:to>
      <xdr:col>14</xdr:col>
      <xdr:colOff>508000</xdr:colOff>
      <xdr:row>14</xdr:row>
      <xdr:rowOff>15875</xdr:rowOff>
    </xdr:to>
    <xdr:graphicFrame macro="">
      <xdr:nvGraphicFramePr>
        <xdr:cNvPr id="23" name="Chart 22">
          <a:extLst>
            <a:ext uri="{FF2B5EF4-FFF2-40B4-BE49-F238E27FC236}">
              <a16:creationId xmlns:a16="http://schemas.microsoft.com/office/drawing/2014/main" id="{A553F95A-9DAD-4E2C-9487-5C605B4F0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2</xdr:row>
      <xdr:rowOff>206374</xdr:rowOff>
    </xdr:from>
    <xdr:to>
      <xdr:col>11</xdr:col>
      <xdr:colOff>476250</xdr:colOff>
      <xdr:row>15</xdr:row>
      <xdr:rowOff>127000</xdr:rowOff>
    </xdr:to>
    <xdr:graphicFrame macro="">
      <xdr:nvGraphicFramePr>
        <xdr:cNvPr id="24" name="Chart 23">
          <a:extLst>
            <a:ext uri="{FF2B5EF4-FFF2-40B4-BE49-F238E27FC236}">
              <a16:creationId xmlns:a16="http://schemas.microsoft.com/office/drawing/2014/main" id="{63E2AD6B-43B0-4C4E-B4FD-4F31EC858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17</xdr:row>
      <xdr:rowOff>0</xdr:rowOff>
    </xdr:from>
    <xdr:to>
      <xdr:col>12</xdr:col>
      <xdr:colOff>111125</xdr:colOff>
      <xdr:row>36</xdr:row>
      <xdr:rowOff>15875</xdr:rowOff>
    </xdr:to>
    <xdr:sp macro="" textlink="">
      <xdr:nvSpPr>
        <xdr:cNvPr id="25" name="Rectangle 24">
          <a:extLst>
            <a:ext uri="{FF2B5EF4-FFF2-40B4-BE49-F238E27FC236}">
              <a16:creationId xmlns:a16="http://schemas.microsoft.com/office/drawing/2014/main" id="{F0842452-4E56-47C8-9ABE-8BC200F12C98}"/>
            </a:ext>
          </a:extLst>
        </xdr:cNvPr>
        <xdr:cNvSpPr/>
      </xdr:nvSpPr>
      <xdr:spPr>
        <a:xfrm>
          <a:off x="2276475" y="3867150"/>
          <a:ext cx="4911725" cy="4540250"/>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17</xdr:row>
      <xdr:rowOff>9524</xdr:rowOff>
    </xdr:from>
    <xdr:to>
      <xdr:col>8</xdr:col>
      <xdr:colOff>400050</xdr:colOff>
      <xdr:row>35</xdr:row>
      <xdr:rowOff>174625</xdr:rowOff>
    </xdr:to>
    <xdr:graphicFrame macro="">
      <xdr:nvGraphicFramePr>
        <xdr:cNvPr id="26" name="Chart 25">
          <a:extLst>
            <a:ext uri="{FF2B5EF4-FFF2-40B4-BE49-F238E27FC236}">
              <a16:creationId xmlns:a16="http://schemas.microsoft.com/office/drawing/2014/main" id="{D695025C-D1E7-46D6-AF72-15EB3257C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390526</xdr:colOff>
      <xdr:row>17</xdr:row>
      <xdr:rowOff>15874</xdr:rowOff>
    </xdr:from>
    <xdr:to>
      <xdr:col>12</xdr:col>
      <xdr:colOff>107951</xdr:colOff>
      <xdr:row>35</xdr:row>
      <xdr:rowOff>190499</xdr:rowOff>
    </xdr:to>
    <xdr:graphicFrame macro="">
      <xdr:nvGraphicFramePr>
        <xdr:cNvPr id="27" name="Chart 26">
          <a:extLst>
            <a:ext uri="{FF2B5EF4-FFF2-40B4-BE49-F238E27FC236}">
              <a16:creationId xmlns:a16="http://schemas.microsoft.com/office/drawing/2014/main" id="{9B0ACBBF-624E-4258-AE3F-CC54A4107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19</xdr:col>
      <xdr:colOff>79375</xdr:colOff>
      <xdr:row>15</xdr:row>
      <xdr:rowOff>63500</xdr:rowOff>
    </xdr:to>
    <xdr:graphicFrame macro="">
      <xdr:nvGraphicFramePr>
        <xdr:cNvPr id="28" name="Chart 27">
          <a:extLst>
            <a:ext uri="{FF2B5EF4-FFF2-40B4-BE49-F238E27FC236}">
              <a16:creationId xmlns:a16="http://schemas.microsoft.com/office/drawing/2014/main" id="{5D15C3A7-B26C-4D42-AA4F-378F481B9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190500</xdr:colOff>
      <xdr:row>3</xdr:row>
      <xdr:rowOff>0</xdr:rowOff>
    </xdr:from>
    <xdr:to>
      <xdr:col>23</xdr:col>
      <xdr:colOff>47625</xdr:colOff>
      <xdr:row>15</xdr:row>
      <xdr:rowOff>63500</xdr:rowOff>
    </xdr:to>
    <xdr:graphicFrame macro="">
      <xdr:nvGraphicFramePr>
        <xdr:cNvPr id="29" name="Chart 28">
          <a:extLst>
            <a:ext uri="{FF2B5EF4-FFF2-40B4-BE49-F238E27FC236}">
              <a16:creationId xmlns:a16="http://schemas.microsoft.com/office/drawing/2014/main" id="{5D7D8752-E670-4732-B77F-6563FD6BF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115706</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281110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157370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507057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136538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123498</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16566</xdr:colOff>
      <xdr:row>2</xdr:row>
      <xdr:rowOff>24849</xdr:rowOff>
    </xdr:from>
    <xdr:to>
      <xdr:col>5</xdr:col>
      <xdr:colOff>748748</xdr:colOff>
      <xdr:row>2</xdr:row>
      <xdr:rowOff>512971</xdr:rowOff>
    </xdr:to>
    <xdr:pic>
      <xdr:nvPicPr>
        <xdr:cNvPr id="10" name="Picture 9">
          <a:extLst>
            <a:ext uri="{FF2B5EF4-FFF2-40B4-BE49-F238E27FC236}">
              <a16:creationId xmlns:a16="http://schemas.microsoft.com/office/drawing/2014/main" id="{9BC10294-C058-AA14-5822-C6D0E53AD2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94653" y="438979"/>
          <a:ext cx="732182" cy="488122"/>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393303240744" backgroundQuery="1" createdVersion="8" refreshedVersion="8" minRefreshableVersion="3" recordCount="0" supportSubquery="1" supportAdvancedDrill="1" xr:uid="{C31C7B68-3B37-4ED7-A805-F91D70752BB9}">
  <cacheSource type="external" connectionId="1"/>
  <cacheFields count="5">
    <cacheField name="[Measures].[call count]" caption="call count" numFmtId="0" hierarchy="17" level="32767"/>
    <cacheField name="[Measures].[Total Duration]" caption="Total Duration" numFmtId="0" hierarchy="18" level="32767"/>
    <cacheField name="[Measures].[Total amount]" caption="Total amount" numFmtId="0" hierarchy="19" level="32767"/>
    <cacheField name="[Measures].[Avg Rating]" caption="Avg Rating" numFmtId="0" hierarchy="20" level="32767"/>
    <cacheField name="[Measures].[Count rating 5]" caption="Count rating 5"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Count rating 5]" caption="Count rating 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424014351855" backgroundQuery="1" createdVersion="8" refreshedVersion="8" minRefreshableVersion="3" recordCount="0" supportSubquery="1" supportAdvancedDrill="1" xr:uid="{5CEDD70A-F3E7-47E6-9361-B8F6A8DC1DB9}">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9"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Total amount]" caption="Total amount" measure="1" displayFolder="" measureGroup="calls" count="0" oneField="1">
      <fieldsUsage count="1">
        <fieldUsage x="2"/>
      </fieldsUsage>
    </cacheHierarchy>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473445138887" backgroundQuery="1" createdVersion="8" refreshedVersion="8" minRefreshableVersion="3" recordCount="0" supportSubquery="1" supportAdvancedDrill="1" xr:uid="{CD4C2BBE-4D37-4843-BA5F-4359BC0EF66B}">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13859259256" backgroundQuery="1" createdVersion="8" refreshedVersion="8" minRefreshableVersion="3" recordCount="0" supportSubquery="1" supportAdvancedDrill="1" xr:uid="{09AF36E9-EF55-45CF-99C9-4DC76C29D6C5}">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9"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oneField="1">
      <fieldsUsage count="1">
        <fieldUsage x="3"/>
      </fieldsUsage>
    </cacheHierarchy>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44796643517" backgroundQuery="1" createdVersion="8" refreshedVersion="8" minRefreshableVersion="3" recordCount="0" supportSubquery="1" supportAdvancedDrill="1" xr:uid="{2F6DBBA7-E6E0-426E-B18F-8643BFF73DB4}">
  <cacheSource type="external" connectionId="1"/>
  <cacheFields count="6">
    <cacheField name="[Measures].[call count]" caption="call count" numFmtId="0" hierarchy="17" level="32767"/>
    <cacheField name="[Measures].[Total Duration]" caption="Total Duration" numFmtId="0" hierarchy="18" level="32767"/>
    <cacheField name="[Measures].[Total amount]" caption="Total amount" numFmtId="0" hierarchy="19" level="32767"/>
    <cacheField name="[Measures].[Avg Rating]" caption="Avg Rating" numFmtId="0" hierarchy="20" level="32767"/>
    <cacheField name="[Measures].[Count rating 5]" caption="Count rating 5"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Count rating 5]" caption="Count rating 5"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44797106479" backgroundQuery="1" createdVersion="8" refreshedVersion="8" minRefreshableVersion="3" recordCount="0" supportSubquery="1" supportAdvancedDrill="1" xr:uid="{789649EE-F674-4DA6-ABF3-1CDC1BD7999A}">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44797569448" backgroundQuery="1" createdVersion="8" refreshedVersion="8" minRefreshableVersion="3" recordCount="0" supportSubquery="1" supportAdvancedDrill="1" xr:uid="{599DE481-30A4-46B9-A7AE-AA22C5D45AA5}">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4479803241" backgroundQuery="1" createdVersion="8" refreshedVersion="8" minRefreshableVersion="3" recordCount="0" supportSubquery="1" supportAdvancedDrill="1" xr:uid="{88389B42-BEA2-4601-851B-625E5D3EEDEA}">
  <cacheSource type="external" connectionId="1"/>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54479861111" backgroundQuery="1" createdVersion="8" refreshedVersion="8" minRefreshableVersion="3" recordCount="0" supportSubquery="1" supportAdvancedDrill="1" xr:uid="{864CF18C-D02F-400C-BD13-60841A11299B}">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roy" refreshedDate="45744.393298958334" backgroundQuery="1" createdVersion="3" refreshedVersion="8" minRefreshableVersion="3" recordCount="0" supportSubquery="1" supportAdvancedDrill="1" xr:uid="{D010D398-9883-482C-AAEE-D8A8C4C8F383}">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 Rating]" caption="Avg Rating" measure="1" displayFolder="" measureGroup="calls" count="0"/>
    <cacheHierarchy uniqueName="[Measures].[Count rating 5]" caption="Count rating 5"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546672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AB97BF-CA48-4492-B986-6085B59EBB76}"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3394F-536D-403D-B68D-10CA59F35033}" name="PivotTable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E11:F19"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4"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B04220-D9A2-4A5E-B726-D7E18214952C}"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C3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3B543B-1870-440A-A7B8-FB9AD499A676}" name="PivotTable9"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E42:K61"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formats count="2">
    <format dxfId="17">
      <pivotArea dataOnly="0" labelOnly="1" fieldPosition="0">
        <references count="1">
          <reference field="2" count="0"/>
        </references>
      </pivotArea>
    </format>
    <format dxfId="16">
      <pivotArea dataOnly="0" labelOnly="1" grandCol="1" outline="0" fieldPosition="0"/>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2C6777-E068-4384-B2E9-7B3A0C54FA3B}"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50FB84-0842-42A3-BD00-031C8FEA8B60}"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5:E4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764CAD-B87E-434D-B8DB-9B7ED079E0B4}" name="PivotTable8"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B42:C4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2D57AD-51F5-43F6-A5FF-6741C070334A}" name="PivotTable6"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36:A3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F6B9A4-5F57-429E-9F03-CFA7A0EA22C8}" name="Pivo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1:C2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DC2918F-02C9-4D4F-9CE7-5DCF43173DE8}" sourceName="[calls].[Representative]">
  <pivotTables>
    <pivotTable tabId="6" name="PivotTable2"/>
    <pivotTable tabId="6" name="PivotTable3"/>
    <pivotTable tabId="6" name="PivotTable4"/>
    <pivotTable tabId="6" name="PivotTable6"/>
    <pivotTable tabId="6" name="PivotTable8"/>
  </pivotTables>
  <data>
    <olap pivotCacheId="254667222">
      <levels count="2">
        <level uniqueName="[calls].[Representative].[(All)]" sourceCaption="(All)" count="0"/>
        <level uniqueName="[calls].[Representative].[Representative]" sourceCaption="Representative" count="5" sortOrder="ascending">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127CA37-75FD-4162-B3B6-85FE6F8EE1DE}" cache="Slicer_Representative" caption="Representative" level="1" style="SlicerStyleLight1 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60B177B9-DA65-47F8-8AE4-EEE8487611E2}" cache="Slicer_Representative" caption="Representative" level="1" style="SlicerStyleLight1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Garamond-Trebuchet MS">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rebuchet MS" panose="020B0603020202020204"/>
        <a:ea typeface=""/>
        <a:cs typeface=""/>
        <a:font script="Jpan" typeface="HGｺﾞｼｯｸM"/>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59D1A-B9B5-492F-8B89-AC19D022ED4A}">
  <dimension ref="A3:L61"/>
  <sheetViews>
    <sheetView topLeftCell="A24" workbookViewId="0">
      <selection activeCell="Z27" sqref="Z27"/>
    </sheetView>
  </sheetViews>
  <sheetFormatPr defaultRowHeight="16.5" x14ac:dyDescent="0.3"/>
  <cols>
    <col min="1" max="2" width="12.875" bestFit="1" customWidth="1"/>
    <col min="3" max="3" width="9.75" bestFit="1" customWidth="1"/>
    <col min="4" max="4" width="10.625" bestFit="1" customWidth="1"/>
    <col min="5" max="5" width="12.875" bestFit="1" customWidth="1"/>
    <col min="6" max="6" width="9.75" bestFit="1" customWidth="1"/>
    <col min="7" max="10" width="7.25" bestFit="1" customWidth="1"/>
    <col min="11" max="11" width="11.375" bestFit="1" customWidth="1"/>
  </cols>
  <sheetData>
    <row r="3" spans="1:6" x14ac:dyDescent="0.3">
      <c r="A3" t="s">
        <v>1042</v>
      </c>
      <c r="B3" t="s">
        <v>1043</v>
      </c>
      <c r="C3" t="s">
        <v>1044</v>
      </c>
      <c r="D3" t="s">
        <v>1045</v>
      </c>
      <c r="E3" t="s">
        <v>1046</v>
      </c>
    </row>
    <row r="4" spans="1:6" x14ac:dyDescent="0.3">
      <c r="A4" s="21">
        <v>1000</v>
      </c>
      <c r="B4" s="21">
        <v>89850</v>
      </c>
      <c r="C4" s="22">
        <v>96623</v>
      </c>
      <c r="D4" s="24">
        <v>3.8854000000000033</v>
      </c>
      <c r="E4" s="23">
        <v>307</v>
      </c>
    </row>
    <row r="8" spans="1:6" x14ac:dyDescent="0.3">
      <c r="A8" t="s">
        <v>1042</v>
      </c>
      <c r="B8" t="s">
        <v>1043</v>
      </c>
      <c r="C8" t="s">
        <v>1044</v>
      </c>
      <c r="D8" t="s">
        <v>1045</v>
      </c>
      <c r="E8" t="s">
        <v>1046</v>
      </c>
    </row>
    <row r="9" spans="1:6" x14ac:dyDescent="0.3">
      <c r="A9" s="21">
        <v>186</v>
      </c>
      <c r="B9" s="21">
        <v>17807</v>
      </c>
      <c r="C9" s="22">
        <v>16651</v>
      </c>
      <c r="D9" s="24">
        <v>3.8973118279569863</v>
      </c>
      <c r="E9" s="23">
        <v>62</v>
      </c>
    </row>
    <row r="11" spans="1:6" x14ac:dyDescent="0.3">
      <c r="A11" s="25" t="s">
        <v>1047</v>
      </c>
      <c r="B11" t="s">
        <v>1042</v>
      </c>
      <c r="C11" t="s">
        <v>1061</v>
      </c>
      <c r="E11" s="25" t="s">
        <v>1047</v>
      </c>
      <c r="F11" t="s">
        <v>1042</v>
      </c>
    </row>
    <row r="12" spans="1:6" x14ac:dyDescent="0.3">
      <c r="A12" s="26" t="s">
        <v>1049</v>
      </c>
      <c r="B12" s="21">
        <v>10</v>
      </c>
      <c r="C12" s="21">
        <v>10</v>
      </c>
      <c r="E12" s="26" t="s">
        <v>1067</v>
      </c>
      <c r="F12" s="21">
        <v>25</v>
      </c>
    </row>
    <row r="13" spans="1:6" x14ac:dyDescent="0.3">
      <c r="A13" s="26" t="s">
        <v>1050</v>
      </c>
      <c r="B13" s="21">
        <v>11</v>
      </c>
      <c r="C13" s="21">
        <v>11</v>
      </c>
      <c r="E13" s="26" t="s">
        <v>1062</v>
      </c>
      <c r="F13" s="21">
        <v>23</v>
      </c>
    </row>
    <row r="14" spans="1:6" x14ac:dyDescent="0.3">
      <c r="A14" s="26" t="s">
        <v>1051</v>
      </c>
      <c r="B14" s="21">
        <v>30</v>
      </c>
      <c r="C14" s="21">
        <v>30</v>
      </c>
      <c r="E14" s="26" t="s">
        <v>1063</v>
      </c>
      <c r="F14" s="21">
        <v>28</v>
      </c>
    </row>
    <row r="15" spans="1:6" x14ac:dyDescent="0.3">
      <c r="A15" s="26" t="s">
        <v>1052</v>
      </c>
      <c r="B15" s="21">
        <v>23</v>
      </c>
      <c r="C15" s="21">
        <v>23</v>
      </c>
      <c r="E15" s="26" t="s">
        <v>1064</v>
      </c>
      <c r="F15" s="21">
        <v>29</v>
      </c>
    </row>
    <row r="16" spans="1:6" x14ac:dyDescent="0.3">
      <c r="A16" s="26" t="s">
        <v>1053</v>
      </c>
      <c r="B16" s="21">
        <v>22</v>
      </c>
      <c r="C16" s="21">
        <v>22</v>
      </c>
      <c r="E16" s="26" t="s">
        <v>1065</v>
      </c>
      <c r="F16" s="21">
        <v>18</v>
      </c>
    </row>
    <row r="17" spans="1:9" x14ac:dyDescent="0.3">
      <c r="A17" s="26" t="s">
        <v>1054</v>
      </c>
      <c r="B17" s="21">
        <v>11</v>
      </c>
      <c r="C17" s="21">
        <v>11</v>
      </c>
      <c r="E17" s="26" t="s">
        <v>1068</v>
      </c>
      <c r="F17" s="21">
        <v>29</v>
      </c>
    </row>
    <row r="18" spans="1:9" x14ac:dyDescent="0.3">
      <c r="A18" s="26" t="s">
        <v>1055</v>
      </c>
      <c r="B18" s="21">
        <v>17</v>
      </c>
      <c r="C18" s="21">
        <v>17</v>
      </c>
      <c r="E18" s="26" t="s">
        <v>1066</v>
      </c>
      <c r="F18" s="21">
        <v>34</v>
      </c>
    </row>
    <row r="19" spans="1:9" x14ac:dyDescent="0.3">
      <c r="A19" s="26" t="s">
        <v>1056</v>
      </c>
      <c r="B19" s="21">
        <v>12</v>
      </c>
      <c r="C19" s="21">
        <v>12</v>
      </c>
      <c r="E19" s="26" t="s">
        <v>1048</v>
      </c>
      <c r="F19" s="21">
        <v>186</v>
      </c>
    </row>
    <row r="20" spans="1:9" x14ac:dyDescent="0.3">
      <c r="A20" s="26" t="s">
        <v>1057</v>
      </c>
      <c r="B20" s="21">
        <v>13</v>
      </c>
      <c r="C20" s="21">
        <v>13</v>
      </c>
    </row>
    <row r="21" spans="1:9" x14ac:dyDescent="0.3">
      <c r="A21" s="26" t="s">
        <v>1058</v>
      </c>
      <c r="B21" s="21">
        <v>15</v>
      </c>
      <c r="C21" s="21">
        <v>15</v>
      </c>
    </row>
    <row r="22" spans="1:9" x14ac:dyDescent="0.3">
      <c r="A22" s="26" t="s">
        <v>1059</v>
      </c>
      <c r="B22" s="21">
        <v>8</v>
      </c>
      <c r="C22" s="21">
        <v>8</v>
      </c>
    </row>
    <row r="23" spans="1:9" x14ac:dyDescent="0.3">
      <c r="A23" s="26" t="s">
        <v>1060</v>
      </c>
      <c r="B23" s="21">
        <v>14</v>
      </c>
      <c r="C23" s="21">
        <v>14</v>
      </c>
    </row>
    <row r="24" spans="1:9" x14ac:dyDescent="0.3">
      <c r="A24" s="26" t="s">
        <v>1048</v>
      </c>
      <c r="B24" s="21">
        <v>186</v>
      </c>
      <c r="C24" s="21">
        <v>186</v>
      </c>
    </row>
    <row r="25" spans="1:9" x14ac:dyDescent="0.3">
      <c r="F25" t="s">
        <v>1069</v>
      </c>
      <c r="G25" t="str">
        <f>A37</f>
        <v>R04</v>
      </c>
    </row>
    <row r="27" spans="1:9" x14ac:dyDescent="0.3">
      <c r="A27" s="25" t="s">
        <v>1047</v>
      </c>
      <c r="B27" t="s">
        <v>1042</v>
      </c>
      <c r="C27" t="s">
        <v>1044</v>
      </c>
      <c r="E27" t="s">
        <v>1070</v>
      </c>
      <c r="F27" t="s">
        <v>1071</v>
      </c>
      <c r="G27" t="s">
        <v>1072</v>
      </c>
      <c r="H27" t="s">
        <v>1073</v>
      </c>
      <c r="I27" t="s">
        <v>1074</v>
      </c>
    </row>
    <row r="28" spans="1:9" x14ac:dyDescent="0.3">
      <c r="A28" s="26" t="s">
        <v>11</v>
      </c>
      <c r="B28" s="21">
        <v>189</v>
      </c>
      <c r="C28" s="22">
        <v>18415</v>
      </c>
      <c r="E28" s="26" t="s">
        <v>11</v>
      </c>
      <c r="F28" s="21">
        <v>189</v>
      </c>
      <c r="G28" s="27">
        <v>18415</v>
      </c>
      <c r="H28" t="e">
        <f>IF(E28=$G$25,F28,NA())</f>
        <v>#N/A</v>
      </c>
      <c r="I28" t="e">
        <f>IF(E28=$G$25,G28,NA())</f>
        <v>#N/A</v>
      </c>
    </row>
    <row r="29" spans="1:9" x14ac:dyDescent="0.3">
      <c r="A29" s="26" t="s">
        <v>9</v>
      </c>
      <c r="B29" s="21">
        <v>218</v>
      </c>
      <c r="C29" s="22">
        <v>20581</v>
      </c>
      <c r="E29" s="26" t="s">
        <v>9</v>
      </c>
      <c r="F29" s="21">
        <v>218</v>
      </c>
      <c r="G29" s="27">
        <v>20581</v>
      </c>
      <c r="H29" t="e">
        <f t="shared" ref="H29:H32" si="0">IF(E29=$G$25,F29,NA())</f>
        <v>#N/A</v>
      </c>
      <c r="I29" t="e">
        <f t="shared" ref="I29:I32" si="1">IF(E29=$G$25,G29,NA())</f>
        <v>#N/A</v>
      </c>
    </row>
    <row r="30" spans="1:9" x14ac:dyDescent="0.3">
      <c r="A30" s="26" t="s">
        <v>6</v>
      </c>
      <c r="B30" s="21">
        <v>207</v>
      </c>
      <c r="C30" s="22">
        <v>20872</v>
      </c>
      <c r="E30" s="26" t="s">
        <v>6</v>
      </c>
      <c r="F30" s="21">
        <v>207</v>
      </c>
      <c r="G30" s="27">
        <v>20872</v>
      </c>
      <c r="H30" t="e">
        <f t="shared" si="0"/>
        <v>#N/A</v>
      </c>
      <c r="I30" t="e">
        <f t="shared" si="1"/>
        <v>#N/A</v>
      </c>
    </row>
    <row r="31" spans="1:9" x14ac:dyDescent="0.3">
      <c r="A31" s="26" t="s">
        <v>13</v>
      </c>
      <c r="B31" s="21">
        <v>186</v>
      </c>
      <c r="C31" s="22">
        <v>16651</v>
      </c>
      <c r="E31" s="26" t="s">
        <v>13</v>
      </c>
      <c r="F31" s="21">
        <v>186</v>
      </c>
      <c r="G31" s="27">
        <v>16651</v>
      </c>
      <c r="H31">
        <f t="shared" si="0"/>
        <v>186</v>
      </c>
      <c r="I31">
        <f t="shared" si="1"/>
        <v>16651</v>
      </c>
    </row>
    <row r="32" spans="1:9" x14ac:dyDescent="0.3">
      <c r="A32" s="26" t="s">
        <v>10</v>
      </c>
      <c r="B32" s="21">
        <v>200</v>
      </c>
      <c r="C32" s="22">
        <v>20104</v>
      </c>
      <c r="E32" s="26" t="s">
        <v>10</v>
      </c>
      <c r="F32" s="21">
        <v>200</v>
      </c>
      <c r="G32" s="27">
        <v>20104</v>
      </c>
      <c r="H32" t="e">
        <f t="shared" si="0"/>
        <v>#N/A</v>
      </c>
      <c r="I32" t="e">
        <f t="shared" si="1"/>
        <v>#N/A</v>
      </c>
    </row>
    <row r="33" spans="1:12" x14ac:dyDescent="0.3">
      <c r="A33" s="26" t="s">
        <v>1048</v>
      </c>
      <c r="B33" s="21">
        <v>1000</v>
      </c>
      <c r="C33" s="22">
        <v>96623</v>
      </c>
    </row>
    <row r="34" spans="1:12" x14ac:dyDescent="0.3">
      <c r="G34" s="14" t="s">
        <v>1077</v>
      </c>
      <c r="H34" s="14"/>
    </row>
    <row r="35" spans="1:12" x14ac:dyDescent="0.3">
      <c r="B35" s="25" t="s">
        <v>1042</v>
      </c>
      <c r="C35" s="25" t="s">
        <v>1075</v>
      </c>
      <c r="K35" t="s">
        <v>1083</v>
      </c>
      <c r="L35">
        <f>VLOOKUP(A37,Assets!E3:F7,2,FALSE)</f>
        <v>0</v>
      </c>
    </row>
    <row r="36" spans="1:12" x14ac:dyDescent="0.3">
      <c r="A36" s="25" t="s">
        <v>1047</v>
      </c>
      <c r="B36" s="25" t="s">
        <v>1047</v>
      </c>
      <c r="C36" t="s">
        <v>999</v>
      </c>
      <c r="D36" t="s">
        <v>998</v>
      </c>
      <c r="E36" t="s">
        <v>1048</v>
      </c>
      <c r="G36" t="s">
        <v>1078</v>
      </c>
      <c r="I36" s="43">
        <f>A9/A4</f>
        <v>0.186</v>
      </c>
    </row>
    <row r="37" spans="1:12" x14ac:dyDescent="0.3">
      <c r="A37" s="26" t="s">
        <v>13</v>
      </c>
      <c r="B37" s="26" t="s">
        <v>1002</v>
      </c>
      <c r="C37" s="21">
        <v>144</v>
      </c>
      <c r="D37" s="21">
        <v>132</v>
      </c>
      <c r="E37" s="21">
        <v>276</v>
      </c>
      <c r="G37" t="s">
        <v>1079</v>
      </c>
      <c r="I37">
        <f>VLOOKUP(A37, E28:F32, 2, FALSE)</f>
        <v>186</v>
      </c>
    </row>
    <row r="38" spans="1:12" x14ac:dyDescent="0.3">
      <c r="B38" s="26" t="s">
        <v>1001</v>
      </c>
      <c r="C38" s="21">
        <v>326</v>
      </c>
      <c r="D38" s="21">
        <v>63</v>
      </c>
      <c r="E38" s="21">
        <v>389</v>
      </c>
      <c r="G38" t="s">
        <v>1080</v>
      </c>
      <c r="I38">
        <f>VLOOKUP(A37,E28:G32,3,FALSE)</f>
        <v>16651</v>
      </c>
    </row>
    <row r="39" spans="1:12" x14ac:dyDescent="0.3">
      <c r="B39" s="26" t="s">
        <v>1000</v>
      </c>
      <c r="C39" s="21">
        <v>129</v>
      </c>
      <c r="D39" s="21">
        <v>206</v>
      </c>
      <c r="E39" s="21">
        <v>335</v>
      </c>
      <c r="G39" t="s">
        <v>1081</v>
      </c>
      <c r="I39">
        <f>_xlfn.RANK.AVG(I37,F28:F32)</f>
        <v>5</v>
      </c>
      <c r="K39" t="str">
        <f>"call%:"&amp;TEXT(I36,"0%")</f>
        <v>call%:19%</v>
      </c>
      <c r="L39" t="str">
        <f>"call rank:"&amp;I39</f>
        <v>call rank:5</v>
      </c>
    </row>
    <row r="40" spans="1:12" x14ac:dyDescent="0.3">
      <c r="B40" s="26" t="s">
        <v>1048</v>
      </c>
      <c r="C40" s="21">
        <v>599</v>
      </c>
      <c r="D40" s="21">
        <v>401</v>
      </c>
      <c r="E40" s="21">
        <v>1000</v>
      </c>
      <c r="G40" t="s">
        <v>1082</v>
      </c>
      <c r="I40">
        <f>_xlfn.RANK.AVG(I38,G28:G32)</f>
        <v>5</v>
      </c>
      <c r="L40" t="str">
        <f>"amount rank"&amp;I40</f>
        <v>amount rank5</v>
      </c>
    </row>
    <row r="42" spans="1:12" x14ac:dyDescent="0.3">
      <c r="B42" s="25" t="s">
        <v>1047</v>
      </c>
      <c r="C42" t="s">
        <v>1042</v>
      </c>
      <c r="E42" s="25" t="s">
        <v>1044</v>
      </c>
      <c r="F42" s="25" t="s">
        <v>1075</v>
      </c>
    </row>
    <row r="43" spans="1:12" x14ac:dyDescent="0.3">
      <c r="B43" s="26">
        <v>1</v>
      </c>
      <c r="C43" s="21">
        <v>3</v>
      </c>
      <c r="E43" s="25" t="s">
        <v>1047</v>
      </c>
      <c r="F43" s="29" t="s">
        <v>11</v>
      </c>
      <c r="G43" s="29" t="s">
        <v>9</v>
      </c>
      <c r="H43" s="29" t="s">
        <v>6</v>
      </c>
      <c r="I43" s="29" t="s">
        <v>13</v>
      </c>
      <c r="J43" s="29" t="s">
        <v>10</v>
      </c>
      <c r="K43" s="29" t="s">
        <v>1048</v>
      </c>
    </row>
    <row r="44" spans="1:12" x14ac:dyDescent="0.3">
      <c r="B44" s="26">
        <v>2</v>
      </c>
      <c r="C44" s="21">
        <v>10</v>
      </c>
      <c r="E44" s="26" t="s">
        <v>1002</v>
      </c>
    </row>
    <row r="45" spans="1:12" x14ac:dyDescent="0.3">
      <c r="B45" s="26">
        <v>3</v>
      </c>
      <c r="C45" s="21">
        <v>41</v>
      </c>
      <c r="E45" s="28" t="s">
        <v>20</v>
      </c>
      <c r="F45" s="22">
        <v>891</v>
      </c>
      <c r="G45" s="22">
        <v>1332</v>
      </c>
      <c r="H45" s="22">
        <v>1282</v>
      </c>
      <c r="I45" s="22">
        <v>739</v>
      </c>
      <c r="J45" s="22">
        <v>560</v>
      </c>
      <c r="K45" s="22">
        <v>4804</v>
      </c>
    </row>
    <row r="46" spans="1:12" x14ac:dyDescent="0.3">
      <c r="B46" s="26">
        <v>4</v>
      </c>
      <c r="C46" s="21">
        <v>70</v>
      </c>
      <c r="E46" s="28" t="s">
        <v>12</v>
      </c>
      <c r="F46" s="22">
        <v>1991</v>
      </c>
      <c r="G46" s="22">
        <v>1886</v>
      </c>
      <c r="H46" s="22">
        <v>1206</v>
      </c>
      <c r="I46" s="22">
        <v>884</v>
      </c>
      <c r="J46" s="22">
        <v>1722</v>
      </c>
      <c r="K46" s="22">
        <v>7689</v>
      </c>
    </row>
    <row r="47" spans="1:12" x14ac:dyDescent="0.3">
      <c r="B47" s="26">
        <v>5</v>
      </c>
      <c r="C47" s="21">
        <v>62</v>
      </c>
      <c r="E47" s="28" t="s">
        <v>8</v>
      </c>
      <c r="F47" s="22">
        <v>1163</v>
      </c>
      <c r="G47" s="22">
        <v>1180</v>
      </c>
      <c r="H47" s="22">
        <v>1616</v>
      </c>
      <c r="I47" s="22">
        <v>1043</v>
      </c>
      <c r="J47" s="22">
        <v>1747</v>
      </c>
      <c r="K47" s="22">
        <v>6749</v>
      </c>
    </row>
    <row r="48" spans="1:12" x14ac:dyDescent="0.3">
      <c r="B48" s="26" t="s">
        <v>1048</v>
      </c>
      <c r="C48" s="21">
        <v>186</v>
      </c>
      <c r="E48" s="28" t="s">
        <v>16</v>
      </c>
      <c r="F48" s="22">
        <v>1438</v>
      </c>
      <c r="G48" s="22">
        <v>1616</v>
      </c>
      <c r="H48" s="22">
        <v>866</v>
      </c>
      <c r="I48" s="22">
        <v>829</v>
      </c>
      <c r="J48" s="22">
        <v>2070</v>
      </c>
      <c r="K48" s="22">
        <v>6819</v>
      </c>
    </row>
    <row r="49" spans="5:11" x14ac:dyDescent="0.3">
      <c r="E49" s="26" t="s">
        <v>1001</v>
      </c>
    </row>
    <row r="50" spans="5:11" x14ac:dyDescent="0.3">
      <c r="E50" s="28" t="s">
        <v>24</v>
      </c>
      <c r="F50" s="22">
        <v>1233</v>
      </c>
      <c r="G50" s="22">
        <v>223</v>
      </c>
      <c r="H50" s="22">
        <v>1680</v>
      </c>
      <c r="I50" s="22">
        <v>990</v>
      </c>
      <c r="J50" s="22">
        <v>1508</v>
      </c>
      <c r="K50" s="22">
        <v>5634</v>
      </c>
    </row>
    <row r="51" spans="5:11" x14ac:dyDescent="0.3">
      <c r="E51" s="28" t="s">
        <v>15</v>
      </c>
      <c r="F51" s="22">
        <v>1598</v>
      </c>
      <c r="G51" s="22">
        <v>1907</v>
      </c>
      <c r="H51" s="22">
        <v>869</v>
      </c>
      <c r="I51" s="22">
        <v>1426</v>
      </c>
      <c r="J51" s="22">
        <v>1416</v>
      </c>
      <c r="K51" s="22">
        <v>7216</v>
      </c>
    </row>
    <row r="52" spans="5:11" x14ac:dyDescent="0.3">
      <c r="E52" s="28" t="s">
        <v>5</v>
      </c>
      <c r="F52" s="22">
        <v>900</v>
      </c>
      <c r="G52" s="22">
        <v>1016</v>
      </c>
      <c r="H52" s="22">
        <v>960</v>
      </c>
      <c r="I52" s="22">
        <v>940</v>
      </c>
      <c r="J52" s="22">
        <v>1193</v>
      </c>
      <c r="K52" s="22">
        <v>5009</v>
      </c>
    </row>
    <row r="53" spans="5:11" x14ac:dyDescent="0.3">
      <c r="E53" s="28" t="s">
        <v>18</v>
      </c>
      <c r="F53" s="22">
        <v>900</v>
      </c>
      <c r="G53" s="22">
        <v>1470</v>
      </c>
      <c r="H53" s="22">
        <v>1617</v>
      </c>
      <c r="I53" s="22">
        <v>1314</v>
      </c>
      <c r="J53" s="22">
        <v>941</v>
      </c>
      <c r="K53" s="22">
        <v>6242</v>
      </c>
    </row>
    <row r="54" spans="5:11" x14ac:dyDescent="0.3">
      <c r="E54" s="28" t="s">
        <v>14</v>
      </c>
      <c r="F54" s="22">
        <v>1255</v>
      </c>
      <c r="G54" s="22">
        <v>516</v>
      </c>
      <c r="H54" s="22">
        <v>1874</v>
      </c>
      <c r="I54" s="22">
        <v>1863</v>
      </c>
      <c r="J54" s="22">
        <v>1722</v>
      </c>
      <c r="K54" s="22">
        <v>7230</v>
      </c>
    </row>
    <row r="55" spans="5:11" x14ac:dyDescent="0.3">
      <c r="E55" s="28" t="s">
        <v>19</v>
      </c>
      <c r="F55" s="22">
        <v>1138</v>
      </c>
      <c r="G55" s="22">
        <v>1898</v>
      </c>
      <c r="H55" s="22">
        <v>1482</v>
      </c>
      <c r="I55" s="22">
        <v>846</v>
      </c>
      <c r="J55" s="22">
        <v>1154</v>
      </c>
      <c r="K55" s="22">
        <v>6518</v>
      </c>
    </row>
    <row r="56" spans="5:11" x14ac:dyDescent="0.3">
      <c r="E56" s="26" t="s">
        <v>1000</v>
      </c>
    </row>
    <row r="57" spans="5:11" x14ac:dyDescent="0.3">
      <c r="E57" s="28" t="s">
        <v>17</v>
      </c>
      <c r="F57" s="22">
        <v>1655</v>
      </c>
      <c r="G57" s="22">
        <v>805</v>
      </c>
      <c r="H57" s="22">
        <v>2263</v>
      </c>
      <c r="I57" s="22">
        <v>987</v>
      </c>
      <c r="J57" s="22">
        <v>1075</v>
      </c>
      <c r="K57" s="22">
        <v>6785</v>
      </c>
    </row>
    <row r="58" spans="5:11" x14ac:dyDescent="0.3">
      <c r="E58" s="28" t="s">
        <v>23</v>
      </c>
      <c r="F58" s="22">
        <v>1104</v>
      </c>
      <c r="G58" s="22">
        <v>2280</v>
      </c>
      <c r="H58" s="22">
        <v>1445</v>
      </c>
      <c r="I58" s="22">
        <v>1722</v>
      </c>
      <c r="J58" s="22">
        <v>1196</v>
      </c>
      <c r="K58" s="22">
        <v>7747</v>
      </c>
    </row>
    <row r="59" spans="5:11" x14ac:dyDescent="0.3">
      <c r="E59" s="28" t="s">
        <v>7</v>
      </c>
      <c r="F59" s="22">
        <v>372</v>
      </c>
      <c r="G59" s="22">
        <v>1818</v>
      </c>
      <c r="H59" s="22">
        <v>1346</v>
      </c>
      <c r="I59" s="22">
        <v>1156</v>
      </c>
      <c r="J59" s="22">
        <v>1484</v>
      </c>
      <c r="K59" s="22">
        <v>6176</v>
      </c>
    </row>
    <row r="60" spans="5:11" x14ac:dyDescent="0.3">
      <c r="E60" s="28" t="s">
        <v>22</v>
      </c>
      <c r="F60" s="22">
        <v>1415</v>
      </c>
      <c r="G60" s="22">
        <v>1271</v>
      </c>
      <c r="H60" s="22">
        <v>1214</v>
      </c>
      <c r="I60" s="22">
        <v>1135</v>
      </c>
      <c r="J60" s="22">
        <v>1566</v>
      </c>
      <c r="K60" s="22">
        <v>6601</v>
      </c>
    </row>
    <row r="61" spans="5:11" x14ac:dyDescent="0.3">
      <c r="E61" s="28" t="s">
        <v>21</v>
      </c>
      <c r="F61" s="22">
        <v>1362</v>
      </c>
      <c r="G61" s="22">
        <v>1363</v>
      </c>
      <c r="H61" s="22">
        <v>1152</v>
      </c>
      <c r="I61" s="22">
        <v>777</v>
      </c>
      <c r="J61" s="22">
        <v>750</v>
      </c>
      <c r="K61" s="22">
        <v>5404</v>
      </c>
    </row>
  </sheetData>
  <pageMargins left="0.7" right="0.7" top="0.75" bottom="0.75"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D4" zoomScale="115" zoomScaleNormal="115" workbookViewId="0">
      <selection activeCell="D4" sqref="D4"/>
    </sheetView>
  </sheetViews>
  <sheetFormatPr defaultRowHeight="16.5" x14ac:dyDescent="0.3"/>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252E6-6EA0-4CDA-AEA8-DAC6BCF9E793}">
  <dimension ref="A1:AH40"/>
  <sheetViews>
    <sheetView showGridLines="0" tabSelected="1" topLeftCell="B1" zoomScale="70" zoomScaleNormal="70" workbookViewId="0">
      <selection activeCell="Z13" sqref="Z13"/>
    </sheetView>
  </sheetViews>
  <sheetFormatPr defaultRowHeight="16.5" x14ac:dyDescent="0.3"/>
  <cols>
    <col min="1" max="2" width="2.875" customWidth="1"/>
    <col min="5" max="5" width="6.125" customWidth="1"/>
    <col min="16" max="16" width="11.5" customWidth="1"/>
    <col min="17" max="17" width="10.875" customWidth="1"/>
    <col min="18" max="18" width="10.625" customWidth="1"/>
    <col min="19" max="19" width="10.5" customWidth="1"/>
    <col min="20" max="20" width="10.875" customWidth="1"/>
    <col min="21" max="21" width="11.125" customWidth="1"/>
    <col min="22" max="22" width="10.875" customWidth="1"/>
  </cols>
  <sheetData>
    <row r="1" spans="1:34" s="45" customFormat="1" ht="28.5" customHeight="1" x14ac:dyDescent="0.55000000000000004"/>
    <row r="2" spans="1:34" s="45" customFormat="1" ht="28.5" customHeight="1" x14ac:dyDescent="0.55000000000000004">
      <c r="E2" s="45" t="s">
        <v>1084</v>
      </c>
    </row>
    <row r="3" spans="1:34"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row>
    <row r="4" spans="1:34"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row>
    <row r="5" spans="1:34"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row>
    <row r="6" spans="1:34"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row>
    <row r="7" spans="1:34"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row>
    <row r="8" spans="1:34"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row>
    <row r="9" spans="1:34"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row>
    <row r="10" spans="1:34"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row>
    <row r="11" spans="1:34"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row>
    <row r="12" spans="1:34"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row>
    <row r="13" spans="1:34"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row>
    <row r="14" spans="1:34"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row>
    <row r="15" spans="1:34"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row>
    <row r="16" spans="1:34"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row>
    <row r="17" spans="1:34"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row>
    <row r="18" spans="1:34" ht="18.75" x14ac:dyDescent="0.3">
      <c r="A18" s="20"/>
      <c r="B18" s="20"/>
      <c r="C18" s="20"/>
      <c r="D18" s="20"/>
      <c r="E18" s="20"/>
      <c r="F18" s="20"/>
      <c r="G18" s="20"/>
      <c r="H18" s="20"/>
      <c r="I18" s="20"/>
      <c r="J18" s="20"/>
      <c r="K18" s="20"/>
      <c r="L18" s="20"/>
      <c r="M18" s="20"/>
      <c r="N18" s="20"/>
      <c r="O18" s="20"/>
      <c r="P18" s="33"/>
      <c r="Q18" s="34" t="s">
        <v>11</v>
      </c>
      <c r="R18" s="34" t="s">
        <v>9</v>
      </c>
      <c r="S18" s="34" t="s">
        <v>6</v>
      </c>
      <c r="T18" s="34" t="s">
        <v>13</v>
      </c>
      <c r="U18" s="34" t="s">
        <v>10</v>
      </c>
      <c r="V18" s="35" t="s">
        <v>1076</v>
      </c>
      <c r="W18" s="20"/>
      <c r="X18" s="20"/>
      <c r="Y18" s="20"/>
      <c r="Z18" s="20"/>
      <c r="AA18" s="20"/>
      <c r="AB18" s="20"/>
      <c r="AC18" s="20"/>
      <c r="AD18" s="20"/>
      <c r="AE18" s="20"/>
      <c r="AF18" s="20"/>
      <c r="AG18" s="20"/>
      <c r="AH18" s="20"/>
    </row>
    <row r="19" spans="1:34" ht="18.75" x14ac:dyDescent="0.3">
      <c r="A19" s="20"/>
      <c r="B19" s="20"/>
      <c r="C19" s="20"/>
      <c r="D19" s="20"/>
      <c r="E19" s="20"/>
      <c r="F19" s="20"/>
      <c r="G19" s="20"/>
      <c r="H19" s="20"/>
      <c r="I19" s="20"/>
      <c r="J19" s="20"/>
      <c r="K19" s="20"/>
      <c r="L19" s="20"/>
      <c r="M19" s="20"/>
      <c r="N19" s="20"/>
      <c r="O19" s="20"/>
      <c r="P19" s="36" t="s">
        <v>1002</v>
      </c>
      <c r="Q19" s="30"/>
      <c r="R19" s="30"/>
      <c r="S19" s="30"/>
      <c r="T19" s="30"/>
      <c r="U19" s="30"/>
      <c r="V19" s="37"/>
      <c r="W19" s="20"/>
      <c r="X19" s="20"/>
      <c r="Y19" s="20"/>
      <c r="Z19" s="20"/>
      <c r="AA19" s="20"/>
      <c r="AB19" s="20"/>
      <c r="AC19" s="20"/>
      <c r="AD19" s="20"/>
      <c r="AE19" s="20"/>
      <c r="AF19" s="20"/>
      <c r="AG19" s="20"/>
      <c r="AH19" s="20"/>
    </row>
    <row r="20" spans="1:34" ht="18.75" x14ac:dyDescent="0.3">
      <c r="A20" s="20"/>
      <c r="B20" s="20"/>
      <c r="C20" s="20"/>
      <c r="D20" s="20"/>
      <c r="E20" s="20"/>
      <c r="F20" s="20"/>
      <c r="G20" s="20"/>
      <c r="H20" s="20"/>
      <c r="I20" s="20"/>
      <c r="J20" s="20"/>
      <c r="K20" s="20"/>
      <c r="L20" s="20"/>
      <c r="M20" s="20"/>
      <c r="N20" s="20"/>
      <c r="O20" s="20"/>
      <c r="P20" s="38" t="s">
        <v>20</v>
      </c>
      <c r="Q20" s="31">
        <v>891</v>
      </c>
      <c r="R20" s="31">
        <v>1332</v>
      </c>
      <c r="S20" s="31">
        <v>1282</v>
      </c>
      <c r="T20" s="31">
        <v>739</v>
      </c>
      <c r="U20" s="31">
        <v>560</v>
      </c>
      <c r="V20" s="39">
        <v>4804</v>
      </c>
      <c r="W20" s="20"/>
      <c r="X20" s="20"/>
      <c r="Y20" s="20"/>
      <c r="Z20" s="20"/>
      <c r="AA20" s="20"/>
      <c r="AB20" s="20"/>
      <c r="AC20" s="20"/>
      <c r="AD20" s="20"/>
      <c r="AE20" s="20"/>
      <c r="AF20" s="20"/>
      <c r="AG20" s="20"/>
      <c r="AH20" s="20"/>
    </row>
    <row r="21" spans="1:34" ht="18.75" x14ac:dyDescent="0.3">
      <c r="A21" s="20"/>
      <c r="B21" s="20"/>
      <c r="C21" s="20"/>
      <c r="D21" s="20"/>
      <c r="E21" s="20"/>
      <c r="F21" s="20"/>
      <c r="G21" s="20"/>
      <c r="H21" s="20"/>
      <c r="I21" s="20"/>
      <c r="J21" s="20"/>
      <c r="K21" s="20"/>
      <c r="L21" s="20"/>
      <c r="M21" s="20"/>
      <c r="N21" s="20"/>
      <c r="O21" s="20"/>
      <c r="P21" s="38" t="s">
        <v>12</v>
      </c>
      <c r="Q21" s="31">
        <v>1991</v>
      </c>
      <c r="R21" s="31">
        <v>1886</v>
      </c>
      <c r="S21" s="31">
        <v>1206</v>
      </c>
      <c r="T21" s="31">
        <v>884</v>
      </c>
      <c r="U21" s="31">
        <v>1722</v>
      </c>
      <c r="V21" s="39">
        <v>7689</v>
      </c>
      <c r="W21" s="20"/>
      <c r="X21" s="20"/>
      <c r="Y21" s="20"/>
      <c r="Z21" s="20"/>
      <c r="AA21" s="20"/>
      <c r="AB21" s="20"/>
      <c r="AC21" s="20"/>
      <c r="AD21" s="20"/>
      <c r="AE21" s="20"/>
      <c r="AF21" s="20"/>
      <c r="AG21" s="20"/>
      <c r="AH21" s="20"/>
    </row>
    <row r="22" spans="1:34" ht="18.75" x14ac:dyDescent="0.3">
      <c r="A22" s="20"/>
      <c r="B22" s="20"/>
      <c r="C22" s="20"/>
      <c r="D22" s="20"/>
      <c r="E22" s="20"/>
      <c r="F22" s="20"/>
      <c r="G22" s="20"/>
      <c r="H22" s="20"/>
      <c r="I22" s="20"/>
      <c r="J22" s="20"/>
      <c r="K22" s="20"/>
      <c r="L22" s="20"/>
      <c r="M22" s="20"/>
      <c r="N22" s="20"/>
      <c r="O22" s="20"/>
      <c r="P22" s="38" t="s">
        <v>8</v>
      </c>
      <c r="Q22" s="31">
        <v>1163</v>
      </c>
      <c r="R22" s="31">
        <v>1180</v>
      </c>
      <c r="S22" s="31">
        <v>1616</v>
      </c>
      <c r="T22" s="31">
        <v>1043</v>
      </c>
      <c r="U22" s="31">
        <v>1747</v>
      </c>
      <c r="V22" s="39">
        <v>6749</v>
      </c>
      <c r="W22" s="20"/>
      <c r="X22" s="20"/>
      <c r="Y22" s="20"/>
      <c r="Z22" s="20"/>
      <c r="AA22" s="20"/>
      <c r="AB22" s="20"/>
      <c r="AC22" s="20"/>
      <c r="AD22" s="20"/>
      <c r="AE22" s="20"/>
      <c r="AF22" s="20"/>
      <c r="AG22" s="20"/>
      <c r="AH22" s="20"/>
    </row>
    <row r="23" spans="1:34" ht="18.75" x14ac:dyDescent="0.3">
      <c r="A23" s="20"/>
      <c r="B23" s="20"/>
      <c r="C23" s="20"/>
      <c r="D23" s="20"/>
      <c r="E23" s="20"/>
      <c r="F23" s="20"/>
      <c r="G23" s="20"/>
      <c r="H23" s="20"/>
      <c r="I23" s="20"/>
      <c r="J23" s="20"/>
      <c r="K23" s="20"/>
      <c r="L23" s="20"/>
      <c r="M23" s="20"/>
      <c r="N23" s="20"/>
      <c r="O23" s="20"/>
      <c r="P23" s="38" t="s">
        <v>16</v>
      </c>
      <c r="Q23" s="31">
        <v>1438</v>
      </c>
      <c r="R23" s="31">
        <v>1616</v>
      </c>
      <c r="S23" s="31">
        <v>866</v>
      </c>
      <c r="T23" s="31">
        <v>829</v>
      </c>
      <c r="U23" s="31">
        <v>2070</v>
      </c>
      <c r="V23" s="39">
        <v>6819</v>
      </c>
      <c r="W23" s="20"/>
      <c r="X23" s="20"/>
      <c r="Y23" s="20"/>
      <c r="Z23" s="20"/>
      <c r="AA23" s="20"/>
      <c r="AB23" s="20"/>
      <c r="AC23" s="20"/>
      <c r="AD23" s="20"/>
      <c r="AE23" s="20"/>
      <c r="AF23" s="20"/>
      <c r="AG23" s="20"/>
      <c r="AH23" s="20"/>
    </row>
    <row r="24" spans="1:34" ht="18.75" x14ac:dyDescent="0.3">
      <c r="A24" s="20"/>
      <c r="B24" s="20"/>
      <c r="C24" s="20"/>
      <c r="D24" s="20"/>
      <c r="E24" s="20"/>
      <c r="F24" s="20"/>
      <c r="G24" s="20"/>
      <c r="H24" s="20"/>
      <c r="I24" s="20"/>
      <c r="J24" s="20"/>
      <c r="K24" s="20"/>
      <c r="L24" s="20"/>
      <c r="M24" s="20"/>
      <c r="N24" s="20"/>
      <c r="O24" s="20"/>
      <c r="P24" s="36" t="s">
        <v>1001</v>
      </c>
      <c r="Q24" s="32"/>
      <c r="R24" s="32"/>
      <c r="S24" s="32"/>
      <c r="T24" s="32"/>
      <c r="U24" s="32"/>
      <c r="V24" s="37"/>
      <c r="W24" s="20"/>
      <c r="X24" s="20"/>
      <c r="Y24" s="20"/>
      <c r="Z24" s="20"/>
      <c r="AA24" s="20"/>
      <c r="AB24" s="20"/>
      <c r="AC24" s="20"/>
      <c r="AD24" s="20"/>
      <c r="AE24" s="20"/>
      <c r="AF24" s="20"/>
      <c r="AG24" s="20"/>
      <c r="AH24" s="20"/>
    </row>
    <row r="25" spans="1:34" ht="18.75" x14ac:dyDescent="0.3">
      <c r="A25" s="20"/>
      <c r="B25" s="20"/>
      <c r="C25" s="20"/>
      <c r="D25" s="20"/>
      <c r="E25" s="20"/>
      <c r="F25" s="20"/>
      <c r="G25" s="20"/>
      <c r="H25" s="20"/>
      <c r="I25" s="20"/>
      <c r="J25" s="20"/>
      <c r="K25" s="20"/>
      <c r="L25" s="20"/>
      <c r="M25" s="20"/>
      <c r="N25" s="20"/>
      <c r="O25" s="20"/>
      <c r="P25" s="38" t="s">
        <v>24</v>
      </c>
      <c r="Q25" s="31">
        <v>1233</v>
      </c>
      <c r="R25" s="31">
        <v>223</v>
      </c>
      <c r="S25" s="31">
        <v>1680</v>
      </c>
      <c r="T25" s="31">
        <v>990</v>
      </c>
      <c r="U25" s="31">
        <v>1508</v>
      </c>
      <c r="V25" s="39">
        <v>5634</v>
      </c>
      <c r="W25" s="20"/>
      <c r="X25" s="20"/>
      <c r="Y25" s="20"/>
      <c r="Z25" s="20"/>
      <c r="AA25" s="20"/>
      <c r="AB25" s="20"/>
      <c r="AC25" s="20"/>
      <c r="AD25" s="20"/>
      <c r="AE25" s="20"/>
      <c r="AF25" s="20"/>
      <c r="AG25" s="20"/>
      <c r="AH25" s="20"/>
    </row>
    <row r="26" spans="1:34" ht="18.75" x14ac:dyDescent="0.3">
      <c r="A26" s="20"/>
      <c r="B26" s="20"/>
      <c r="C26" s="20"/>
      <c r="D26" s="20"/>
      <c r="E26" s="20"/>
      <c r="F26" s="20"/>
      <c r="G26" s="20"/>
      <c r="H26" s="20"/>
      <c r="I26" s="20"/>
      <c r="J26" s="20"/>
      <c r="K26" s="20"/>
      <c r="L26" s="20"/>
      <c r="M26" s="20"/>
      <c r="N26" s="20"/>
      <c r="O26" s="20"/>
      <c r="P26" s="38" t="s">
        <v>15</v>
      </c>
      <c r="Q26" s="31">
        <v>1598</v>
      </c>
      <c r="R26" s="31">
        <v>1907</v>
      </c>
      <c r="S26" s="31">
        <v>869</v>
      </c>
      <c r="T26" s="31">
        <v>1426</v>
      </c>
      <c r="U26" s="31">
        <v>1416</v>
      </c>
      <c r="V26" s="39">
        <v>7216</v>
      </c>
      <c r="W26" s="20"/>
      <c r="X26" s="20"/>
      <c r="Y26" s="20"/>
      <c r="Z26" s="20"/>
      <c r="AA26" s="20"/>
      <c r="AB26" s="20"/>
      <c r="AC26" s="20"/>
      <c r="AD26" s="20"/>
      <c r="AE26" s="20"/>
      <c r="AF26" s="20"/>
      <c r="AG26" s="20"/>
      <c r="AH26" s="20"/>
    </row>
    <row r="27" spans="1:34" ht="18.75" x14ac:dyDescent="0.3">
      <c r="A27" s="20"/>
      <c r="B27" s="20"/>
      <c r="C27" s="20"/>
      <c r="D27" s="20"/>
      <c r="E27" s="20"/>
      <c r="F27" s="20"/>
      <c r="G27" s="20"/>
      <c r="H27" s="20"/>
      <c r="I27" s="20"/>
      <c r="J27" s="20"/>
      <c r="K27" s="20"/>
      <c r="L27" s="20"/>
      <c r="M27" s="20"/>
      <c r="N27" s="20"/>
      <c r="O27" s="20"/>
      <c r="P27" s="38" t="s">
        <v>5</v>
      </c>
      <c r="Q27" s="31">
        <v>900</v>
      </c>
      <c r="R27" s="31">
        <v>1016</v>
      </c>
      <c r="S27" s="31">
        <v>960</v>
      </c>
      <c r="T27" s="31">
        <v>940</v>
      </c>
      <c r="U27" s="31">
        <v>1193</v>
      </c>
      <c r="V27" s="39">
        <v>5009</v>
      </c>
      <c r="W27" s="20"/>
      <c r="X27" s="20"/>
      <c r="Y27" s="20"/>
      <c r="Z27" s="20"/>
      <c r="AA27" s="20"/>
      <c r="AB27" s="20"/>
      <c r="AC27" s="20"/>
      <c r="AD27" s="20"/>
      <c r="AE27" s="20"/>
      <c r="AF27" s="20"/>
      <c r="AG27" s="20"/>
      <c r="AH27" s="20"/>
    </row>
    <row r="28" spans="1:34" ht="18.75" x14ac:dyDescent="0.3">
      <c r="A28" s="20"/>
      <c r="B28" s="20"/>
      <c r="C28" s="20"/>
      <c r="D28" s="20"/>
      <c r="E28" s="20"/>
      <c r="F28" s="20"/>
      <c r="G28" s="20"/>
      <c r="H28" s="20"/>
      <c r="I28" s="20"/>
      <c r="J28" s="20"/>
      <c r="K28" s="20"/>
      <c r="L28" s="20"/>
      <c r="M28" s="20"/>
      <c r="N28" s="20"/>
      <c r="O28" s="20"/>
      <c r="P28" s="38" t="s">
        <v>18</v>
      </c>
      <c r="Q28" s="31">
        <v>900</v>
      </c>
      <c r="R28" s="31">
        <v>1470</v>
      </c>
      <c r="S28" s="31">
        <v>1617</v>
      </c>
      <c r="T28" s="31">
        <v>1314</v>
      </c>
      <c r="U28" s="31">
        <v>941</v>
      </c>
      <c r="V28" s="39">
        <v>6242</v>
      </c>
      <c r="W28" s="20"/>
      <c r="X28" s="20"/>
      <c r="Y28" s="20"/>
      <c r="Z28" s="20"/>
      <c r="AA28" s="20"/>
      <c r="AB28" s="20"/>
      <c r="AC28" s="20"/>
      <c r="AD28" s="20"/>
      <c r="AE28" s="20"/>
      <c r="AF28" s="20"/>
      <c r="AG28" s="20"/>
      <c r="AH28" s="20"/>
    </row>
    <row r="29" spans="1:34" ht="18.75" x14ac:dyDescent="0.3">
      <c r="A29" s="20"/>
      <c r="B29" s="20"/>
      <c r="C29" s="20"/>
      <c r="D29" s="20"/>
      <c r="E29" s="20"/>
      <c r="F29" s="20"/>
      <c r="G29" s="20"/>
      <c r="H29" s="20"/>
      <c r="I29" s="20"/>
      <c r="J29" s="20"/>
      <c r="K29" s="20"/>
      <c r="L29" s="20"/>
      <c r="M29" s="46" t="str">
        <f>Sheet2!K39</f>
        <v>call%:19%</v>
      </c>
      <c r="N29" s="46"/>
      <c r="O29" s="20"/>
      <c r="P29" s="38" t="s">
        <v>14</v>
      </c>
      <c r="Q29" s="31">
        <v>1255</v>
      </c>
      <c r="R29" s="31">
        <v>516</v>
      </c>
      <c r="S29" s="31">
        <v>1874</v>
      </c>
      <c r="T29" s="31">
        <v>1863</v>
      </c>
      <c r="U29" s="31">
        <v>1722</v>
      </c>
      <c r="V29" s="39">
        <v>7230</v>
      </c>
      <c r="W29" s="20"/>
      <c r="X29" s="20"/>
      <c r="Y29" s="20"/>
      <c r="Z29" s="20"/>
      <c r="AA29" s="20"/>
      <c r="AB29" s="20"/>
      <c r="AC29" s="20"/>
      <c r="AD29" s="20"/>
      <c r="AE29" s="20"/>
      <c r="AF29" s="20"/>
      <c r="AG29" s="20"/>
      <c r="AH29" s="20"/>
    </row>
    <row r="30" spans="1:34" ht="18.75" x14ac:dyDescent="0.3">
      <c r="A30" s="20"/>
      <c r="B30" s="20"/>
      <c r="C30" s="20"/>
      <c r="D30" s="20"/>
      <c r="E30" s="20"/>
      <c r="F30" s="20"/>
      <c r="G30" s="20"/>
      <c r="H30" s="20"/>
      <c r="I30" s="20"/>
      <c r="J30" s="20"/>
      <c r="K30" s="20"/>
      <c r="L30" s="20"/>
      <c r="M30" s="46" t="str">
        <f>Sheet2!L39</f>
        <v>call rank:5</v>
      </c>
      <c r="N30" s="46"/>
      <c r="O30" s="20"/>
      <c r="P30" s="38" t="s">
        <v>19</v>
      </c>
      <c r="Q30" s="31">
        <v>1138</v>
      </c>
      <c r="R30" s="31">
        <v>1898</v>
      </c>
      <c r="S30" s="31">
        <v>1482</v>
      </c>
      <c r="T30" s="31">
        <v>846</v>
      </c>
      <c r="U30" s="31">
        <v>1154</v>
      </c>
      <c r="V30" s="39">
        <v>6518</v>
      </c>
      <c r="W30" s="20"/>
      <c r="X30" s="20"/>
      <c r="Y30" s="20"/>
      <c r="Z30" s="20"/>
      <c r="AA30" s="20"/>
      <c r="AB30" s="20"/>
      <c r="AC30" s="20"/>
      <c r="AD30" s="20"/>
      <c r="AE30" s="20"/>
      <c r="AF30" s="20"/>
      <c r="AG30" s="20"/>
      <c r="AH30" s="20"/>
    </row>
    <row r="31" spans="1:34" ht="18.75" x14ac:dyDescent="0.3">
      <c r="A31" s="20"/>
      <c r="B31" s="20"/>
      <c r="C31" s="20"/>
      <c r="D31" s="20"/>
      <c r="E31" s="20"/>
      <c r="F31" s="20"/>
      <c r="G31" s="20"/>
      <c r="H31" s="20"/>
      <c r="I31" s="20"/>
      <c r="J31" s="20"/>
      <c r="K31" s="20"/>
      <c r="L31" s="20"/>
      <c r="M31" s="47" t="str">
        <f>Sheet2!L40</f>
        <v>amount rank5</v>
      </c>
      <c r="N31" s="47"/>
      <c r="O31" s="20"/>
      <c r="P31" s="36" t="s">
        <v>1000</v>
      </c>
      <c r="Q31" s="32"/>
      <c r="R31" s="32"/>
      <c r="S31" s="32"/>
      <c r="T31" s="32"/>
      <c r="U31" s="32"/>
      <c r="V31" s="37"/>
      <c r="W31" s="20"/>
      <c r="X31" s="20"/>
      <c r="Y31" s="20"/>
      <c r="Z31" s="20"/>
      <c r="AA31" s="20"/>
      <c r="AB31" s="20"/>
      <c r="AC31" s="20"/>
      <c r="AD31" s="20"/>
      <c r="AE31" s="20"/>
      <c r="AF31" s="20"/>
      <c r="AG31" s="20"/>
      <c r="AH31" s="20"/>
    </row>
    <row r="32" spans="1:34" ht="18.75" x14ac:dyDescent="0.3">
      <c r="A32" s="20"/>
      <c r="B32" s="20"/>
      <c r="C32" s="20"/>
      <c r="D32" s="20"/>
      <c r="E32" s="20"/>
      <c r="F32" s="20"/>
      <c r="G32" s="20"/>
      <c r="H32" s="20"/>
      <c r="I32" s="20"/>
      <c r="J32" s="20"/>
      <c r="K32" s="20"/>
      <c r="L32" s="20"/>
      <c r="M32" s="20"/>
      <c r="N32" s="20"/>
      <c r="O32" s="20"/>
      <c r="P32" s="38" t="s">
        <v>17</v>
      </c>
      <c r="Q32" s="31">
        <v>1655</v>
      </c>
      <c r="R32" s="31">
        <v>805</v>
      </c>
      <c r="S32" s="31">
        <v>2263</v>
      </c>
      <c r="T32" s="31">
        <v>987</v>
      </c>
      <c r="U32" s="31">
        <v>1075</v>
      </c>
      <c r="V32" s="39">
        <v>6785</v>
      </c>
      <c r="W32" s="20"/>
      <c r="X32" s="20"/>
      <c r="Y32" s="20"/>
      <c r="Z32" s="20"/>
      <c r="AA32" s="20"/>
      <c r="AB32" s="20"/>
      <c r="AC32" s="20"/>
      <c r="AD32" s="20"/>
      <c r="AE32" s="20"/>
      <c r="AF32" s="20"/>
      <c r="AG32" s="20"/>
      <c r="AH32" s="20"/>
    </row>
    <row r="33" spans="1:34" ht="18.75" x14ac:dyDescent="0.3">
      <c r="A33" s="20"/>
      <c r="B33" s="20"/>
      <c r="C33" s="20"/>
      <c r="D33" s="20"/>
      <c r="E33" s="20"/>
      <c r="F33" s="20"/>
      <c r="G33" s="20"/>
      <c r="H33" s="20"/>
      <c r="I33" s="20"/>
      <c r="J33" s="20"/>
      <c r="K33" s="20"/>
      <c r="L33" s="20"/>
      <c r="M33" s="20"/>
      <c r="N33" s="20"/>
      <c r="O33" s="20"/>
      <c r="P33" s="38" t="s">
        <v>23</v>
      </c>
      <c r="Q33" s="31">
        <v>1104</v>
      </c>
      <c r="R33" s="31">
        <v>2280</v>
      </c>
      <c r="S33" s="31">
        <v>1445</v>
      </c>
      <c r="T33" s="31">
        <v>1722</v>
      </c>
      <c r="U33" s="31">
        <v>1196</v>
      </c>
      <c r="V33" s="39">
        <v>7747</v>
      </c>
      <c r="W33" s="20"/>
      <c r="X33" s="20"/>
      <c r="Y33" s="20"/>
      <c r="Z33" s="20"/>
      <c r="AA33" s="20"/>
      <c r="AB33" s="20"/>
      <c r="AC33" s="20"/>
      <c r="AD33" s="20"/>
      <c r="AE33" s="20"/>
      <c r="AF33" s="20"/>
      <c r="AG33" s="20"/>
      <c r="AH33" s="20"/>
    </row>
    <row r="34" spans="1:34" ht="18.75" x14ac:dyDescent="0.3">
      <c r="A34" s="20"/>
      <c r="B34" s="20"/>
      <c r="C34" s="20"/>
      <c r="D34" s="20"/>
      <c r="E34" s="20"/>
      <c r="F34" s="20"/>
      <c r="G34" s="20"/>
      <c r="H34" s="20"/>
      <c r="I34" s="20"/>
      <c r="J34" s="20"/>
      <c r="K34" s="20"/>
      <c r="L34" s="20"/>
      <c r="M34" s="20"/>
      <c r="N34" s="20"/>
      <c r="O34" s="20"/>
      <c r="P34" s="38" t="s">
        <v>7</v>
      </c>
      <c r="Q34" s="31">
        <v>372</v>
      </c>
      <c r="R34" s="31">
        <v>1818</v>
      </c>
      <c r="S34" s="31">
        <v>1346</v>
      </c>
      <c r="T34" s="31">
        <v>1156</v>
      </c>
      <c r="U34" s="31">
        <v>1484</v>
      </c>
      <c r="V34" s="39">
        <v>6176</v>
      </c>
      <c r="W34" s="20"/>
      <c r="X34" s="20"/>
      <c r="Y34" s="20"/>
      <c r="Z34" s="20"/>
      <c r="AA34" s="20"/>
      <c r="AB34" s="20"/>
      <c r="AC34" s="20"/>
      <c r="AD34" s="20"/>
      <c r="AE34" s="20"/>
      <c r="AF34" s="20"/>
      <c r="AG34" s="20"/>
      <c r="AH34" s="20"/>
    </row>
    <row r="35" spans="1:34" ht="18.75" x14ac:dyDescent="0.3">
      <c r="A35" s="20"/>
      <c r="B35" s="20"/>
      <c r="C35" s="20"/>
      <c r="D35" s="20"/>
      <c r="E35" s="20"/>
      <c r="F35" s="20"/>
      <c r="G35" s="20"/>
      <c r="H35" s="20"/>
      <c r="I35" s="20"/>
      <c r="J35" s="20"/>
      <c r="K35" s="20"/>
      <c r="L35" s="20"/>
      <c r="M35" s="20"/>
      <c r="N35" s="20"/>
      <c r="O35" s="20"/>
      <c r="P35" s="38" t="s">
        <v>22</v>
      </c>
      <c r="Q35" s="31">
        <v>1415</v>
      </c>
      <c r="R35" s="31">
        <v>1271</v>
      </c>
      <c r="S35" s="31">
        <v>1214</v>
      </c>
      <c r="T35" s="31">
        <v>1135</v>
      </c>
      <c r="U35" s="31">
        <v>1566</v>
      </c>
      <c r="V35" s="39">
        <v>6601</v>
      </c>
      <c r="W35" s="20"/>
      <c r="X35" s="20"/>
      <c r="Y35" s="20"/>
      <c r="Z35" s="20"/>
      <c r="AA35" s="20"/>
      <c r="AB35" s="20"/>
      <c r="AC35" s="20"/>
      <c r="AD35" s="20"/>
      <c r="AE35" s="20"/>
      <c r="AF35" s="20"/>
      <c r="AG35" s="20"/>
      <c r="AH35" s="20"/>
    </row>
    <row r="36" spans="1:34" ht="18.75" x14ac:dyDescent="0.3">
      <c r="A36" s="20"/>
      <c r="B36" s="20"/>
      <c r="C36" s="20"/>
      <c r="D36" s="20"/>
      <c r="E36" s="20"/>
      <c r="F36" s="20"/>
      <c r="G36" s="20"/>
      <c r="H36" s="20"/>
      <c r="I36" s="20"/>
      <c r="J36" s="20"/>
      <c r="K36" s="20"/>
      <c r="L36" s="20"/>
      <c r="M36" s="20"/>
      <c r="N36" s="20"/>
      <c r="O36" s="20"/>
      <c r="P36" s="40" t="s">
        <v>21</v>
      </c>
      <c r="Q36" s="41">
        <v>1362</v>
      </c>
      <c r="R36" s="41">
        <v>1363</v>
      </c>
      <c r="S36" s="41">
        <v>1152</v>
      </c>
      <c r="T36" s="41">
        <v>777</v>
      </c>
      <c r="U36" s="41">
        <v>750</v>
      </c>
      <c r="V36" s="42">
        <v>5404</v>
      </c>
      <c r="W36" s="20"/>
      <c r="X36" s="20"/>
      <c r="Y36" s="20"/>
      <c r="Z36" s="20"/>
      <c r="AA36" s="20"/>
      <c r="AB36" s="20"/>
      <c r="AC36" s="20"/>
      <c r="AD36" s="20"/>
      <c r="AE36" s="20"/>
      <c r="AF36" s="20"/>
      <c r="AG36" s="20"/>
      <c r="AH36" s="20"/>
    </row>
    <row r="37" spans="1:34"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row>
    <row r="38" spans="1:34"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row>
    <row r="39" spans="1:34"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row>
    <row r="40" spans="1:34"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row>
  </sheetData>
  <mergeCells count="3">
    <mergeCell ref="M29:N29"/>
    <mergeCell ref="M30:N30"/>
    <mergeCell ref="M31:N31"/>
  </mergeCells>
  <phoneticPr fontId="2" type="noConversion"/>
  <conditionalFormatting sqref="Q20:U36">
    <cfRule type="dataBar" priority="12">
      <dataBar>
        <cfvo type="num" val="0"/>
        <cfvo type="num" val="MAX($Q$20:$U$36)*2"/>
        <color theme="1" tint="0.14999847407452621"/>
      </dataBar>
      <extLst>
        <ext xmlns:x14="http://schemas.microsoft.com/office/spreadsheetml/2009/9/main" uri="{B025F937-C7B1-47D3-B67F-A62EFF666E3E}">
          <x14:id>{78CBDD14-20E0-4CCC-A2FA-ACD66F677F1C}</x14:id>
        </ext>
      </extLst>
    </cfRule>
    <cfRule type="dataBar" priority="13">
      <dataBar>
        <cfvo type="num" val="0"/>
        <cfvo type="num" val="&quot;max($Q$20:$U$36)*2&quot;"/>
        <color theme="1" tint="0.14999847407452621"/>
      </dataBar>
      <extLst>
        <ext xmlns:x14="http://schemas.microsoft.com/office/spreadsheetml/2009/9/main" uri="{B025F937-C7B1-47D3-B67F-A62EFF666E3E}">
          <x14:id>{0F85E8E0-C2F7-41DC-8DB5-9B9A35CC2302}</x14:id>
        </ext>
      </extLst>
    </cfRule>
    <cfRule type="dataBar" priority="14">
      <dataBar>
        <cfvo type="min"/>
        <cfvo type="max"/>
        <color rgb="FF638EC6"/>
      </dataBar>
      <extLst>
        <ext xmlns:x14="http://schemas.microsoft.com/office/spreadsheetml/2009/9/main" uri="{B025F937-C7B1-47D3-B67F-A62EFF666E3E}">
          <x14:id>{21086B77-5FE3-4680-BEDE-7256AF2370E0}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B3E1034B-8C05-4E41-84BD-B25E7402477A}">
            <xm:f>Q$18=Sheet2!$A$37</xm:f>
            <x14:dxf>
              <fill>
                <patternFill>
                  <bgColor theme="4" tint="0.59996337778862885"/>
                </patternFill>
              </fill>
              <border>
                <vertical/>
                <horizontal/>
              </border>
            </x14:dxf>
          </x14:cfRule>
          <xm:sqref>Q18:U36</xm:sqref>
        </x14:conditionalFormatting>
        <x14:conditionalFormatting xmlns:xm="http://schemas.microsoft.com/office/excel/2006/main">
          <x14:cfRule type="dataBar" id="{78CBDD14-20E0-4CCC-A2FA-ACD66F677F1C}">
            <x14:dataBar minLength="0" maxLength="100" gradient="0">
              <x14:cfvo type="num">
                <xm:f>0</xm:f>
              </x14:cfvo>
              <x14:cfvo type="num">
                <xm:f>MAX($Q$20:$U$36)*2</xm:f>
              </x14:cfvo>
              <x14:negativeFillColor rgb="FFFF0000"/>
              <x14:axisColor rgb="FF000000"/>
            </x14:dataBar>
          </x14:cfRule>
          <x14:cfRule type="dataBar" id="{0F85E8E0-C2F7-41DC-8DB5-9B9A35CC2302}">
            <x14:dataBar minLength="0" maxLength="100" gradient="0">
              <x14:cfvo type="num">
                <xm:f>0</xm:f>
              </x14:cfvo>
              <x14:cfvo type="num">
                <xm:f>"max($Q$20:$U$36)*2"</xm:f>
              </x14:cfvo>
              <x14:negativeFillColor rgb="FFFF0000"/>
              <x14:axisColor rgb="FF000000"/>
            </x14:dataBar>
          </x14:cfRule>
          <x14:cfRule type="dataBar" id="{21086B77-5FE3-4680-BEDE-7256AF2370E0}">
            <x14:dataBar minLength="0" maxLength="100" gradient="0">
              <x14:cfvo type="autoMin"/>
              <x14:cfvo type="autoMax"/>
              <x14:negativeFillColor rgb="FFFF0000"/>
              <x14:axisColor rgb="FF000000"/>
            </x14:dataBar>
          </x14:cfRule>
          <xm:sqref>Q20:U36</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AD65D-64C8-482E-871F-C786F4CA2C8F}">
  <dimension ref="A1:Y40"/>
  <sheetViews>
    <sheetView zoomScale="70" zoomScaleNormal="70" workbookViewId="0"/>
  </sheetViews>
  <sheetFormatPr defaultRowHeight="16.5" x14ac:dyDescent="0.3"/>
  <sheetData>
    <row r="1" spans="1:25" ht="36" x14ac:dyDescent="0.55000000000000004">
      <c r="A1" s="45"/>
      <c r="B1" s="45"/>
      <c r="C1" s="45"/>
      <c r="D1" s="45"/>
      <c r="E1" s="45"/>
      <c r="F1" s="45"/>
      <c r="G1" s="45"/>
      <c r="H1" s="45"/>
      <c r="I1" s="45"/>
      <c r="J1" s="45"/>
      <c r="K1" s="45"/>
      <c r="L1" s="45"/>
      <c r="M1" s="45"/>
      <c r="N1" s="45"/>
      <c r="O1" s="45"/>
      <c r="P1" s="45"/>
      <c r="Q1" s="45"/>
      <c r="R1" s="45"/>
      <c r="S1" s="45"/>
      <c r="T1" s="45"/>
      <c r="U1" s="45"/>
      <c r="V1" s="45"/>
      <c r="W1" s="45"/>
      <c r="X1" s="45"/>
      <c r="Y1" s="45"/>
    </row>
    <row r="2" spans="1:25" ht="36" x14ac:dyDescent="0.55000000000000004">
      <c r="A2" s="45"/>
      <c r="B2" s="45"/>
      <c r="C2" s="45"/>
      <c r="D2" s="45"/>
      <c r="E2" s="45" t="s">
        <v>1084</v>
      </c>
      <c r="F2" s="45"/>
      <c r="G2" s="45"/>
      <c r="H2" s="45"/>
      <c r="I2" s="45"/>
      <c r="J2" s="45"/>
      <c r="K2" s="45"/>
      <c r="L2" s="45"/>
      <c r="M2" s="45"/>
      <c r="N2" s="45"/>
      <c r="O2" s="45"/>
      <c r="P2" s="45"/>
      <c r="Q2" s="45"/>
      <c r="R2" s="45"/>
      <c r="S2" s="45"/>
      <c r="T2" s="45"/>
      <c r="U2" s="45"/>
      <c r="V2" s="45"/>
      <c r="W2" s="45"/>
      <c r="X2" s="45"/>
      <c r="Y2" s="45"/>
    </row>
    <row r="3" spans="1:25" x14ac:dyDescent="0.3">
      <c r="A3" s="20"/>
      <c r="B3" s="20"/>
      <c r="C3" s="20"/>
      <c r="D3" s="20"/>
      <c r="E3" s="20"/>
      <c r="F3" s="20"/>
      <c r="G3" s="20"/>
      <c r="H3" s="20"/>
      <c r="I3" s="20"/>
      <c r="J3" s="20"/>
      <c r="K3" s="20"/>
      <c r="L3" s="20"/>
      <c r="M3" s="20"/>
      <c r="N3" s="20"/>
      <c r="O3" s="20"/>
      <c r="P3" s="20"/>
      <c r="Q3" s="20"/>
      <c r="R3" s="20"/>
      <c r="S3" s="20"/>
      <c r="T3" s="20"/>
      <c r="U3" s="20"/>
      <c r="V3" s="20"/>
      <c r="W3" s="20"/>
      <c r="X3" s="20"/>
      <c r="Y3" s="20"/>
    </row>
    <row r="4" spans="1:25" x14ac:dyDescent="0.3">
      <c r="A4" s="20"/>
      <c r="B4" s="20"/>
      <c r="C4" s="20"/>
      <c r="D4" s="20"/>
      <c r="E4" s="20"/>
      <c r="F4" s="20"/>
      <c r="G4" s="20"/>
      <c r="H4" s="20"/>
      <c r="I4" s="20"/>
      <c r="J4" s="20"/>
      <c r="K4" s="20"/>
      <c r="L4" s="20"/>
      <c r="M4" s="20"/>
      <c r="N4" s="20"/>
      <c r="O4" s="20"/>
      <c r="P4" s="20"/>
      <c r="Q4" s="20"/>
      <c r="R4" s="20"/>
      <c r="S4" s="20"/>
      <c r="T4" s="20"/>
      <c r="U4" s="20"/>
      <c r="V4" s="20"/>
      <c r="W4" s="20"/>
      <c r="X4" s="20"/>
      <c r="Y4" s="20"/>
    </row>
    <row r="5" spans="1:25" x14ac:dyDescent="0.3">
      <c r="A5" s="20"/>
      <c r="B5" s="20"/>
      <c r="C5" s="20"/>
      <c r="D5" s="20"/>
      <c r="E5" s="20"/>
      <c r="F5" s="20"/>
      <c r="G5" s="20"/>
      <c r="H5" s="20"/>
      <c r="I5" s="20"/>
      <c r="J5" s="20"/>
      <c r="K5" s="20"/>
      <c r="L5" s="20"/>
      <c r="M5" s="20"/>
      <c r="N5" s="20"/>
      <c r="O5" s="20"/>
      <c r="P5" s="20"/>
      <c r="Q5" s="20"/>
      <c r="R5" s="20"/>
      <c r="S5" s="20"/>
      <c r="T5" s="20"/>
      <c r="U5" s="20"/>
      <c r="V5" s="20"/>
      <c r="W5" s="20"/>
      <c r="X5" s="20"/>
      <c r="Y5" s="20"/>
    </row>
    <row r="6" spans="1:25" x14ac:dyDescent="0.3">
      <c r="A6" s="20"/>
      <c r="B6" s="20"/>
      <c r="C6" s="20"/>
      <c r="D6" s="20"/>
      <c r="E6" s="20"/>
      <c r="F6" s="20"/>
      <c r="G6" s="20"/>
      <c r="H6" s="20"/>
      <c r="I6" s="20"/>
      <c r="J6" s="20"/>
      <c r="K6" s="20"/>
      <c r="L6" s="20"/>
      <c r="M6" s="20"/>
      <c r="N6" s="20"/>
      <c r="O6" s="20"/>
      <c r="P6" s="20"/>
      <c r="Q6" s="20"/>
      <c r="R6" s="20"/>
      <c r="S6" s="20"/>
      <c r="T6" s="20"/>
      <c r="U6" s="20"/>
      <c r="V6" s="20"/>
      <c r="W6" s="20"/>
      <c r="X6" s="20"/>
      <c r="Y6" s="20"/>
    </row>
    <row r="7" spans="1:25" x14ac:dyDescent="0.3">
      <c r="A7" s="20"/>
      <c r="B7" s="20"/>
      <c r="C7" s="20"/>
      <c r="D7" s="20"/>
      <c r="E7" s="20"/>
      <c r="F7" s="20"/>
      <c r="G7" s="20"/>
      <c r="H7" s="20"/>
      <c r="I7" s="20"/>
      <c r="J7" s="20"/>
      <c r="K7" s="20"/>
      <c r="L7" s="20"/>
      <c r="M7" s="20"/>
      <c r="N7" s="20"/>
      <c r="O7" s="20"/>
      <c r="P7" s="20"/>
      <c r="Q7" s="20"/>
      <c r="R7" s="20"/>
      <c r="S7" s="20"/>
      <c r="T7" s="20"/>
      <c r="U7" s="20"/>
      <c r="V7" s="20"/>
      <c r="W7" s="20"/>
      <c r="X7" s="20"/>
      <c r="Y7" s="20"/>
    </row>
    <row r="8" spans="1:25" x14ac:dyDescent="0.3">
      <c r="A8" s="20"/>
      <c r="B8" s="20"/>
      <c r="C8" s="20"/>
      <c r="D8" s="20"/>
      <c r="E8" s="20"/>
      <c r="F8" s="20"/>
      <c r="G8" s="20"/>
      <c r="H8" s="20"/>
      <c r="I8" s="20"/>
      <c r="J8" s="20"/>
      <c r="K8" s="20"/>
      <c r="L8" s="20"/>
      <c r="M8" s="20"/>
      <c r="N8" s="20"/>
      <c r="O8" s="20"/>
      <c r="P8" s="20"/>
      <c r="Q8" s="20"/>
      <c r="R8" s="20"/>
      <c r="S8" s="20"/>
      <c r="T8" s="20"/>
      <c r="U8" s="20"/>
      <c r="V8" s="20"/>
      <c r="W8" s="20"/>
      <c r="X8" s="20"/>
      <c r="Y8" s="20"/>
    </row>
    <row r="9" spans="1:25" x14ac:dyDescent="0.3">
      <c r="A9" s="20"/>
      <c r="B9" s="20"/>
      <c r="C9" s="20"/>
      <c r="D9" s="20"/>
      <c r="E9" s="20"/>
      <c r="F9" s="20"/>
      <c r="G9" s="20"/>
      <c r="H9" s="20"/>
      <c r="I9" s="20"/>
      <c r="J9" s="20"/>
      <c r="K9" s="20"/>
      <c r="L9" s="20"/>
      <c r="M9" s="20"/>
      <c r="N9" s="20"/>
      <c r="O9" s="20"/>
      <c r="P9" s="20"/>
      <c r="Q9" s="20"/>
      <c r="R9" s="20"/>
      <c r="S9" s="20"/>
      <c r="T9" s="20"/>
      <c r="U9" s="20"/>
      <c r="V9" s="20"/>
      <c r="W9" s="20"/>
      <c r="X9" s="20"/>
      <c r="Y9" s="20"/>
    </row>
    <row r="10" spans="1:25"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row>
    <row r="11" spans="1:25"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row>
    <row r="12" spans="1:25"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row>
    <row r="13" spans="1:25"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row>
    <row r="14" spans="1:25"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row>
    <row r="15" spans="1:25"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row>
    <row r="16" spans="1:25"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row>
    <row r="17" spans="1:25"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row>
    <row r="18" spans="1:25" ht="18.75" x14ac:dyDescent="0.3">
      <c r="A18" s="20"/>
      <c r="B18" s="20"/>
      <c r="C18" s="20"/>
      <c r="D18" s="20"/>
      <c r="E18" s="20"/>
      <c r="F18" s="20"/>
      <c r="G18" s="20"/>
      <c r="H18" s="20"/>
      <c r="I18" s="20"/>
      <c r="J18" s="20"/>
      <c r="K18" s="20"/>
      <c r="L18" s="20"/>
      <c r="M18" s="20"/>
      <c r="N18" s="20"/>
      <c r="O18" s="20"/>
      <c r="P18" s="33"/>
      <c r="Q18" s="34" t="s">
        <v>11</v>
      </c>
      <c r="R18" s="34" t="s">
        <v>9</v>
      </c>
      <c r="S18" s="34" t="s">
        <v>6</v>
      </c>
      <c r="T18" s="34" t="s">
        <v>13</v>
      </c>
      <c r="U18" s="34" t="s">
        <v>10</v>
      </c>
      <c r="V18" s="35" t="s">
        <v>1076</v>
      </c>
      <c r="W18" s="20"/>
      <c r="X18" s="20"/>
      <c r="Y18" s="20"/>
    </row>
    <row r="19" spans="1:25" ht="18.75" x14ac:dyDescent="0.3">
      <c r="A19" s="20"/>
      <c r="B19" s="20"/>
      <c r="C19" s="20"/>
      <c r="D19" s="20"/>
      <c r="E19" s="20"/>
      <c r="F19" s="20"/>
      <c r="G19" s="20"/>
      <c r="H19" s="20"/>
      <c r="I19" s="20"/>
      <c r="J19" s="20"/>
      <c r="K19" s="20"/>
      <c r="L19" s="20"/>
      <c r="M19" s="20"/>
      <c r="N19" s="20"/>
      <c r="O19" s="20"/>
      <c r="P19" s="36" t="s">
        <v>1002</v>
      </c>
      <c r="Q19" s="30"/>
      <c r="R19" s="30"/>
      <c r="S19" s="30"/>
      <c r="T19" s="30"/>
      <c r="U19" s="30"/>
      <c r="V19" s="37"/>
      <c r="W19" s="20"/>
      <c r="X19" s="20"/>
      <c r="Y19" s="20"/>
    </row>
    <row r="20" spans="1:25" ht="18.75" x14ac:dyDescent="0.3">
      <c r="A20" s="20"/>
      <c r="B20" s="20"/>
      <c r="C20" s="20"/>
      <c r="D20" s="20"/>
      <c r="E20" s="20"/>
      <c r="F20" s="20"/>
      <c r="G20" s="20"/>
      <c r="H20" s="20"/>
      <c r="I20" s="20"/>
      <c r="J20" s="20"/>
      <c r="K20" s="20"/>
      <c r="L20" s="20"/>
      <c r="M20" s="20"/>
      <c r="N20" s="20"/>
      <c r="O20" s="20"/>
      <c r="P20" s="38" t="s">
        <v>20</v>
      </c>
      <c r="Q20" s="31">
        <v>891</v>
      </c>
      <c r="R20" s="31">
        <v>1332</v>
      </c>
      <c r="S20" s="31">
        <v>1282</v>
      </c>
      <c r="T20" s="31">
        <v>739</v>
      </c>
      <c r="U20" s="31">
        <v>560</v>
      </c>
      <c r="V20" s="39">
        <v>4804</v>
      </c>
      <c r="W20" s="20"/>
      <c r="X20" s="20"/>
      <c r="Y20" s="20"/>
    </row>
    <row r="21" spans="1:25" ht="18.75" x14ac:dyDescent="0.3">
      <c r="A21" s="20"/>
      <c r="B21" s="20"/>
      <c r="C21" s="20"/>
      <c r="D21" s="20"/>
      <c r="E21" s="20"/>
      <c r="F21" s="20"/>
      <c r="G21" s="20"/>
      <c r="H21" s="20"/>
      <c r="I21" s="20"/>
      <c r="J21" s="20"/>
      <c r="K21" s="20"/>
      <c r="L21" s="20"/>
      <c r="M21" s="20"/>
      <c r="N21" s="20"/>
      <c r="O21" s="20"/>
      <c r="P21" s="38" t="s">
        <v>12</v>
      </c>
      <c r="Q21" s="31">
        <v>1991</v>
      </c>
      <c r="R21" s="31">
        <v>1886</v>
      </c>
      <c r="S21" s="31">
        <v>1206</v>
      </c>
      <c r="T21" s="31">
        <v>884</v>
      </c>
      <c r="U21" s="31">
        <v>1722</v>
      </c>
      <c r="V21" s="39">
        <v>7689</v>
      </c>
      <c r="W21" s="20"/>
      <c r="X21" s="20"/>
      <c r="Y21" s="20"/>
    </row>
    <row r="22" spans="1:25" ht="18.75" x14ac:dyDescent="0.3">
      <c r="A22" s="20"/>
      <c r="B22" s="20"/>
      <c r="C22" s="20"/>
      <c r="D22" s="20"/>
      <c r="E22" s="20"/>
      <c r="F22" s="20"/>
      <c r="G22" s="20"/>
      <c r="H22" s="20"/>
      <c r="I22" s="20"/>
      <c r="J22" s="20"/>
      <c r="K22" s="20"/>
      <c r="L22" s="20"/>
      <c r="M22" s="20"/>
      <c r="N22" s="20"/>
      <c r="O22" s="20"/>
      <c r="P22" s="38" t="s">
        <v>8</v>
      </c>
      <c r="Q22" s="31">
        <v>1163</v>
      </c>
      <c r="R22" s="31">
        <v>1180</v>
      </c>
      <c r="S22" s="31">
        <v>1616</v>
      </c>
      <c r="T22" s="31">
        <v>1043</v>
      </c>
      <c r="U22" s="31">
        <v>1747</v>
      </c>
      <c r="V22" s="39">
        <v>6749</v>
      </c>
      <c r="W22" s="20"/>
      <c r="X22" s="20"/>
      <c r="Y22" s="20"/>
    </row>
    <row r="23" spans="1:25" ht="18.75" x14ac:dyDescent="0.3">
      <c r="A23" s="20"/>
      <c r="B23" s="20"/>
      <c r="C23" s="20"/>
      <c r="D23" s="20"/>
      <c r="E23" s="20"/>
      <c r="F23" s="20"/>
      <c r="G23" s="20"/>
      <c r="H23" s="20"/>
      <c r="I23" s="20"/>
      <c r="J23" s="20"/>
      <c r="K23" s="20"/>
      <c r="L23" s="20"/>
      <c r="M23" s="20"/>
      <c r="N23" s="20"/>
      <c r="O23" s="20"/>
      <c r="P23" s="38" t="s">
        <v>16</v>
      </c>
      <c r="Q23" s="31">
        <v>1438</v>
      </c>
      <c r="R23" s="31">
        <v>1616</v>
      </c>
      <c r="S23" s="31">
        <v>866</v>
      </c>
      <c r="T23" s="31">
        <v>829</v>
      </c>
      <c r="U23" s="31">
        <v>2070</v>
      </c>
      <c r="V23" s="39">
        <v>6819</v>
      </c>
      <c r="W23" s="20"/>
      <c r="X23" s="20"/>
      <c r="Y23" s="20"/>
    </row>
    <row r="24" spans="1:25" ht="18.75" x14ac:dyDescent="0.3">
      <c r="A24" s="20"/>
      <c r="B24" s="20"/>
      <c r="C24" s="20"/>
      <c r="D24" s="20"/>
      <c r="E24" s="20"/>
      <c r="F24" s="20"/>
      <c r="G24" s="20"/>
      <c r="H24" s="20"/>
      <c r="I24" s="20"/>
      <c r="J24" s="20"/>
      <c r="K24" s="20"/>
      <c r="L24" s="20"/>
      <c r="M24" s="20"/>
      <c r="N24" s="20"/>
      <c r="O24" s="20"/>
      <c r="P24" s="36" t="s">
        <v>1001</v>
      </c>
      <c r="Q24" s="32"/>
      <c r="R24" s="32"/>
      <c r="S24" s="32"/>
      <c r="T24" s="32"/>
      <c r="U24" s="32"/>
      <c r="V24" s="37"/>
      <c r="W24" s="20"/>
      <c r="X24" s="20"/>
      <c r="Y24" s="20"/>
    </row>
    <row r="25" spans="1:25" ht="18.75" x14ac:dyDescent="0.3">
      <c r="A25" s="20"/>
      <c r="B25" s="20"/>
      <c r="C25" s="20"/>
      <c r="D25" s="20"/>
      <c r="E25" s="20"/>
      <c r="F25" s="20"/>
      <c r="G25" s="20"/>
      <c r="H25" s="20"/>
      <c r="I25" s="20"/>
      <c r="J25" s="20"/>
      <c r="K25" s="20"/>
      <c r="L25" s="20"/>
      <c r="M25" s="20"/>
      <c r="N25" s="20"/>
      <c r="O25" s="20"/>
      <c r="P25" s="38" t="s">
        <v>24</v>
      </c>
      <c r="Q25" s="31">
        <v>1233</v>
      </c>
      <c r="R25" s="31">
        <v>223</v>
      </c>
      <c r="S25" s="31">
        <v>1680</v>
      </c>
      <c r="T25" s="31">
        <v>990</v>
      </c>
      <c r="U25" s="31">
        <v>1508</v>
      </c>
      <c r="V25" s="39">
        <v>5634</v>
      </c>
      <c r="W25" s="20"/>
      <c r="X25" s="20"/>
      <c r="Y25" s="20"/>
    </row>
    <row r="26" spans="1:25" ht="18.75" x14ac:dyDescent="0.3">
      <c r="A26" s="20"/>
      <c r="B26" s="20"/>
      <c r="C26" s="20"/>
      <c r="D26" s="20"/>
      <c r="E26" s="20"/>
      <c r="F26" s="20"/>
      <c r="G26" s="20"/>
      <c r="H26" s="20"/>
      <c r="I26" s="20"/>
      <c r="J26" s="20"/>
      <c r="K26" s="20"/>
      <c r="L26" s="20"/>
      <c r="M26" s="20"/>
      <c r="N26" s="20"/>
      <c r="O26" s="20"/>
      <c r="P26" s="38" t="s">
        <v>15</v>
      </c>
      <c r="Q26" s="31">
        <v>1598</v>
      </c>
      <c r="R26" s="31">
        <v>1907</v>
      </c>
      <c r="S26" s="31">
        <v>869</v>
      </c>
      <c r="T26" s="31">
        <v>1426</v>
      </c>
      <c r="U26" s="31">
        <v>1416</v>
      </c>
      <c r="V26" s="39">
        <v>7216</v>
      </c>
      <c r="W26" s="20"/>
      <c r="X26" s="20"/>
      <c r="Y26" s="20"/>
    </row>
    <row r="27" spans="1:25" ht="18.75" x14ac:dyDescent="0.3">
      <c r="A27" s="20"/>
      <c r="B27" s="20"/>
      <c r="C27" s="20"/>
      <c r="D27" s="20"/>
      <c r="E27" s="20"/>
      <c r="F27" s="20"/>
      <c r="G27" s="20"/>
      <c r="H27" s="20"/>
      <c r="I27" s="20"/>
      <c r="J27" s="20"/>
      <c r="K27" s="20"/>
      <c r="L27" s="20"/>
      <c r="M27" s="20"/>
      <c r="N27" s="20"/>
      <c r="O27" s="20"/>
      <c r="P27" s="38" t="s">
        <v>5</v>
      </c>
      <c r="Q27" s="31">
        <v>900</v>
      </c>
      <c r="R27" s="31">
        <v>1016</v>
      </c>
      <c r="S27" s="31">
        <v>960</v>
      </c>
      <c r="T27" s="31">
        <v>940</v>
      </c>
      <c r="U27" s="31">
        <v>1193</v>
      </c>
      <c r="V27" s="39">
        <v>5009</v>
      </c>
      <c r="W27" s="20"/>
      <c r="X27" s="20"/>
      <c r="Y27" s="20"/>
    </row>
    <row r="28" spans="1:25" ht="18.75" x14ac:dyDescent="0.3">
      <c r="A28" s="20"/>
      <c r="B28" s="20"/>
      <c r="C28" s="20"/>
      <c r="D28" s="20"/>
      <c r="E28" s="20"/>
      <c r="F28" s="20"/>
      <c r="G28" s="20"/>
      <c r="H28" s="20"/>
      <c r="I28" s="20"/>
      <c r="J28" s="20"/>
      <c r="K28" s="20"/>
      <c r="L28" s="20"/>
      <c r="M28" s="20"/>
      <c r="N28" s="20"/>
      <c r="O28" s="20"/>
      <c r="P28" s="38" t="s">
        <v>18</v>
      </c>
      <c r="Q28" s="31">
        <v>900</v>
      </c>
      <c r="R28" s="31">
        <v>1470</v>
      </c>
      <c r="S28" s="31">
        <v>1617</v>
      </c>
      <c r="T28" s="31">
        <v>1314</v>
      </c>
      <c r="U28" s="31">
        <v>941</v>
      </c>
      <c r="V28" s="39">
        <v>6242</v>
      </c>
      <c r="W28" s="20"/>
      <c r="X28" s="20"/>
      <c r="Y28" s="20"/>
    </row>
    <row r="29" spans="1:25" ht="18.75" x14ac:dyDescent="0.3">
      <c r="A29" s="20"/>
      <c r="B29" s="20"/>
      <c r="C29" s="20"/>
      <c r="D29" s="20"/>
      <c r="E29" s="20"/>
      <c r="F29" s="20"/>
      <c r="G29" s="20"/>
      <c r="H29" s="20"/>
      <c r="I29" s="20"/>
      <c r="J29" s="20"/>
      <c r="K29" s="20"/>
      <c r="L29" s="20"/>
      <c r="M29" s="46" t="str">
        <f>Sheet2!K39</f>
        <v>call%:19%</v>
      </c>
      <c r="N29" s="46"/>
      <c r="O29" s="20"/>
      <c r="P29" s="38" t="s">
        <v>14</v>
      </c>
      <c r="Q29" s="31">
        <v>1255</v>
      </c>
      <c r="R29" s="31">
        <v>516</v>
      </c>
      <c r="S29" s="31">
        <v>1874</v>
      </c>
      <c r="T29" s="31">
        <v>1863</v>
      </c>
      <c r="U29" s="31">
        <v>1722</v>
      </c>
      <c r="V29" s="39">
        <v>7230</v>
      </c>
      <c r="W29" s="20"/>
      <c r="X29" s="20"/>
      <c r="Y29" s="20"/>
    </row>
    <row r="30" spans="1:25" ht="18.75" x14ac:dyDescent="0.3">
      <c r="A30" s="20"/>
      <c r="B30" s="20"/>
      <c r="C30" s="20"/>
      <c r="D30" s="20"/>
      <c r="E30" s="20"/>
      <c r="F30" s="20"/>
      <c r="G30" s="20"/>
      <c r="H30" s="20"/>
      <c r="I30" s="20"/>
      <c r="J30" s="20"/>
      <c r="K30" s="20"/>
      <c r="L30" s="20"/>
      <c r="M30" s="46" t="str">
        <f>Sheet2!L39</f>
        <v>call rank:5</v>
      </c>
      <c r="N30" s="46"/>
      <c r="O30" s="20"/>
      <c r="P30" s="38" t="s">
        <v>19</v>
      </c>
      <c r="Q30" s="31">
        <v>1138</v>
      </c>
      <c r="R30" s="31">
        <v>1898</v>
      </c>
      <c r="S30" s="31">
        <v>1482</v>
      </c>
      <c r="T30" s="31">
        <v>846</v>
      </c>
      <c r="U30" s="31">
        <v>1154</v>
      </c>
      <c r="V30" s="39">
        <v>6518</v>
      </c>
      <c r="W30" s="20"/>
      <c r="X30" s="20"/>
      <c r="Y30" s="20"/>
    </row>
    <row r="31" spans="1:25" ht="18.75" x14ac:dyDescent="0.3">
      <c r="A31" s="20"/>
      <c r="B31" s="20"/>
      <c r="C31" s="20"/>
      <c r="D31" s="20"/>
      <c r="E31" s="20"/>
      <c r="F31" s="20"/>
      <c r="G31" s="20"/>
      <c r="H31" s="20"/>
      <c r="I31" s="20"/>
      <c r="J31" s="20"/>
      <c r="K31" s="20"/>
      <c r="L31" s="20"/>
      <c r="M31" s="47" t="str">
        <f>Sheet2!L40</f>
        <v>amount rank5</v>
      </c>
      <c r="N31" s="47"/>
      <c r="O31" s="20"/>
      <c r="P31" s="36" t="s">
        <v>1000</v>
      </c>
      <c r="Q31" s="32"/>
      <c r="R31" s="32"/>
      <c r="S31" s="32"/>
      <c r="T31" s="32"/>
      <c r="U31" s="32"/>
      <c r="V31" s="37"/>
      <c r="W31" s="20"/>
      <c r="X31" s="20"/>
      <c r="Y31" s="20"/>
    </row>
    <row r="32" spans="1:25" ht="18.75" x14ac:dyDescent="0.3">
      <c r="A32" s="20"/>
      <c r="B32" s="20"/>
      <c r="C32" s="20"/>
      <c r="D32" s="20"/>
      <c r="E32" s="20"/>
      <c r="F32" s="20"/>
      <c r="G32" s="20"/>
      <c r="H32" s="20"/>
      <c r="I32" s="20"/>
      <c r="J32" s="20"/>
      <c r="K32" s="20"/>
      <c r="L32" s="20"/>
      <c r="M32" s="20"/>
      <c r="N32" s="20"/>
      <c r="O32" s="20"/>
      <c r="P32" s="38" t="s">
        <v>17</v>
      </c>
      <c r="Q32" s="31">
        <v>1655</v>
      </c>
      <c r="R32" s="31">
        <v>805</v>
      </c>
      <c r="S32" s="31">
        <v>2263</v>
      </c>
      <c r="T32" s="31">
        <v>987</v>
      </c>
      <c r="U32" s="31">
        <v>1075</v>
      </c>
      <c r="V32" s="39">
        <v>6785</v>
      </c>
      <c r="W32" s="20"/>
      <c r="X32" s="20"/>
      <c r="Y32" s="20"/>
    </row>
    <row r="33" spans="1:25" ht="18.75" x14ac:dyDescent="0.3">
      <c r="A33" s="20"/>
      <c r="B33" s="20"/>
      <c r="C33" s="20"/>
      <c r="D33" s="20"/>
      <c r="E33" s="20"/>
      <c r="F33" s="20"/>
      <c r="G33" s="20"/>
      <c r="H33" s="20"/>
      <c r="I33" s="20"/>
      <c r="J33" s="20"/>
      <c r="K33" s="20"/>
      <c r="L33" s="20"/>
      <c r="M33" s="20"/>
      <c r="N33" s="20"/>
      <c r="O33" s="20"/>
      <c r="P33" s="38" t="s">
        <v>23</v>
      </c>
      <c r="Q33" s="31">
        <v>1104</v>
      </c>
      <c r="R33" s="31">
        <v>2280</v>
      </c>
      <c r="S33" s="31">
        <v>1445</v>
      </c>
      <c r="T33" s="31">
        <v>1722</v>
      </c>
      <c r="U33" s="31">
        <v>1196</v>
      </c>
      <c r="V33" s="39">
        <v>7747</v>
      </c>
      <c r="W33" s="20"/>
      <c r="X33" s="20"/>
      <c r="Y33" s="20"/>
    </row>
    <row r="34" spans="1:25" ht="18.75" x14ac:dyDescent="0.3">
      <c r="A34" s="20"/>
      <c r="B34" s="20"/>
      <c r="C34" s="20"/>
      <c r="D34" s="20"/>
      <c r="E34" s="20"/>
      <c r="F34" s="20"/>
      <c r="G34" s="20"/>
      <c r="H34" s="20"/>
      <c r="I34" s="20"/>
      <c r="J34" s="20"/>
      <c r="K34" s="20"/>
      <c r="L34" s="20"/>
      <c r="M34" s="20"/>
      <c r="N34" s="20"/>
      <c r="O34" s="20"/>
      <c r="P34" s="38" t="s">
        <v>7</v>
      </c>
      <c r="Q34" s="31">
        <v>372</v>
      </c>
      <c r="R34" s="31">
        <v>1818</v>
      </c>
      <c r="S34" s="31">
        <v>1346</v>
      </c>
      <c r="T34" s="31">
        <v>1156</v>
      </c>
      <c r="U34" s="31">
        <v>1484</v>
      </c>
      <c r="V34" s="39">
        <v>6176</v>
      </c>
      <c r="W34" s="20"/>
      <c r="X34" s="20"/>
      <c r="Y34" s="20"/>
    </row>
    <row r="35" spans="1:25" ht="18.75" x14ac:dyDescent="0.3">
      <c r="A35" s="20"/>
      <c r="B35" s="20"/>
      <c r="C35" s="20"/>
      <c r="D35" s="20"/>
      <c r="E35" s="20"/>
      <c r="F35" s="20"/>
      <c r="G35" s="20"/>
      <c r="H35" s="20"/>
      <c r="I35" s="20"/>
      <c r="J35" s="20"/>
      <c r="K35" s="20"/>
      <c r="L35" s="20"/>
      <c r="M35" s="20"/>
      <c r="N35" s="20"/>
      <c r="O35" s="20"/>
      <c r="P35" s="38" t="s">
        <v>22</v>
      </c>
      <c r="Q35" s="31">
        <v>1415</v>
      </c>
      <c r="R35" s="31">
        <v>1271</v>
      </c>
      <c r="S35" s="31">
        <v>1214</v>
      </c>
      <c r="T35" s="31">
        <v>1135</v>
      </c>
      <c r="U35" s="31">
        <v>1566</v>
      </c>
      <c r="V35" s="39">
        <v>6601</v>
      </c>
      <c r="W35" s="20"/>
      <c r="X35" s="20"/>
      <c r="Y35" s="20"/>
    </row>
    <row r="36" spans="1:25" ht="18.75" x14ac:dyDescent="0.3">
      <c r="A36" s="20"/>
      <c r="B36" s="20"/>
      <c r="C36" s="20"/>
      <c r="D36" s="20"/>
      <c r="E36" s="20"/>
      <c r="F36" s="20"/>
      <c r="G36" s="20"/>
      <c r="H36" s="20"/>
      <c r="I36" s="20"/>
      <c r="J36" s="20"/>
      <c r="K36" s="20"/>
      <c r="L36" s="20"/>
      <c r="M36" s="20"/>
      <c r="N36" s="20"/>
      <c r="O36" s="20"/>
      <c r="P36" s="40" t="s">
        <v>21</v>
      </c>
      <c r="Q36" s="41">
        <v>1362</v>
      </c>
      <c r="R36" s="41">
        <v>1363</v>
      </c>
      <c r="S36" s="41">
        <v>1152</v>
      </c>
      <c r="T36" s="41">
        <v>777</v>
      </c>
      <c r="U36" s="41">
        <v>750</v>
      </c>
      <c r="V36" s="42">
        <v>5404</v>
      </c>
      <c r="W36" s="20"/>
      <c r="X36" s="20"/>
      <c r="Y36" s="20"/>
    </row>
    <row r="37" spans="1:25"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row>
    <row r="38" spans="1:25"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row>
    <row r="39" spans="1:25"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row>
    <row r="40" spans="1:25"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row>
  </sheetData>
  <mergeCells count="3">
    <mergeCell ref="M29:N29"/>
    <mergeCell ref="M30:N30"/>
    <mergeCell ref="M31:N31"/>
  </mergeCells>
  <conditionalFormatting sqref="Q20:U36">
    <cfRule type="dataBar" priority="2">
      <dataBar>
        <cfvo type="num" val="0"/>
        <cfvo type="num" val="MAX($Q$20:$U$36)*2"/>
        <color theme="1" tint="0.14999847407452621"/>
      </dataBar>
      <extLst>
        <ext xmlns:x14="http://schemas.microsoft.com/office/spreadsheetml/2009/9/main" uri="{B025F937-C7B1-47D3-B67F-A62EFF666E3E}">
          <x14:id>{821F851E-B0ED-419A-BE0F-6CA0A5F5FBB8}</x14:id>
        </ext>
      </extLst>
    </cfRule>
    <cfRule type="dataBar" priority="3">
      <dataBar>
        <cfvo type="num" val="0"/>
        <cfvo type="num" val="&quot;max($Q$20:$U$36)*2&quot;"/>
        <color theme="1" tint="0.14999847407452621"/>
      </dataBar>
      <extLst>
        <ext xmlns:x14="http://schemas.microsoft.com/office/spreadsheetml/2009/9/main" uri="{B025F937-C7B1-47D3-B67F-A62EFF666E3E}">
          <x14:id>{714FD39D-F860-40D7-B5EE-6444AD97171A}</x14:id>
        </ext>
      </extLst>
    </cfRule>
    <cfRule type="dataBar" priority="4">
      <dataBar>
        <cfvo type="min"/>
        <cfvo type="max"/>
        <color rgb="FF638EC6"/>
      </dataBar>
      <extLst>
        <ext xmlns:x14="http://schemas.microsoft.com/office/spreadsheetml/2009/9/main" uri="{B025F937-C7B1-47D3-B67F-A62EFF666E3E}">
          <x14:id>{F3041368-538D-4299-AA98-15BAF981E5FD}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91AE092-3C7C-43C2-BF45-135E0C9165FC}">
            <xm:f>Q$18=Sheet2!$A$37</xm:f>
            <x14:dxf>
              <fill>
                <patternFill>
                  <bgColor theme="4" tint="0.59996337778862885"/>
                </patternFill>
              </fill>
              <border>
                <vertical/>
                <horizontal/>
              </border>
            </x14:dxf>
          </x14:cfRule>
          <xm:sqref>Q18:U36</xm:sqref>
        </x14:conditionalFormatting>
        <x14:conditionalFormatting xmlns:xm="http://schemas.microsoft.com/office/excel/2006/main">
          <x14:cfRule type="dataBar" id="{821F851E-B0ED-419A-BE0F-6CA0A5F5FBB8}">
            <x14:dataBar minLength="0" maxLength="100" gradient="0">
              <x14:cfvo type="num">
                <xm:f>0</xm:f>
              </x14:cfvo>
              <x14:cfvo type="num">
                <xm:f>MAX($Q$20:$U$36)*2</xm:f>
              </x14:cfvo>
              <x14:negativeFillColor rgb="FFFF0000"/>
              <x14:axisColor rgb="FF000000"/>
            </x14:dataBar>
          </x14:cfRule>
          <x14:cfRule type="dataBar" id="{714FD39D-F860-40D7-B5EE-6444AD97171A}">
            <x14:dataBar minLength="0" maxLength="100" gradient="0">
              <x14:cfvo type="num">
                <xm:f>0</xm:f>
              </x14:cfvo>
              <x14:cfvo type="num">
                <xm:f>"max($Q$20:$U$36)*2"</xm:f>
              </x14:cfvo>
              <x14:negativeFillColor rgb="FFFF0000"/>
              <x14:axisColor rgb="FF000000"/>
            </x14:dataBar>
          </x14:cfRule>
          <x14:cfRule type="dataBar" id="{F3041368-538D-4299-AA98-15BAF981E5FD}">
            <x14:dataBar minLength="0" maxLength="100" gradient="0">
              <x14:cfvo type="autoMin"/>
              <x14:cfvo type="autoMax"/>
              <x14:negativeFillColor rgb="FFFF0000"/>
              <x14:axisColor rgb="FF000000"/>
            </x14:dataBar>
          </x14:cfRule>
          <xm:sqref>Q20:U36</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15" zoomScaleNormal="115" workbookViewId="0">
      <selection activeCell="F3" sqref="F3"/>
    </sheetView>
  </sheetViews>
  <sheetFormatPr defaultRowHeight="16.5" x14ac:dyDescent="0.3"/>
  <cols>
    <col min="5" max="5" width="10.875" customWidth="1"/>
    <col min="6" max="6" width="9.875" customWidth="1"/>
  </cols>
  <sheetData>
    <row r="2" spans="5:7" x14ac:dyDescent="0.3">
      <c r="E2" t="s">
        <v>1040</v>
      </c>
      <c r="F2" t="s">
        <v>1041</v>
      </c>
    </row>
    <row r="3" spans="5:7" ht="40.5" customHeight="1" x14ac:dyDescent="0.3">
      <c r="E3" t="s">
        <v>11</v>
      </c>
      <c r="G3" s="44"/>
    </row>
    <row r="4" spans="5:7" ht="39.75" customHeight="1" x14ac:dyDescent="0.3">
      <c r="E4" t="s">
        <v>9</v>
      </c>
    </row>
    <row r="5" spans="5:7" ht="42" customHeight="1" x14ac:dyDescent="0.3">
      <c r="E5" t="s">
        <v>6</v>
      </c>
    </row>
    <row r="6" spans="5:7" ht="42.75" customHeight="1" x14ac:dyDescent="0.3">
      <c r="E6" t="s">
        <v>13</v>
      </c>
    </row>
    <row r="7" spans="5:7" ht="43.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Data</vt:lpstr>
      <vt:lpstr>Sheet1</vt:lpstr>
      <vt:lpstr>Sheet3</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21A91A0418</cp:lastModifiedBy>
  <cp:lastPrinted>2025-03-28T04:16:29Z</cp:lastPrinted>
  <dcterms:created xsi:type="dcterms:W3CDTF">2021-03-14T20:21:32Z</dcterms:created>
  <dcterms:modified xsi:type="dcterms:W3CDTF">2025-03-29T07:41:45Z</dcterms:modified>
</cp:coreProperties>
</file>