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/>
  <mc:AlternateContent xmlns:mc="http://schemas.openxmlformats.org/markup-compatibility/2006">
    <mc:Choice Requires="x15">
      <x15ac:absPath xmlns:x15ac="http://schemas.microsoft.com/office/spreadsheetml/2010/11/ac" url="https://technoedgels-my.sharepoint.com/personal/pavan_lalwani_technoedgels_com/Documents/Excel 2024 Course English/Excel Course Material/"/>
    </mc:Choice>
  </mc:AlternateContent>
  <xr:revisionPtr revIDLastSave="183" documentId="8_{57D97E03-4EBD-494A-AFA7-34AFC36C01E9}" xr6:coauthVersionLast="47" xr6:coauthVersionMax="47" xr10:uidLastSave="{CC28E064-5CD7-446C-B087-5D53EA326EDA}"/>
  <bookViews>
    <workbookView xWindow="22932" yWindow="-108" windowWidth="38616" windowHeight="21096" xr2:uid="{C316F0F2-7489-46E3-8D31-3F78C37CD29B}"/>
  </bookViews>
  <sheets>
    <sheet name="VLOOKUP" sheetId="1" r:id="rId1"/>
    <sheet name="MATCH and INDEX" sheetId="2" r:id="rId2"/>
    <sheet name="LOOKUP AND VLOOKUP" sheetId="3" r:id="rId3"/>
  </sheets>
  <definedNames>
    <definedName name="MatchHeader">'LOOKUP AND VLOOKUP'!$A$9:$D$9</definedName>
    <definedName name="MatchTable">'LOOKUP AND VLOOKUP'!$A$10:$D$16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7" i="3" l="1"/>
  <c r="B44" i="3"/>
  <c r="C4" i="3"/>
  <c r="D4" i="3"/>
  <c r="B4" i="3"/>
  <c r="C104" i="2"/>
  <c r="C65" i="2" a="1"/>
  <c r="C65" i="2" s="1"/>
  <c r="B34" i="2" a="1"/>
  <c r="B34" i="2" s="1"/>
  <c r="B4" i="2"/>
  <c r="B177" i="1"/>
  <c r="B145" i="1" a="1"/>
  <c r="B145" i="1" s="1"/>
  <c r="B124" i="1"/>
  <c r="B90" i="1"/>
  <c r="B69" i="1"/>
  <c r="B32" i="1"/>
  <c r="B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<sst xmlns="http://schemas.openxmlformats.org/spreadsheetml/2006/main" count="295" uniqueCount="78">
  <si>
    <t xml:space="preserve">VLOOKUP </t>
  </si>
  <si>
    <t>Vlookup Rules</t>
  </si>
  <si>
    <t xml:space="preserve">V= Vertical </t>
  </si>
  <si>
    <t>Lookup Value should be unique in the column</t>
  </si>
  <si>
    <t>You can find values from left to right</t>
  </si>
  <si>
    <t>Product</t>
  </si>
  <si>
    <t>Price</t>
  </si>
  <si>
    <t>Lookup value should be belong to first column of table array</t>
  </si>
  <si>
    <t>Laptop</t>
  </si>
  <si>
    <t>Products</t>
  </si>
  <si>
    <t>Product Code</t>
  </si>
  <si>
    <t>Quantity</t>
  </si>
  <si>
    <t>Price in k</t>
  </si>
  <si>
    <t>Fridge</t>
  </si>
  <si>
    <t>1000-165-B100</t>
  </si>
  <si>
    <t>Washing Machine</t>
  </si>
  <si>
    <t>1001-540-C101</t>
  </si>
  <si>
    <t>AC</t>
  </si>
  <si>
    <t>1002-394-M102</t>
  </si>
  <si>
    <t>Mobile</t>
  </si>
  <si>
    <t>1003-307-Q103</t>
  </si>
  <si>
    <t>1004-848-S104</t>
  </si>
  <si>
    <t>Speakers</t>
  </si>
  <si>
    <t>1005-155-S105</t>
  </si>
  <si>
    <t>Camera</t>
  </si>
  <si>
    <t>1006-552-T106</t>
  </si>
  <si>
    <t>Lights</t>
  </si>
  <si>
    <t>1007-634-O107</t>
  </si>
  <si>
    <t>VLOOKUP with Approximate Match</t>
  </si>
  <si>
    <t>Sales Amount</t>
  </si>
  <si>
    <t>Category</t>
  </si>
  <si>
    <t>Commission Paid</t>
  </si>
  <si>
    <t>Bad</t>
  </si>
  <si>
    <t>Fair</t>
  </si>
  <si>
    <t>OK</t>
  </si>
  <si>
    <t>Very Good</t>
  </si>
  <si>
    <t>Excellent</t>
  </si>
  <si>
    <t>Sales Done</t>
  </si>
  <si>
    <t>Commision Received</t>
  </si>
  <si>
    <t>VLOOKUP with Data Validation</t>
  </si>
  <si>
    <t>TRIM and VLOOKUP</t>
  </si>
  <si>
    <t>Top Products</t>
  </si>
  <si>
    <t xml:space="preserve">AC           </t>
  </si>
  <si>
    <t>Boomerang</t>
  </si>
  <si>
    <t>Watches</t>
  </si>
  <si>
    <t xml:space="preserve">Mobile   </t>
  </si>
  <si>
    <t xml:space="preserve">Watches        </t>
  </si>
  <si>
    <t>Cosmetics</t>
  </si>
  <si>
    <t>Shoes</t>
  </si>
  <si>
    <t>Perfumes</t>
  </si>
  <si>
    <t>Clothes</t>
  </si>
  <si>
    <t>HLOOKUP
H - Horizontal</t>
  </si>
  <si>
    <t xml:space="preserve">Match - Gives the Position </t>
  </si>
  <si>
    <t>Name</t>
  </si>
  <si>
    <t>Position</t>
  </si>
  <si>
    <t>INDEX - Gives value in Position</t>
  </si>
  <si>
    <t>Position Number</t>
  </si>
  <si>
    <t>Row Number</t>
  </si>
  <si>
    <t>Column Number</t>
  </si>
  <si>
    <t>Output</t>
  </si>
  <si>
    <t>2 Way INDEX</t>
  </si>
  <si>
    <t>City Name</t>
  </si>
  <si>
    <t>Month</t>
  </si>
  <si>
    <t>Value</t>
  </si>
  <si>
    <t>Pune</t>
  </si>
  <si>
    <t>Jan</t>
  </si>
  <si>
    <t>Mumbai</t>
  </si>
  <si>
    <t>Chennai</t>
  </si>
  <si>
    <t>Feb</t>
  </si>
  <si>
    <t>Mar</t>
  </si>
  <si>
    <t>Apr</t>
  </si>
  <si>
    <t>May</t>
  </si>
  <si>
    <t>Jun</t>
  </si>
  <si>
    <t>Jul</t>
  </si>
  <si>
    <t>Aug</t>
  </si>
  <si>
    <t>Sep</t>
  </si>
  <si>
    <t>VLOOKUP Full record</t>
  </si>
  <si>
    <t>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</si>
</sst>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8" formatCode="&quot;$&quot;#,##0.00_);[Red]\(&quot;$&quot;#,##0.00\)"/>
    <numFmt numFmtId="164" formatCode="[$₹-4009]\ #,##0"/>
    <numFmt numFmtId="165" formatCode="[$₹-439]#,##0;[Red][$₹-439]#,##0"/>
  </numFmts>
  <fonts count="10">
    <font>
      <sz val="12"/>
      <color theme="1"/>
      <name val="Arial"/>
      <family val="2"/>
    </font>
    <font>
      <sz val="12"/>
      <color theme="0"/>
      <name val="Segoe UI"/>
      <family val="2"/>
    </font>
    <font>
      <sz val="12"/>
      <color theme="1"/>
      <name val="Segoe UI"/>
      <family val="2"/>
    </font>
    <font>
      <sz val="12"/>
      <color rgb="FF002060"/>
      <name val="Segoe UI"/>
      <family val="2"/>
    </font>
    <font>
      <b/>
      <sz val="14"/>
      <color theme="0"/>
      <name val="Segoe UI"/>
      <family val="2"/>
    </font>
    <font>
      <b/>
      <sz val="12"/>
      <color theme="0"/>
      <name val="Segoe UI"/>
      <family val="2"/>
    </font>
    <font>
      <sz val="14"/>
      <color theme="0"/>
      <name val="Segoe UI"/>
      <family val="2"/>
    </font>
    <font>
      <b/>
      <sz val="12"/>
      <color theme="1"/>
      <name val="Segoe UI"/>
      <family val="2"/>
    </font>
    <font>
      <sz val="14"/>
      <color theme="0"/>
      <name val="Arial"/>
      <family val="2"/>
    </font>
    <font>
      <u/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1" fillId="2" borderId="2" xfId="0" applyFont="1" applyFill="1" applyBorder="1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164" fontId="2" fillId="0" borderId="1" xfId="0" applyNumberFormat="1" applyFont="1" applyBorder="1"/>
    <xf numFmtId="164" fontId="2" fillId="0" borderId="0" xfId="0" applyNumberFormat="1" applyFont="1"/>
    <xf numFmtId="0" fontId="1" fillId="2" borderId="2" xfId="0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3" borderId="1" xfId="0" applyFont="1" applyFill="1" applyBorder="1"/>
    <xf numFmtId="0" fontId="5" fillId="2" borderId="2" xfId="0" applyFont="1" applyFill="1" applyBorder="1"/>
    <xf numFmtId="0" fontId="0" fillId="0" borderId="1" xfId="0" applyBorder="1"/>
    <xf numFmtId="0" fontId="5" fillId="2" borderId="3" xfId="0" applyFont="1" applyFill="1" applyBorder="1"/>
    <xf numFmtId="8" fontId="2" fillId="0" borderId="1" xfId="0" applyNumberFormat="1" applyFont="1" applyBorder="1"/>
    <xf numFmtId="164" fontId="2" fillId="0" borderId="1" xfId="0" applyNumberFormat="1" applyFont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/>
    <xf numFmtId="0" fontId="9" fillId="0" borderId="1" xfId="0" applyFont="1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Invisible" pivot="0" table="0" count="0" xr9:uid="{21C996C2-294B-45FC-896E-338D19F2CA3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7023-2114-47E1-A77E-CA037378DF6B}">
  <dimension ref="A1:O177"/>
  <sheetViews>
    <sheetView showGridLines="0" tabSelected="1" zoomScale="130" zoomScaleNormal="130" workbookViewId="0">
      <selection activeCell="L2" sqref="L2:L5"/>
    </sheetView>
  </sheetViews>
  <sheetFormatPr defaultColWidth="7.5546875" defaultRowHeight="19.149999999999999"/>
  <cols>
    <col min="1" max="1" width="15" style="1" bestFit="1" customWidth="1"/>
    <col min="2" max="2" width="18" style="1" bestFit="1" customWidth="1"/>
    <col min="3" max="3" width="15.33203125" style="1" bestFit="1" customWidth="1"/>
    <col min="4" max="4" width="14" style="1" bestFit="1" customWidth="1"/>
    <col min="5" max="5" width="13.77734375" style="1" bestFit="1" customWidth="1"/>
    <col min="6" max="6" width="13.33203125" style="1" bestFit="1" customWidth="1"/>
    <col min="7" max="7" width="13.21875" style="1" bestFit="1" customWidth="1"/>
    <col min="8" max="9" width="13.44140625" style="1" customWidth="1"/>
    <col min="10" max="10" width="17.77734375" style="1" customWidth="1"/>
    <col min="11" max="11" width="6.88671875" style="1" customWidth="1"/>
    <col min="12" max="12" width="60.109375" style="1" customWidth="1"/>
    <col min="13" max="13" width="16.77734375" style="1" bestFit="1" customWidth="1"/>
    <col min="14" max="16384" width="7.5546875" style="1"/>
  </cols>
  <sheetData>
    <row r="1" spans="1:15">
      <c r="A1" s="30" t="s">
        <v>0</v>
      </c>
      <c r="B1" s="30"/>
      <c r="K1" s="2"/>
      <c r="L1" s="2" t="s">
        <v>1</v>
      </c>
      <c r="M1" s="3"/>
      <c r="N1" s="3"/>
      <c r="O1" s="3"/>
    </row>
    <row r="2" spans="1:15">
      <c r="A2" s="31" t="s">
        <v>2</v>
      </c>
      <c r="B2" s="31"/>
      <c r="K2" s="4">
        <v>1</v>
      </c>
      <c r="L2" s="5" t="s">
        <v>3</v>
      </c>
      <c r="M2" s="3"/>
      <c r="N2" s="3"/>
      <c r="O2" s="3"/>
    </row>
    <row r="3" spans="1:15">
      <c r="K3" s="4">
        <v>2</v>
      </c>
      <c r="L3" s="5" t="s">
        <v>4</v>
      </c>
      <c r="M3" s="3"/>
      <c r="N3" s="3"/>
      <c r="O3" s="3"/>
    </row>
    <row r="4" spans="1:15">
      <c r="A4" s="2" t="s">
        <v>5</v>
      </c>
      <c r="B4" s="2" t="s">
        <v>6</v>
      </c>
      <c r="K4" s="4">
        <v>3</v>
      </c>
      <c r="L4" s="5" t="s">
        <v>7</v>
      </c>
      <c r="M4" s="3"/>
      <c r="N4" s="3"/>
      <c r="O4" s="3"/>
    </row>
    <row r="5" spans="1:15">
      <c r="A5" s="6" t="s">
        <v>8</v>
      </c>
      <c r="B5" s="7">
        <f>VLOOKUP(A5,A8:D16,4,0)</f>
        <v>70000</v>
      </c>
      <c r="M5" s="3"/>
      <c r="N5" s="3"/>
      <c r="O5" s="3"/>
    </row>
    <row r="6" spans="1:15">
      <c r="M6" s="3"/>
      <c r="N6" s="3"/>
      <c r="O6" s="3"/>
    </row>
    <row r="7" spans="1:15">
      <c r="M7" s="3"/>
      <c r="N7" s="3"/>
      <c r="O7" s="3"/>
    </row>
    <row r="8" spans="1:15">
      <c r="A8" s="2" t="s">
        <v>9</v>
      </c>
      <c r="B8" s="8" t="s">
        <v>10</v>
      </c>
      <c r="C8" s="2" t="s">
        <v>11</v>
      </c>
      <c r="D8" s="2" t="s">
        <v>12</v>
      </c>
    </row>
    <row r="9" spans="1:15">
      <c r="A9" s="4" t="s">
        <v>13</v>
      </c>
      <c r="B9" s="4" t="s">
        <v>14</v>
      </c>
      <c r="C9" s="4">
        <v>25</v>
      </c>
      <c r="D9" s="9">
        <v>26000</v>
      </c>
    </row>
    <row r="10" spans="1:15">
      <c r="A10" s="4" t="s">
        <v>15</v>
      </c>
      <c r="B10" s="4" t="s">
        <v>16</v>
      </c>
      <c r="C10" s="4">
        <v>20</v>
      </c>
      <c r="D10" s="9">
        <v>44000</v>
      </c>
    </row>
    <row r="11" spans="1:15">
      <c r="A11" s="4" t="s">
        <v>17</v>
      </c>
      <c r="B11" s="4" t="s">
        <v>18</v>
      </c>
      <c r="C11" s="4">
        <v>35</v>
      </c>
      <c r="D11" s="9">
        <v>35000</v>
      </c>
    </row>
    <row r="12" spans="1:15">
      <c r="A12" s="4" t="s">
        <v>19</v>
      </c>
      <c r="B12" s="4" t="s">
        <v>20</v>
      </c>
      <c r="C12" s="4">
        <v>20</v>
      </c>
      <c r="D12" s="9">
        <v>18000</v>
      </c>
    </row>
    <row r="13" spans="1:15">
      <c r="A13" s="4" t="s">
        <v>8</v>
      </c>
      <c r="B13" s="4" t="s">
        <v>21</v>
      </c>
      <c r="C13" s="4">
        <v>30</v>
      </c>
      <c r="D13" s="9">
        <v>70000</v>
      </c>
    </row>
    <row r="14" spans="1:15">
      <c r="A14" s="4" t="s">
        <v>22</v>
      </c>
      <c r="B14" s="4" t="s">
        <v>23</v>
      </c>
      <c r="C14" s="4">
        <v>40</v>
      </c>
      <c r="D14" s="9">
        <v>2100</v>
      </c>
    </row>
    <row r="15" spans="1:15">
      <c r="A15" s="4" t="s">
        <v>24</v>
      </c>
      <c r="B15" s="4" t="s">
        <v>25</v>
      </c>
      <c r="C15" s="4">
        <v>1</v>
      </c>
      <c r="D15" s="9">
        <v>77000</v>
      </c>
    </row>
    <row r="16" spans="1:15">
      <c r="A16" s="4" t="s">
        <v>26</v>
      </c>
      <c r="B16" s="4" t="s">
        <v>27</v>
      </c>
      <c r="C16" s="4">
        <v>5</v>
      </c>
      <c r="D16" s="9">
        <v>35000</v>
      </c>
    </row>
    <row r="17" spans="1:4">
      <c r="D17" s="10"/>
    </row>
    <row r="18" spans="1:4">
      <c r="D18" s="10"/>
    </row>
    <row r="19" spans="1:4">
      <c r="D19" s="10"/>
    </row>
    <row r="20" spans="1:4">
      <c r="D20" s="10"/>
    </row>
    <row r="28" spans="1:4">
      <c r="A28" s="30" t="s">
        <v>0</v>
      </c>
      <c r="B28" s="30"/>
    </row>
    <row r="29" spans="1:4">
      <c r="A29" s="31" t="s">
        <v>2</v>
      </c>
      <c r="B29" s="31"/>
    </row>
    <row r="31" spans="1:4">
      <c r="A31" s="8" t="s">
        <v>10</v>
      </c>
      <c r="B31" s="2" t="s">
        <v>12</v>
      </c>
    </row>
    <row r="32" spans="1:4">
      <c r="A32" s="4" t="s">
        <v>25</v>
      </c>
      <c r="B32" s="7">
        <f>VLOOKUP(A32,B35:D43,3,0)</f>
        <v>77000</v>
      </c>
    </row>
    <row r="35" spans="1:4">
      <c r="A35" s="2" t="s">
        <v>9</v>
      </c>
      <c r="B35" s="8" t="s">
        <v>10</v>
      </c>
      <c r="C35" s="2" t="s">
        <v>11</v>
      </c>
      <c r="D35" s="2" t="s">
        <v>12</v>
      </c>
    </row>
    <row r="36" spans="1:4">
      <c r="A36" s="4" t="s">
        <v>13</v>
      </c>
      <c r="B36" s="4" t="s">
        <v>14</v>
      </c>
      <c r="C36" s="4">
        <v>25</v>
      </c>
      <c r="D36" s="9">
        <v>26000</v>
      </c>
    </row>
    <row r="37" spans="1:4">
      <c r="A37" s="4" t="s">
        <v>15</v>
      </c>
      <c r="B37" s="4" t="s">
        <v>16</v>
      </c>
      <c r="C37" s="4">
        <v>20</v>
      </c>
      <c r="D37" s="9">
        <v>44000</v>
      </c>
    </row>
    <row r="38" spans="1:4">
      <c r="A38" s="4" t="s">
        <v>17</v>
      </c>
      <c r="B38" s="4" t="s">
        <v>18</v>
      </c>
      <c r="C38" s="4">
        <v>35</v>
      </c>
      <c r="D38" s="9">
        <v>35000</v>
      </c>
    </row>
    <row r="39" spans="1:4">
      <c r="A39" s="4" t="s">
        <v>19</v>
      </c>
      <c r="B39" s="4" t="s">
        <v>20</v>
      </c>
      <c r="C39" s="4">
        <v>20</v>
      </c>
      <c r="D39" s="9">
        <v>18000</v>
      </c>
    </row>
    <row r="40" spans="1:4">
      <c r="A40" s="4" t="s">
        <v>8</v>
      </c>
      <c r="B40" s="4" t="s">
        <v>21</v>
      </c>
      <c r="C40" s="4">
        <v>30</v>
      </c>
      <c r="D40" s="9">
        <v>70000</v>
      </c>
    </row>
    <row r="41" spans="1:4">
      <c r="A41" s="4" t="s">
        <v>22</v>
      </c>
      <c r="B41" s="4" t="s">
        <v>23</v>
      </c>
      <c r="C41" s="4">
        <v>40</v>
      </c>
      <c r="D41" s="9">
        <v>2100</v>
      </c>
    </row>
    <row r="42" spans="1:4">
      <c r="A42" s="4" t="s">
        <v>19</v>
      </c>
      <c r="B42" s="4" t="s">
        <v>25</v>
      </c>
      <c r="C42" s="4">
        <v>1</v>
      </c>
      <c r="D42" s="9">
        <v>77000</v>
      </c>
    </row>
    <row r="43" spans="1:4">
      <c r="A43" s="4" t="s">
        <v>26</v>
      </c>
      <c r="B43" s="4" t="s">
        <v>27</v>
      </c>
      <c r="C43" s="4">
        <v>5</v>
      </c>
      <c r="D43" s="9">
        <v>35000</v>
      </c>
    </row>
    <row r="59" spans="1:3">
      <c r="A59" s="32" t="s">
        <v>28</v>
      </c>
      <c r="B59" s="33"/>
      <c r="C59" s="33"/>
    </row>
    <row r="61" spans="1:3">
      <c r="A61" s="11" t="s">
        <v>29</v>
      </c>
      <c r="B61" s="11" t="s">
        <v>30</v>
      </c>
      <c r="C61" s="11" t="s">
        <v>31</v>
      </c>
    </row>
    <row r="62" spans="1:3">
      <c r="A62" s="12">
        <v>100</v>
      </c>
      <c r="B62" s="13" t="s">
        <v>32</v>
      </c>
      <c r="C62" s="12">
        <v>0</v>
      </c>
    </row>
    <row r="63" spans="1:3">
      <c r="A63" s="12">
        <v>2000</v>
      </c>
      <c r="B63" s="13" t="s">
        <v>33</v>
      </c>
      <c r="C63" s="12">
        <v>40</v>
      </c>
    </row>
    <row r="64" spans="1:3">
      <c r="A64" s="12">
        <v>3000</v>
      </c>
      <c r="B64" s="13" t="s">
        <v>34</v>
      </c>
      <c r="C64" s="12">
        <v>200</v>
      </c>
    </row>
    <row r="65" spans="1:3">
      <c r="A65" s="12">
        <v>5000</v>
      </c>
      <c r="B65" s="13" t="s">
        <v>35</v>
      </c>
      <c r="C65" s="12">
        <v>500</v>
      </c>
    </row>
    <row r="66" spans="1:3">
      <c r="A66" s="12">
        <v>10000</v>
      </c>
      <c r="B66" s="13" t="s">
        <v>36</v>
      </c>
      <c r="C66" s="12">
        <v>1400</v>
      </c>
    </row>
    <row r="68" spans="1:3">
      <c r="A68" s="2" t="s">
        <v>37</v>
      </c>
      <c r="B68" s="2" t="s">
        <v>38</v>
      </c>
      <c r="C68"/>
    </row>
    <row r="69" spans="1:3">
      <c r="A69" s="12">
        <v>9999</v>
      </c>
      <c r="B69" s="14">
        <f>VLOOKUP(A69,A61:C66,3,1)</f>
        <v>500</v>
      </c>
      <c r="C69"/>
    </row>
    <row r="87" spans="1:4">
      <c r="A87" s="32" t="s">
        <v>39</v>
      </c>
      <c r="B87" s="33"/>
      <c r="C87" s="33"/>
      <c r="D87" s="33"/>
    </row>
    <row r="88" spans="1:4">
      <c r="A88"/>
      <c r="B88"/>
      <c r="C88"/>
      <c r="D88"/>
    </row>
    <row r="89" spans="1:4">
      <c r="A89" s="8" t="s">
        <v>9</v>
      </c>
      <c r="B89" s="8" t="s">
        <v>6</v>
      </c>
      <c r="C89"/>
      <c r="D89"/>
    </row>
    <row r="90" spans="1:4">
      <c r="A90" s="4" t="s">
        <v>15</v>
      </c>
      <c r="B90" s="16">
        <f>VLOOKUP(A90,A92:D100,4,0)</f>
        <v>44000</v>
      </c>
      <c r="C90"/>
      <c r="D90"/>
    </row>
    <row r="91" spans="1:4">
      <c r="A91"/>
      <c r="B91"/>
    </row>
    <row r="92" spans="1:4">
      <c r="A92" s="2" t="s">
        <v>9</v>
      </c>
      <c r="B92" s="2" t="s">
        <v>10</v>
      </c>
      <c r="C92" s="2" t="s">
        <v>11</v>
      </c>
      <c r="D92" s="2" t="s">
        <v>12</v>
      </c>
    </row>
    <row r="93" spans="1:4">
      <c r="A93" s="4" t="s">
        <v>13</v>
      </c>
      <c r="B93" s="4" t="s">
        <v>14</v>
      </c>
      <c r="C93" s="4">
        <v>25</v>
      </c>
      <c r="D93" s="9">
        <v>26000</v>
      </c>
    </row>
    <row r="94" spans="1:4">
      <c r="A94" s="4" t="s">
        <v>15</v>
      </c>
      <c r="B94" s="4" t="s">
        <v>16</v>
      </c>
      <c r="C94" s="4">
        <v>20</v>
      </c>
      <c r="D94" s="9">
        <v>44000</v>
      </c>
    </row>
    <row r="95" spans="1:4">
      <c r="A95" s="4" t="s">
        <v>17</v>
      </c>
      <c r="B95" s="4" t="s">
        <v>18</v>
      </c>
      <c r="C95" s="4">
        <v>35</v>
      </c>
      <c r="D95" s="9">
        <v>35000</v>
      </c>
    </row>
    <row r="96" spans="1:4">
      <c r="A96" s="4" t="s">
        <v>19</v>
      </c>
      <c r="B96" s="4" t="s">
        <v>20</v>
      </c>
      <c r="C96" s="4">
        <v>20</v>
      </c>
      <c r="D96" s="9">
        <v>18000</v>
      </c>
    </row>
    <row r="97" spans="1:4">
      <c r="A97" s="4" t="s">
        <v>8</v>
      </c>
      <c r="B97" s="4" t="s">
        <v>21</v>
      </c>
      <c r="C97" s="4">
        <v>30</v>
      </c>
      <c r="D97" s="9">
        <v>70000</v>
      </c>
    </row>
    <row r="98" spans="1:4">
      <c r="A98" s="4" t="s">
        <v>22</v>
      </c>
      <c r="B98" s="4" t="s">
        <v>23</v>
      </c>
      <c r="C98" s="4">
        <v>40</v>
      </c>
      <c r="D98" s="9">
        <v>2100</v>
      </c>
    </row>
    <row r="99" spans="1:4">
      <c r="A99" s="4" t="s">
        <v>24</v>
      </c>
      <c r="B99" s="4" t="s">
        <v>25</v>
      </c>
      <c r="C99" s="4">
        <v>1</v>
      </c>
      <c r="D99" s="9">
        <v>77000</v>
      </c>
    </row>
    <row r="100" spans="1:4">
      <c r="A100" s="4" t="s">
        <v>26</v>
      </c>
      <c r="B100" s="4" t="s">
        <v>27</v>
      </c>
      <c r="C100" s="4">
        <v>5</v>
      </c>
      <c r="D100" s="9">
        <v>35000</v>
      </c>
    </row>
    <row r="121" spans="1:4">
      <c r="A121" s="34" t="s">
        <v>40</v>
      </c>
      <c r="B121" s="35"/>
    </row>
    <row r="122" spans="1:4">
      <c r="A122"/>
    </row>
    <row r="123" spans="1:4">
      <c r="A123" s="15" t="s">
        <v>41</v>
      </c>
      <c r="B123" s="15" t="s">
        <v>6</v>
      </c>
    </row>
    <row r="124" spans="1:4">
      <c r="A124" s="4" t="s">
        <v>42</v>
      </c>
      <c r="B124" s="14">
        <f>VLOOKUP(TRIM(A124),A126:D134,4,0)</f>
        <v>35000</v>
      </c>
    </row>
    <row r="126" spans="1:4">
      <c r="A126" s="17" t="s">
        <v>41</v>
      </c>
      <c r="B126" s="15" t="s">
        <v>10</v>
      </c>
      <c r="C126" s="15" t="s">
        <v>11</v>
      </c>
      <c r="D126" s="15" t="s">
        <v>6</v>
      </c>
    </row>
    <row r="127" spans="1:4">
      <c r="A127" s="4" t="s">
        <v>13</v>
      </c>
      <c r="B127" s="4" t="s">
        <v>14</v>
      </c>
      <c r="C127" s="4">
        <v>25</v>
      </c>
      <c r="D127" s="9">
        <v>26000</v>
      </c>
    </row>
    <row r="128" spans="1:4">
      <c r="A128" s="4" t="s">
        <v>15</v>
      </c>
      <c r="B128" s="4" t="s">
        <v>16</v>
      </c>
      <c r="C128" s="4">
        <v>20</v>
      </c>
      <c r="D128" s="9">
        <v>44000</v>
      </c>
    </row>
    <row r="129" spans="1:4">
      <c r="A129" s="4" t="s">
        <v>17</v>
      </c>
      <c r="B129" s="4" t="s">
        <v>18</v>
      </c>
      <c r="C129" s="4">
        <v>35</v>
      </c>
      <c r="D129" s="9">
        <v>35000</v>
      </c>
    </row>
    <row r="130" spans="1:4">
      <c r="A130" s="4" t="s">
        <v>19</v>
      </c>
      <c r="B130" s="4" t="s">
        <v>20</v>
      </c>
      <c r="C130" s="4">
        <v>20</v>
      </c>
      <c r="D130" s="9">
        <v>18000</v>
      </c>
    </row>
    <row r="131" spans="1:4">
      <c r="A131" s="4" t="s">
        <v>8</v>
      </c>
      <c r="B131" s="4" t="s">
        <v>21</v>
      </c>
      <c r="C131" s="4">
        <v>30</v>
      </c>
      <c r="D131" s="9">
        <v>70000</v>
      </c>
    </row>
    <row r="132" spans="1:4">
      <c r="A132" s="4" t="s">
        <v>22</v>
      </c>
      <c r="B132" s="4" t="s">
        <v>23</v>
      </c>
      <c r="C132" s="4">
        <v>40</v>
      </c>
      <c r="D132" s="9">
        <v>2100</v>
      </c>
    </row>
    <row r="133" spans="1:4">
      <c r="A133" s="4" t="s">
        <v>24</v>
      </c>
      <c r="B133" s="4" t="s">
        <v>25</v>
      </c>
      <c r="C133" s="4">
        <v>1</v>
      </c>
      <c r="D133" s="9">
        <v>77000</v>
      </c>
    </row>
    <row r="134" spans="1:4">
      <c r="A134" s="4" t="s">
        <v>26</v>
      </c>
      <c r="B134" s="4" t="s">
        <v>27</v>
      </c>
      <c r="C134" s="4">
        <v>5</v>
      </c>
      <c r="D134" s="9">
        <v>35000</v>
      </c>
    </row>
    <row r="142" spans="1:4">
      <c r="A142" s="34" t="s">
        <v>40</v>
      </c>
      <c r="B142" s="35"/>
    </row>
    <row r="143" spans="1:4">
      <c r="A143"/>
    </row>
    <row r="144" spans="1:4">
      <c r="A144" s="15" t="s">
        <v>43</v>
      </c>
      <c r="B144" s="15" t="s">
        <v>6</v>
      </c>
    </row>
    <row r="145" spans="1:4">
      <c r="A145" s="4" t="s">
        <v>44</v>
      </c>
      <c r="B145" s="14" t="str" cm="1">
        <f t="array" ref="B145">VLOOKUP(A145,TRIM(A147:D155),4,0)</f>
        <v>31.95</v>
      </c>
    </row>
    <row r="147" spans="1:4">
      <c r="A147" s="17" t="s">
        <v>41</v>
      </c>
      <c r="B147" s="15" t="s">
        <v>10</v>
      </c>
      <c r="C147" s="15" t="s">
        <v>11</v>
      </c>
      <c r="D147" s="15" t="s">
        <v>6</v>
      </c>
    </row>
    <row r="148" spans="1:4">
      <c r="A148" s="4" t="s">
        <v>45</v>
      </c>
      <c r="B148" s="4" t="s">
        <v>14</v>
      </c>
      <c r="C148" s="4">
        <v>25</v>
      </c>
      <c r="D148" s="18">
        <v>26.95</v>
      </c>
    </row>
    <row r="149" spans="1:4">
      <c r="A149" s="4" t="s">
        <v>24</v>
      </c>
      <c r="B149" s="4" t="s">
        <v>16</v>
      </c>
      <c r="C149" s="4">
        <v>20</v>
      </c>
      <c r="D149" s="18">
        <v>28.95</v>
      </c>
    </row>
    <row r="150" spans="1:4">
      <c r="A150" s="4" t="s">
        <v>46</v>
      </c>
      <c r="B150" s="4" t="s">
        <v>18</v>
      </c>
      <c r="C150" s="4">
        <v>35</v>
      </c>
      <c r="D150" s="18">
        <v>31.95</v>
      </c>
    </row>
    <row r="151" spans="1:4">
      <c r="A151" s="4" t="s">
        <v>47</v>
      </c>
      <c r="B151" s="4" t="s">
        <v>20</v>
      </c>
      <c r="C151" s="4">
        <v>20</v>
      </c>
      <c r="D151" s="18">
        <v>35.950000000000003</v>
      </c>
    </row>
    <row r="152" spans="1:4">
      <c r="A152" s="4" t="s">
        <v>48</v>
      </c>
      <c r="B152" s="4" t="s">
        <v>21</v>
      </c>
      <c r="C152" s="4">
        <v>30</v>
      </c>
      <c r="D152" s="18">
        <v>18.95</v>
      </c>
    </row>
    <row r="153" spans="1:4">
      <c r="A153" s="4" t="s">
        <v>8</v>
      </c>
      <c r="B153" s="4" t="s">
        <v>23</v>
      </c>
      <c r="C153" s="4">
        <v>40</v>
      </c>
      <c r="D153" s="18">
        <v>20.95</v>
      </c>
    </row>
    <row r="154" spans="1:4">
      <c r="A154" s="4" t="s">
        <v>49</v>
      </c>
      <c r="B154" s="4" t="s">
        <v>25</v>
      </c>
      <c r="C154" s="4">
        <v>1</v>
      </c>
      <c r="D154" s="18">
        <v>4.95</v>
      </c>
    </row>
    <row r="155" spans="1:4">
      <c r="A155" s="4" t="s">
        <v>50</v>
      </c>
      <c r="B155" s="4" t="s">
        <v>27</v>
      </c>
      <c r="C155" s="4">
        <v>5</v>
      </c>
      <c r="D155" s="18">
        <v>8.9499999999999993</v>
      </c>
    </row>
    <row r="169" spans="1:7" ht="20.45">
      <c r="A169" s="28" t="s">
        <v>51</v>
      </c>
      <c r="B169" s="29"/>
    </row>
    <row r="171" spans="1:7">
      <c r="A171" s="2" t="s">
        <v>41</v>
      </c>
      <c r="B171" s="4" t="s">
        <v>13</v>
      </c>
      <c r="C171" s="4" t="s">
        <v>15</v>
      </c>
      <c r="D171" s="4" t="s">
        <v>17</v>
      </c>
      <c r="E171" s="4" t="s">
        <v>19</v>
      </c>
      <c r="F171" s="4" t="s">
        <v>8</v>
      </c>
      <c r="G171" s="4" t="s">
        <v>22</v>
      </c>
    </row>
    <row r="172" spans="1:7">
      <c r="A172" s="2" t="s">
        <v>10</v>
      </c>
      <c r="B172" s="4" t="s">
        <v>14</v>
      </c>
      <c r="C172" s="4" t="s">
        <v>16</v>
      </c>
      <c r="D172" s="4" t="s">
        <v>18</v>
      </c>
      <c r="E172" s="4" t="s">
        <v>20</v>
      </c>
      <c r="F172" s="4" t="s">
        <v>21</v>
      </c>
      <c r="G172" s="4" t="s">
        <v>25</v>
      </c>
    </row>
    <row r="173" spans="1:7">
      <c r="A173" s="2" t="s">
        <v>11</v>
      </c>
      <c r="B173" s="4">
        <v>25</v>
      </c>
      <c r="C173" s="4">
        <v>20</v>
      </c>
      <c r="D173" s="4">
        <v>35</v>
      </c>
      <c r="E173" s="4">
        <v>20</v>
      </c>
      <c r="F173" s="4">
        <v>30</v>
      </c>
      <c r="G173" s="4">
        <v>1</v>
      </c>
    </row>
    <row r="174" spans="1:7">
      <c r="A174" s="2" t="s">
        <v>6</v>
      </c>
      <c r="B174" s="9">
        <v>26000</v>
      </c>
      <c r="C174" s="9">
        <v>44000</v>
      </c>
      <c r="D174" s="9">
        <v>35000</v>
      </c>
      <c r="E174" s="9">
        <v>18000</v>
      </c>
      <c r="F174" s="9">
        <v>70000</v>
      </c>
      <c r="G174" s="9">
        <v>2100</v>
      </c>
    </row>
    <row r="176" spans="1:7">
      <c r="A176" s="2" t="s">
        <v>41</v>
      </c>
      <c r="B176" s="15" t="s">
        <v>6</v>
      </c>
    </row>
    <row r="177" spans="1:2">
      <c r="A177" s="4" t="s">
        <v>8</v>
      </c>
      <c r="B177" s="14">
        <f>HLOOKUP(A177,A171:G174,4,0)</f>
        <v>70000</v>
      </c>
    </row>
  </sheetData>
  <mergeCells count="9">
    <mergeCell ref="A169:B169"/>
    <mergeCell ref="A1:B1"/>
    <mergeCell ref="A2:B2"/>
    <mergeCell ref="A28:B28"/>
    <mergeCell ref="A29:B29"/>
    <mergeCell ref="A59:C59"/>
    <mergeCell ref="A87:D87"/>
    <mergeCell ref="A121:B121"/>
    <mergeCell ref="A142:B142"/>
  </mergeCells>
  <dataValidations count="1">
    <dataValidation type="list" allowBlank="1" showInputMessage="1" showErrorMessage="1" sqref="A90" xr:uid="{3AF6162F-F063-4BA3-AA80-54D361157FD2}">
      <formula1>$A$93:$A$100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9659-3DB1-4511-8231-98D518DA4615}">
  <dimension ref="A1:D116"/>
  <sheetViews>
    <sheetView showGridLines="0" topLeftCell="A53" zoomScale="115" zoomScaleNormal="115" workbookViewId="0">
      <selection activeCell="B8" sqref="B8:D15"/>
    </sheetView>
  </sheetViews>
  <sheetFormatPr defaultColWidth="9.109375" defaultRowHeight="15"/>
  <cols>
    <col min="1" max="1" width="15" bestFit="1" customWidth="1"/>
    <col min="2" max="2" width="14" bestFit="1" customWidth="1"/>
    <col min="3" max="3" width="20.33203125" style="22" customWidth="1"/>
    <col min="4" max="4" width="19.88671875" customWidth="1"/>
  </cols>
  <sheetData>
    <row r="1" spans="1:4" ht="19.149999999999999">
      <c r="A1" s="30" t="s">
        <v>52</v>
      </c>
      <c r="B1" s="30"/>
      <c r="C1" s="21"/>
      <c r="D1" s="1"/>
    </row>
    <row r="2" spans="1:4" ht="19.149999999999999">
      <c r="A2" s="1"/>
      <c r="B2" s="1"/>
      <c r="C2" s="21"/>
      <c r="D2" s="1"/>
    </row>
    <row r="3" spans="1:4" ht="19.149999999999999">
      <c r="A3" s="8" t="s">
        <v>53</v>
      </c>
      <c r="B3" s="8" t="s">
        <v>54</v>
      </c>
      <c r="C3" s="21"/>
      <c r="D3" s="1"/>
    </row>
    <row r="4" spans="1:4" ht="19.149999999999999">
      <c r="A4" s="4" t="s">
        <v>17</v>
      </c>
      <c r="B4" s="4">
        <f>MATCH(A4,A8:A15,0)</f>
        <v>3</v>
      </c>
      <c r="C4" s="21"/>
      <c r="D4" s="1"/>
    </row>
    <row r="5" spans="1:4" ht="19.149999999999999">
      <c r="A5" s="1"/>
      <c r="B5" s="1"/>
      <c r="C5" s="21"/>
      <c r="D5" s="1"/>
    </row>
    <row r="6" spans="1:4" ht="19.149999999999999">
      <c r="A6" s="1"/>
      <c r="B6" s="1"/>
      <c r="C6" s="21"/>
      <c r="D6" s="1"/>
    </row>
    <row r="7" spans="1:4" ht="19.149999999999999">
      <c r="A7" s="2" t="s">
        <v>9</v>
      </c>
      <c r="B7" s="8" t="s">
        <v>10</v>
      </c>
      <c r="C7" s="11" t="s">
        <v>11</v>
      </c>
      <c r="D7" s="11" t="s">
        <v>6</v>
      </c>
    </row>
    <row r="8" spans="1:4" ht="19.149999999999999">
      <c r="A8" s="4" t="s">
        <v>13</v>
      </c>
      <c r="B8" s="4" t="s">
        <v>14</v>
      </c>
      <c r="C8" s="7">
        <v>25</v>
      </c>
      <c r="D8" s="19">
        <v>26000</v>
      </c>
    </row>
    <row r="9" spans="1:4" ht="19.149999999999999">
      <c r="A9" s="4" t="s">
        <v>15</v>
      </c>
      <c r="B9" s="4" t="s">
        <v>16</v>
      </c>
      <c r="C9" s="7">
        <v>20</v>
      </c>
      <c r="D9" s="19">
        <v>44000</v>
      </c>
    </row>
    <row r="10" spans="1:4" ht="19.149999999999999">
      <c r="A10" s="4" t="s">
        <v>17</v>
      </c>
      <c r="B10" s="4" t="s">
        <v>18</v>
      </c>
      <c r="C10" s="7">
        <v>35</v>
      </c>
      <c r="D10" s="19">
        <v>35000</v>
      </c>
    </row>
    <row r="11" spans="1:4" ht="19.149999999999999">
      <c r="A11" s="4" t="s">
        <v>19</v>
      </c>
      <c r="B11" s="4" t="s">
        <v>20</v>
      </c>
      <c r="C11" s="7">
        <v>20</v>
      </c>
      <c r="D11" s="19">
        <v>18000</v>
      </c>
    </row>
    <row r="12" spans="1:4" ht="19.149999999999999">
      <c r="A12" s="4" t="s">
        <v>8</v>
      </c>
      <c r="B12" s="4" t="s">
        <v>21</v>
      </c>
      <c r="C12" s="7">
        <v>30</v>
      </c>
      <c r="D12" s="19">
        <v>70000</v>
      </c>
    </row>
    <row r="13" spans="1:4" ht="19.149999999999999">
      <c r="A13" s="4" t="s">
        <v>22</v>
      </c>
      <c r="B13" s="4" t="s">
        <v>23</v>
      </c>
      <c r="C13" s="7">
        <v>40</v>
      </c>
      <c r="D13" s="19">
        <v>2100</v>
      </c>
    </row>
    <row r="14" spans="1:4" ht="19.149999999999999">
      <c r="A14" s="4" t="s">
        <v>24</v>
      </c>
      <c r="B14" s="4" t="s">
        <v>25</v>
      </c>
      <c r="C14" s="7">
        <v>1</v>
      </c>
      <c r="D14" s="19">
        <v>77000</v>
      </c>
    </row>
    <row r="15" spans="1:4" ht="19.149999999999999">
      <c r="A15" s="4" t="s">
        <v>26</v>
      </c>
      <c r="B15" s="4" t="s">
        <v>27</v>
      </c>
      <c r="C15" s="7">
        <v>5</v>
      </c>
      <c r="D15" s="19">
        <v>35000</v>
      </c>
    </row>
    <row r="31" spans="1:3" ht="19.149999999999999">
      <c r="A31" s="30" t="s">
        <v>55</v>
      </c>
      <c r="B31" s="30"/>
      <c r="C31" s="21"/>
    </row>
    <row r="32" spans="1:3" ht="19.149999999999999">
      <c r="C32" s="21"/>
    </row>
    <row r="33" spans="1:3" ht="19.149999999999999">
      <c r="A33" s="2" t="s">
        <v>56</v>
      </c>
      <c r="B33" s="2" t="s">
        <v>5</v>
      </c>
      <c r="C33" s="21"/>
    </row>
    <row r="34" spans="1:3" ht="19.149999999999999">
      <c r="A34" s="20">
        <v>4</v>
      </c>
      <c r="B34" s="4" t="str" cm="1">
        <f t="array" ref="B34">INDEX(A37:A44,A34)</f>
        <v>Mobile</v>
      </c>
      <c r="C34" s="21"/>
    </row>
    <row r="35" spans="1:3" ht="19.149999999999999">
      <c r="A35" s="1"/>
      <c r="B35" s="1"/>
      <c r="C35" s="21"/>
    </row>
    <row r="36" spans="1:3" ht="19.149999999999999">
      <c r="A36" s="2" t="s">
        <v>9</v>
      </c>
      <c r="B36" s="8" t="s">
        <v>10</v>
      </c>
      <c r="C36" s="11" t="s">
        <v>12</v>
      </c>
    </row>
    <row r="37" spans="1:3" ht="19.149999999999999">
      <c r="A37" s="4" t="s">
        <v>13</v>
      </c>
      <c r="B37" s="4" t="s">
        <v>14</v>
      </c>
      <c r="C37" s="19">
        <v>26000</v>
      </c>
    </row>
    <row r="38" spans="1:3" ht="19.149999999999999">
      <c r="A38" s="4" t="s">
        <v>15</v>
      </c>
      <c r="B38" s="4" t="s">
        <v>16</v>
      </c>
      <c r="C38" s="19">
        <v>44000</v>
      </c>
    </row>
    <row r="39" spans="1:3" ht="19.149999999999999">
      <c r="A39" s="4" t="s">
        <v>17</v>
      </c>
      <c r="B39" s="4" t="s">
        <v>18</v>
      </c>
      <c r="C39" s="19">
        <v>35000</v>
      </c>
    </row>
    <row r="40" spans="1:3" ht="19.149999999999999">
      <c r="A40" s="4" t="s">
        <v>19</v>
      </c>
      <c r="B40" s="4" t="s">
        <v>20</v>
      </c>
      <c r="C40" s="19">
        <v>18000</v>
      </c>
    </row>
    <row r="41" spans="1:3" ht="19.149999999999999">
      <c r="A41" s="4" t="s">
        <v>8</v>
      </c>
      <c r="B41" s="4" t="s">
        <v>21</v>
      </c>
      <c r="C41" s="19">
        <v>70000</v>
      </c>
    </row>
    <row r="42" spans="1:3" ht="19.149999999999999">
      <c r="A42" s="4" t="s">
        <v>22</v>
      </c>
      <c r="B42" s="4" t="s">
        <v>23</v>
      </c>
      <c r="C42" s="19">
        <v>2100</v>
      </c>
    </row>
    <row r="43" spans="1:3" ht="19.149999999999999">
      <c r="A43" s="4" t="s">
        <v>24</v>
      </c>
      <c r="B43" s="4" t="s">
        <v>25</v>
      </c>
      <c r="C43" s="19">
        <v>77000</v>
      </c>
    </row>
    <row r="44" spans="1:3" ht="19.149999999999999">
      <c r="A44" s="4" t="s">
        <v>26</v>
      </c>
      <c r="B44" s="4" t="s">
        <v>27</v>
      </c>
      <c r="C44" s="19">
        <v>35000</v>
      </c>
    </row>
    <row r="64" spans="1:3" ht="19.149999999999999">
      <c r="A64" s="8" t="s">
        <v>57</v>
      </c>
      <c r="B64" s="8" t="s">
        <v>58</v>
      </c>
      <c r="C64" s="8" t="s">
        <v>59</v>
      </c>
    </row>
    <row r="65" spans="1:3" ht="19.149999999999999">
      <c r="A65" s="16">
        <v>4</v>
      </c>
      <c r="B65" s="16">
        <v>2</v>
      </c>
      <c r="C65" s="7" t="str" cm="1">
        <f t="array" ref="C65">INDEX(A70:C77,A65,B65)</f>
        <v>1003-307-Q103</v>
      </c>
    </row>
    <row r="66" spans="1:3" ht="19.149999999999999">
      <c r="B66" s="1"/>
      <c r="C66" s="21"/>
    </row>
    <row r="67" spans="1:3" ht="19.149999999999999">
      <c r="A67" s="1"/>
      <c r="B67" s="1"/>
      <c r="C67" s="21"/>
    </row>
    <row r="68" spans="1:3" ht="19.149999999999999">
      <c r="A68" s="1"/>
      <c r="B68" s="1"/>
      <c r="C68" s="21"/>
    </row>
    <row r="69" spans="1:3" ht="19.149999999999999">
      <c r="A69" s="2" t="s">
        <v>9</v>
      </c>
      <c r="B69" s="8" t="s">
        <v>10</v>
      </c>
      <c r="C69" s="11" t="s">
        <v>12</v>
      </c>
    </row>
    <row r="70" spans="1:3" ht="19.149999999999999">
      <c r="A70" s="4" t="s">
        <v>13</v>
      </c>
      <c r="B70" s="4" t="s">
        <v>14</v>
      </c>
      <c r="C70" s="19">
        <v>26000</v>
      </c>
    </row>
    <row r="71" spans="1:3" ht="19.149999999999999">
      <c r="A71" s="4" t="s">
        <v>15</v>
      </c>
      <c r="B71" s="4" t="s">
        <v>16</v>
      </c>
      <c r="C71" s="19">
        <v>44000</v>
      </c>
    </row>
    <row r="72" spans="1:3" ht="19.149999999999999">
      <c r="A72" s="4" t="s">
        <v>17</v>
      </c>
      <c r="B72" s="4" t="s">
        <v>18</v>
      </c>
      <c r="C72" s="19">
        <v>35000</v>
      </c>
    </row>
    <row r="73" spans="1:3" ht="19.149999999999999">
      <c r="A73" s="4" t="s">
        <v>19</v>
      </c>
      <c r="B73" s="4" t="s">
        <v>20</v>
      </c>
      <c r="C73" s="19">
        <v>18000</v>
      </c>
    </row>
    <row r="74" spans="1:3" ht="19.149999999999999">
      <c r="A74" s="4" t="s">
        <v>8</v>
      </c>
      <c r="B74" s="4" t="s">
        <v>21</v>
      </c>
      <c r="C74" s="19">
        <v>70000</v>
      </c>
    </row>
    <row r="75" spans="1:3" ht="19.149999999999999">
      <c r="A75" s="4" t="s">
        <v>22</v>
      </c>
      <c r="B75" s="4" t="s">
        <v>23</v>
      </c>
      <c r="C75" s="19">
        <v>2100</v>
      </c>
    </row>
    <row r="76" spans="1:3" ht="19.149999999999999">
      <c r="A76" s="4" t="s">
        <v>24</v>
      </c>
      <c r="B76" s="4" t="s">
        <v>25</v>
      </c>
      <c r="C76" s="19">
        <v>77000</v>
      </c>
    </row>
    <row r="77" spans="1:3" ht="19.149999999999999">
      <c r="A77" s="4" t="s">
        <v>26</v>
      </c>
      <c r="B77" s="4" t="s">
        <v>27</v>
      </c>
      <c r="C77" s="19">
        <v>35000</v>
      </c>
    </row>
    <row r="100" spans="1:4" ht="20.45">
      <c r="A100" s="36" t="s">
        <v>60</v>
      </c>
      <c r="B100" s="37"/>
      <c r="C100" s="37"/>
      <c r="D100" s="37"/>
    </row>
    <row r="103" spans="1:4" ht="19.149999999999999">
      <c r="A103" s="23" t="s">
        <v>61</v>
      </c>
      <c r="B103" s="23" t="s">
        <v>62</v>
      </c>
      <c r="C103" s="23" t="s">
        <v>63</v>
      </c>
    </row>
    <row r="104" spans="1:4" ht="21.6" customHeight="1">
      <c r="A104" s="16" t="s">
        <v>64</v>
      </c>
      <c r="B104" s="16" t="s">
        <v>65</v>
      </c>
      <c r="C104" s="24">
        <f>INDEX(B108:D116,MATCH(B104,A108:A116,0),MATCH(A104,B107:D107,0))</f>
        <v>46</v>
      </c>
    </row>
    <row r="105" spans="1:4" ht="19.149999999999999">
      <c r="C105" s="1"/>
      <c r="D105" s="1"/>
    </row>
    <row r="106" spans="1:4" ht="19.149999999999999">
      <c r="C106" s="1"/>
      <c r="D106" s="1"/>
    </row>
    <row r="107" spans="1:4" ht="19.149999999999999">
      <c r="A107" s="1"/>
      <c r="B107" s="11" t="s">
        <v>64</v>
      </c>
      <c r="C107" s="11" t="s">
        <v>66</v>
      </c>
      <c r="D107" s="11" t="s">
        <v>67</v>
      </c>
    </row>
    <row r="108" spans="1:4" ht="19.149999999999999">
      <c r="A108" s="11" t="s">
        <v>65</v>
      </c>
      <c r="B108" s="7">
        <v>46</v>
      </c>
      <c r="C108" s="7">
        <v>49</v>
      </c>
      <c r="D108" s="7">
        <v>80</v>
      </c>
    </row>
    <row r="109" spans="1:4" ht="19.149999999999999">
      <c r="A109" s="11" t="s">
        <v>68</v>
      </c>
      <c r="B109" s="7">
        <v>89</v>
      </c>
      <c r="C109" s="7">
        <v>89</v>
      </c>
      <c r="D109" s="7">
        <v>59</v>
      </c>
    </row>
    <row r="110" spans="1:4" ht="19.149999999999999">
      <c r="A110" s="11" t="s">
        <v>69</v>
      </c>
      <c r="B110" s="7">
        <v>73</v>
      </c>
      <c r="C110" s="7">
        <v>93</v>
      </c>
      <c r="D110" s="7">
        <v>50</v>
      </c>
    </row>
    <row r="111" spans="1:4" ht="19.149999999999999">
      <c r="A111" s="11" t="s">
        <v>70</v>
      </c>
      <c r="B111" s="7">
        <v>95</v>
      </c>
      <c r="C111" s="7">
        <v>92</v>
      </c>
      <c r="D111" s="7">
        <v>62</v>
      </c>
    </row>
    <row r="112" spans="1:4" ht="19.149999999999999">
      <c r="A112" s="11" t="s">
        <v>71</v>
      </c>
      <c r="B112" s="7">
        <v>76</v>
      </c>
      <c r="C112" s="7">
        <v>50</v>
      </c>
      <c r="D112" s="7">
        <v>40</v>
      </c>
    </row>
    <row r="113" spans="1:4" ht="19.149999999999999">
      <c r="A113" s="11" t="s">
        <v>72</v>
      </c>
      <c r="B113" s="7">
        <v>73</v>
      </c>
      <c r="C113" s="7">
        <v>58</v>
      </c>
      <c r="D113" s="7">
        <v>94</v>
      </c>
    </row>
    <row r="114" spans="1:4" ht="19.149999999999999">
      <c r="A114" s="11" t="s">
        <v>73</v>
      </c>
      <c r="B114" s="7">
        <v>95</v>
      </c>
      <c r="C114" s="7">
        <v>76</v>
      </c>
      <c r="D114" s="7">
        <v>93</v>
      </c>
    </row>
    <row r="115" spans="1:4" ht="19.149999999999999">
      <c r="A115" s="11" t="s">
        <v>74</v>
      </c>
      <c r="B115" s="7">
        <v>95</v>
      </c>
      <c r="C115" s="7">
        <v>96</v>
      </c>
      <c r="D115" s="7">
        <v>52</v>
      </c>
    </row>
    <row r="116" spans="1:4" ht="19.149999999999999">
      <c r="A116" s="11" t="s">
        <v>75</v>
      </c>
      <c r="B116" s="7">
        <v>61</v>
      </c>
      <c r="C116" s="7">
        <v>89</v>
      </c>
      <c r="D116" s="7">
        <v>93</v>
      </c>
    </row>
  </sheetData>
  <mergeCells count="3">
    <mergeCell ref="A1:B1"/>
    <mergeCell ref="A31:B31"/>
    <mergeCell ref="A100:D100"/>
  </mergeCells>
  <conditionalFormatting sqref="B108:D116">
    <cfRule type="expression" dxfId="0" priority="1">
      <formula>AND(B$3=$F$1,$A108=$F$2)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C00A-289B-4578-888C-FC50511ED846}">
  <dimension ref="A1:F56"/>
  <sheetViews>
    <sheetView showGridLines="0" zoomScale="130" zoomScaleNormal="130" workbookViewId="0">
      <selection activeCell="F47" sqref="F47"/>
    </sheetView>
  </sheetViews>
  <sheetFormatPr defaultColWidth="16.6640625" defaultRowHeight="15"/>
  <sheetData>
    <row r="1" spans="1:4" ht="17.45">
      <c r="A1" s="38" t="s">
        <v>76</v>
      </c>
      <c r="B1" s="38"/>
      <c r="C1" s="38"/>
      <c r="D1" s="38"/>
    </row>
    <row r="3" spans="1:4" ht="19.149999999999999">
      <c r="A3" s="15" t="s">
        <v>41</v>
      </c>
      <c r="B3" s="15" t="s">
        <v>10</v>
      </c>
      <c r="C3" s="15" t="s">
        <v>6</v>
      </c>
      <c r="D3" s="15" t="s">
        <v>11</v>
      </c>
    </row>
    <row r="4" spans="1:4" ht="19.149999999999999">
      <c r="A4" s="4" t="s">
        <v>49</v>
      </c>
      <c r="B4" s="14" t="str">
        <f>VLOOKUP($A$4,$A$7:$D$14,MATCH(B$3,$A$6:$D$6,0),0)</f>
        <v>1006-552-T106</v>
      </c>
      <c r="C4" s="14">
        <f>VLOOKUP($A$4,$A$7:$D$14,MATCH(C$3,$A$6:$D$6,0),0)</f>
        <v>77000</v>
      </c>
      <c r="D4" s="14">
        <f>VLOOKUP($A$4,$A$7:$D$14,MATCH(D$3,$A$6:$D$6,0),0)</f>
        <v>1</v>
      </c>
    </row>
    <row r="5" spans="1:4" ht="19.149999999999999">
      <c r="A5" s="21"/>
      <c r="B5" s="21"/>
      <c r="C5" s="25"/>
      <c r="D5" s="1"/>
    </row>
    <row r="6" spans="1:4" ht="19.149999999999999">
      <c r="A6" s="15" t="s">
        <v>41</v>
      </c>
      <c r="B6" s="15" t="s">
        <v>10</v>
      </c>
      <c r="C6" s="15" t="s">
        <v>11</v>
      </c>
      <c r="D6" s="15" t="s">
        <v>6</v>
      </c>
    </row>
    <row r="7" spans="1:4" ht="19.149999999999999">
      <c r="A7" s="4" t="s">
        <v>19</v>
      </c>
      <c r="B7" s="27" t="s">
        <v>14</v>
      </c>
      <c r="C7" s="7">
        <v>25</v>
      </c>
      <c r="D7" s="19">
        <v>26000</v>
      </c>
    </row>
    <row r="8" spans="1:4" ht="19.149999999999999">
      <c r="A8" s="4" t="s">
        <v>24</v>
      </c>
      <c r="B8" s="4" t="s">
        <v>16</v>
      </c>
      <c r="C8" s="7">
        <v>20</v>
      </c>
      <c r="D8" s="19">
        <v>44000</v>
      </c>
    </row>
    <row r="9" spans="1:4" ht="19.149999999999999">
      <c r="A9" s="4" t="s">
        <v>44</v>
      </c>
      <c r="B9" s="4" t="s">
        <v>18</v>
      </c>
      <c r="C9" s="7">
        <v>35</v>
      </c>
      <c r="D9" s="19">
        <v>35000</v>
      </c>
    </row>
    <row r="10" spans="1:4" ht="19.149999999999999">
      <c r="A10" s="4" t="s">
        <v>47</v>
      </c>
      <c r="B10" s="4" t="s">
        <v>20</v>
      </c>
      <c r="C10" s="7">
        <v>20</v>
      </c>
      <c r="D10" s="19">
        <v>18000</v>
      </c>
    </row>
    <row r="11" spans="1:4" ht="19.149999999999999">
      <c r="A11" s="4" t="s">
        <v>48</v>
      </c>
      <c r="B11" s="4" t="s">
        <v>21</v>
      </c>
      <c r="C11" s="7">
        <v>30</v>
      </c>
      <c r="D11" s="19">
        <v>70000</v>
      </c>
    </row>
    <row r="12" spans="1:4" ht="19.149999999999999">
      <c r="A12" s="4" t="s">
        <v>8</v>
      </c>
      <c r="B12" s="4" t="s">
        <v>23</v>
      </c>
      <c r="C12" s="7">
        <v>40</v>
      </c>
      <c r="D12" s="19">
        <v>2100</v>
      </c>
    </row>
    <row r="13" spans="1:4" ht="19.149999999999999">
      <c r="A13" s="4" t="s">
        <v>49</v>
      </c>
      <c r="B13" s="4" t="s">
        <v>25</v>
      </c>
      <c r="C13" s="7">
        <v>1</v>
      </c>
      <c r="D13" s="19">
        <v>77000</v>
      </c>
    </row>
    <row r="14" spans="1:4" ht="19.149999999999999">
      <c r="A14" s="4" t="s">
        <v>50</v>
      </c>
      <c r="B14" s="4" t="s">
        <v>27</v>
      </c>
      <c r="C14" s="7">
        <v>5</v>
      </c>
      <c r="D14" s="19">
        <v>35000</v>
      </c>
    </row>
    <row r="15" spans="1:4" ht="19.149999999999999">
      <c r="A15" s="26"/>
      <c r="B15" s="1"/>
      <c r="C15" s="1"/>
      <c r="D15" s="1"/>
    </row>
    <row r="16" spans="1:4" ht="19.149999999999999">
      <c r="A16" s="1"/>
      <c r="B16" s="1"/>
      <c r="C16" s="1"/>
      <c r="D16" s="1"/>
    </row>
    <row r="41" spans="1:6" ht="17.45">
      <c r="A41" s="38" t="s">
        <v>77</v>
      </c>
      <c r="B41" s="38"/>
      <c r="C41" s="38"/>
      <c r="D41" s="38"/>
    </row>
    <row r="43" spans="1:6" ht="19.149999999999999">
      <c r="A43" s="15" t="s">
        <v>41</v>
      </c>
      <c r="B43" s="15" t="s">
        <v>10</v>
      </c>
      <c r="C43" s="15" t="s">
        <v>11</v>
      </c>
      <c r="D43" s="15" t="s">
        <v>6</v>
      </c>
    </row>
    <row r="44" spans="1:6" ht="19.149999999999999">
      <c r="A44" s="4" t="s">
        <v>48</v>
      </c>
      <c r="B44" s="14" t="str">
        <f>LOOKUP(A44,A47:A54,B47:B54)</f>
        <v>1007-634-O107</v>
      </c>
      <c r="C44" s="14"/>
      <c r="D44" s="14"/>
    </row>
    <row r="45" spans="1:6" ht="19.149999999999999">
      <c r="A45" s="21"/>
      <c r="B45" s="21"/>
      <c r="C45" s="25"/>
      <c r="D45" s="1"/>
    </row>
    <row r="46" spans="1:6" ht="19.149999999999999">
      <c r="A46" s="15" t="s">
        <v>41</v>
      </c>
      <c r="B46" s="15" t="s">
        <v>10</v>
      </c>
      <c r="C46" s="15" t="s">
        <v>11</v>
      </c>
      <c r="D46" s="15" t="s">
        <v>6</v>
      </c>
      <c r="F46" s="19">
        <v>18000</v>
      </c>
    </row>
    <row r="47" spans="1:6" ht="19.149999999999999">
      <c r="A47" s="4" t="s">
        <v>19</v>
      </c>
      <c r="B47" s="4" t="s">
        <v>14</v>
      </c>
      <c r="C47" s="7">
        <v>25</v>
      </c>
      <c r="D47" s="19">
        <v>26000</v>
      </c>
      <c r="F47" t="str">
        <f>LOOKUP(F46,D47:D54,A47:A54)</f>
        <v>Cosmetics</v>
      </c>
    </row>
    <row r="48" spans="1:6" ht="19.149999999999999">
      <c r="A48" s="4" t="s">
        <v>24</v>
      </c>
      <c r="B48" s="4" t="s">
        <v>16</v>
      </c>
      <c r="C48" s="7">
        <v>20</v>
      </c>
      <c r="D48" s="19">
        <v>44000</v>
      </c>
    </row>
    <row r="49" spans="1:4" ht="19.149999999999999">
      <c r="A49" s="4" t="s">
        <v>44</v>
      </c>
      <c r="B49" s="4" t="s">
        <v>18</v>
      </c>
      <c r="C49" s="7">
        <v>35</v>
      </c>
      <c r="D49" s="19">
        <v>35000</v>
      </c>
    </row>
    <row r="50" spans="1:4" ht="19.149999999999999">
      <c r="A50" s="4" t="s">
        <v>47</v>
      </c>
      <c r="B50" s="4" t="s">
        <v>20</v>
      </c>
      <c r="C50" s="7">
        <v>20</v>
      </c>
      <c r="D50" s="19">
        <v>18000</v>
      </c>
    </row>
    <row r="51" spans="1:4" ht="19.149999999999999">
      <c r="A51" s="4" t="s">
        <v>48</v>
      </c>
      <c r="B51" s="4" t="s">
        <v>21</v>
      </c>
      <c r="C51" s="7">
        <v>30</v>
      </c>
      <c r="D51" s="19">
        <v>70000</v>
      </c>
    </row>
    <row r="52" spans="1:4" ht="19.149999999999999">
      <c r="A52" s="4" t="s">
        <v>8</v>
      </c>
      <c r="B52" s="4" t="s">
        <v>23</v>
      </c>
      <c r="C52" s="7">
        <v>40</v>
      </c>
      <c r="D52" s="19">
        <v>2100</v>
      </c>
    </row>
    <row r="53" spans="1:4" ht="19.149999999999999">
      <c r="A53" s="4" t="s">
        <v>49</v>
      </c>
      <c r="B53" s="4" t="s">
        <v>25</v>
      </c>
      <c r="C53" s="7">
        <v>1</v>
      </c>
      <c r="D53" s="19">
        <v>77000</v>
      </c>
    </row>
    <row r="54" spans="1:4" ht="19.149999999999999">
      <c r="A54" s="4" t="s">
        <v>50</v>
      </c>
      <c r="B54" s="4" t="s">
        <v>27</v>
      </c>
      <c r="C54" s="7">
        <v>5</v>
      </c>
      <c r="D54" s="19">
        <v>35000</v>
      </c>
    </row>
    <row r="55" spans="1:4" ht="19.149999999999999">
      <c r="A55" s="26"/>
      <c r="B55" s="1"/>
      <c r="C55" s="1"/>
      <c r="D55" s="1"/>
    </row>
    <row r="56" spans="1:4" ht="19.149999999999999">
      <c r="A56" s="1"/>
      <c r="B56" s="1"/>
      <c r="C56" s="1"/>
      <c r="D56" s="1"/>
    </row>
  </sheetData>
  <mergeCells count="2">
    <mergeCell ref="A1:D1"/>
    <mergeCell ref="A41:D41"/>
  </mergeCells>
  <dataValidations count="1">
    <dataValidation type="list" allowBlank="1" showInputMessage="1" showErrorMessage="1" sqref="A4" xr:uid="{5B1B9AE3-6C9F-4B0B-94DB-D3DFD961FF54}">
      <formula1>$A$7:$A$14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Pavan Lalwani</dc:creator>
  <cp:keywords/>
  <dc:description/>
  <cp:lastModifiedBy>NIRANJAN THANU MOORTHY</cp:lastModifiedBy>
  <cp:revision/>
  <dcterms:created xsi:type="dcterms:W3CDTF">2024-09-01T17:40:45Z</dcterms:created>
  <dcterms:modified xsi:type="dcterms:W3CDTF">2025-02-10T12:25:15Z</dcterms:modified>
  <cp:category/>
  <cp:contentStatus/>
</cp:coreProperties>
</file>