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2" documentId="6_{3F7814CE-6014-4079-9160-CC94574E75D9}" xr6:coauthVersionLast="47" xr6:coauthVersionMax="47" xr10:uidLastSave="{3BA03D79-A6F4-42A1-8A9C-F4D926A93170}"/>
  <bookViews>
    <workbookView xWindow="-108" yWindow="-108" windowWidth="23256" windowHeight="12456" firstSheet="9" activeTab="13" xr2:uid="{00000000-000D-0000-FFFF-FFFF00000000}"/>
  </bookViews>
  <sheets>
    <sheet name="Cover Page" sheetId="13" r:id="rId1"/>
    <sheet name="Sheet1" sheetId="14" r:id="rId2"/>
    <sheet name="VLOOKUP -Exact" sheetId="2" r:id="rId3"/>
    <sheet name="VLOOKUP -Exact Rules" sheetId="15" r:id="rId4"/>
    <sheet name="VLOOKUP- Approximate" sheetId="3" r:id="rId5"/>
    <sheet name="VLOOKUP with Data Validation" sheetId="7" r:id="rId6"/>
    <sheet name="HLOOKUP" sheetId="6" r:id="rId7"/>
    <sheet name="VLOOKUP+TRIM-1" sheetId="5" r:id="rId8"/>
    <sheet name="VLOOKUP+TRIM-2" sheetId="10" r:id="rId9"/>
    <sheet name=" MATCH" sheetId="8" r:id="rId10"/>
    <sheet name="INDEX" sheetId="9" r:id="rId11"/>
    <sheet name="INDEX + MATCH" sheetId="11" r:id="rId12"/>
    <sheet name="INDEX + MATCH  2 way" sheetId="12" r:id="rId13"/>
    <sheet name="VLOOKUP Full Record" sheetId="4" r:id="rId14"/>
  </sheets>
  <definedNames>
    <definedName name="DVTable">'VLOOKUP with Data Validation'!$A$5:$D$12</definedName>
    <definedName name="MatchHeader">'VLOOKUP Full Record'!$A$7:$D$7</definedName>
    <definedName name="MatchTable">'VLOOKUP Full Record'!$A$8:$D$15</definedName>
    <definedName name="MyTable" localSheetId="3">'VLOOKUP -Exact Rules'!$A$9:$D$16</definedName>
    <definedName name="MyTable">'VLOOKUP -Exact'!$A$9:$D$16</definedName>
    <definedName name="TrimTable">'VLOOKUP+TRIM-1'!$A$5:$D$12</definedName>
    <definedName name="TTable1">'VLOOKUP+TRIM-2'!$A$5:$D$12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D5" i="4"/>
  <c r="B5" i="4"/>
  <c r="C19" i="4"/>
  <c r="D19" i="4"/>
  <c r="B19" i="4"/>
  <c r="A19" i="4"/>
  <c r="F7" i="12"/>
  <c r="F2" i="11"/>
  <c r="F6" i="11"/>
  <c r="F7" i="11"/>
  <c r="E7" i="9" a="1"/>
  <c r="E7" i="9" s="1"/>
  <c r="B4" i="9" a="1"/>
  <c r="B4" i="9" s="1"/>
  <c r="B4" i="8"/>
  <c r="E2" i="10" a="1"/>
  <c r="E2" i="10" s="1"/>
  <c r="E2" i="5"/>
  <c r="B9" i="6"/>
  <c r="F1" i="7"/>
  <c r="F4" i="7" s="1"/>
  <c r="B5" i="15"/>
  <c r="C11" i="3"/>
  <c r="D2" i="14"/>
  <c r="B5" i="2"/>
  <c r="B37" i="10" l="1" a="1"/>
  <c r="B37" i="10" s="1"/>
  <c r="B36" i="10" a="1"/>
  <c r="B36" i="10" s="1"/>
  <c r="B35" i="10" a="1"/>
  <c r="B35" i="10" s="1"/>
  <c r="B34" i="10" a="1"/>
  <c r="B34" i="10" s="1"/>
  <c r="B35" i="5" l="1" a="1"/>
  <c r="B35" i="5" s="1"/>
  <c r="B36" i="5" a="1"/>
  <c r="B36" i="5" s="1"/>
  <c r="B37" i="5" a="1"/>
  <c r="B37" i="5" s="1"/>
  <c r="B38" i="5" a="1"/>
  <c r="B38" i="5" s="1"/>
  <c r="B34" i="5" a="1"/>
  <c r="B3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<sst xmlns="http://schemas.openxmlformats.org/spreadsheetml/2006/main" count="382" uniqueCount="93">
  <si>
    <t>Price</t>
  </si>
  <si>
    <t>1000-165-B100</t>
  </si>
  <si>
    <t>1001-540-C101</t>
  </si>
  <si>
    <t>1002-394-M102</t>
  </si>
  <si>
    <t>1003-307-Q103</t>
  </si>
  <si>
    <t>1004-848-S104</t>
  </si>
  <si>
    <t>1005-155-S105</t>
  </si>
  <si>
    <t>1006-552-T106</t>
  </si>
  <si>
    <t>1007-634-O107</t>
  </si>
  <si>
    <t>Sales Amount</t>
  </si>
  <si>
    <t>Category</t>
  </si>
  <si>
    <t>Commission Paid</t>
  </si>
  <si>
    <t>Very Good</t>
  </si>
  <si>
    <t>Excellent</t>
  </si>
  <si>
    <t>Top Products</t>
  </si>
  <si>
    <t>MEP</t>
  </si>
  <si>
    <t>Units</t>
  </si>
  <si>
    <t>Total</t>
  </si>
  <si>
    <t>VLOOKUP and Data Validation</t>
  </si>
  <si>
    <t>VLOOKUP with Named Range</t>
  </si>
  <si>
    <t>VLOOKUP as Formula Element</t>
  </si>
  <si>
    <t>VLOOKUP with Approximate Match</t>
  </si>
  <si>
    <t>Fair</t>
  </si>
  <si>
    <t>OK</t>
  </si>
  <si>
    <t>Less than 1st Value in Lookup Column displays value as #NA</t>
  </si>
  <si>
    <t>Lookup Value Column should be sorted in ascending order</t>
  </si>
  <si>
    <t>Leaving 4th Argument Blank makes it as Approximate Match</t>
  </si>
  <si>
    <t>Sales Done</t>
  </si>
  <si>
    <t>Commision Received</t>
  </si>
  <si>
    <t>Boomerang</t>
  </si>
  <si>
    <t>Space in 1st column of table</t>
  </si>
  <si>
    <t>Vlookup : Show Full Record</t>
  </si>
  <si>
    <t>Prerequisite is Match Function</t>
  </si>
  <si>
    <t xml:space="preserve">V= Vertical </t>
  </si>
  <si>
    <t>Quantity</t>
  </si>
  <si>
    <t>Product Code</t>
  </si>
  <si>
    <t>Watches</t>
  </si>
  <si>
    <t>Camera</t>
  </si>
  <si>
    <t>Mobile</t>
  </si>
  <si>
    <t>Shoes</t>
  </si>
  <si>
    <t>Clothes</t>
  </si>
  <si>
    <t>Laptop</t>
  </si>
  <si>
    <t>Perfumes</t>
  </si>
  <si>
    <t xml:space="preserve">Mobile </t>
  </si>
  <si>
    <t xml:space="preserve">Camera </t>
  </si>
  <si>
    <t>Cosmetics</t>
  </si>
  <si>
    <t>Lookup Value should be unique in the column</t>
  </si>
  <si>
    <t>You can find values from left to right</t>
  </si>
  <si>
    <t>Lookup value should be belong to first colum of table array</t>
  </si>
  <si>
    <t>Vlookup Rules</t>
  </si>
  <si>
    <t>Products</t>
  </si>
  <si>
    <t>Fridge</t>
  </si>
  <si>
    <t>AC</t>
  </si>
  <si>
    <t>Speakers</t>
  </si>
  <si>
    <t>Washing Machine</t>
  </si>
  <si>
    <t>Lights</t>
  </si>
  <si>
    <t>Price in k</t>
  </si>
  <si>
    <t>HLOOKUP
H - Horizontal</t>
  </si>
  <si>
    <t>VLOOKUP with Data Validation</t>
  </si>
  <si>
    <t xml:space="preserve">VLOOKUP </t>
  </si>
  <si>
    <t>Bad</t>
  </si>
  <si>
    <t>Create Vlookup Function</t>
  </si>
  <si>
    <t>Get Different Column Values</t>
  </si>
  <si>
    <t>Explain right to left</t>
  </si>
  <si>
    <t>Use Name Range</t>
  </si>
  <si>
    <t>Product</t>
  </si>
  <si>
    <t xml:space="preserve">Match - Gives the Position </t>
  </si>
  <si>
    <t>Position</t>
  </si>
  <si>
    <t>Name</t>
  </si>
  <si>
    <t>TRIM and VLOOKUP</t>
  </si>
  <si>
    <t xml:space="preserve">Mobile   </t>
  </si>
  <si>
    <t>1 Way INDEX</t>
  </si>
  <si>
    <t>2 Way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</si>
  <si>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</si>
  <si>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</si>
  <si>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</si>
  <si>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</si>
  <si>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</si>
  <si>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</si>
  <si>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</si>
  <si>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</si>
  <si>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</si>
  <si>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Pune</t>
  </si>
  <si>
    <t>Mumbai</t>
  </si>
  <si>
    <t>Chennai</t>
  </si>
  <si>
    <t>Lookup value should be belong to first column of table array</t>
  </si>
  <si>
    <t xml:space="preserve">AC           </t>
  </si>
  <si>
    <t xml:space="preserve">Watches        </t>
  </si>
  <si>
    <t>INDEX - Gives value in Position</t>
  </si>
  <si>
    <t>Position Number</t>
  </si>
  <si>
    <t>Row Number</t>
  </si>
  <si>
    <t>Column Number</t>
  </si>
  <si>
    <t>Position of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</si>
</sst>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$&quot;#,##0.00_);[Red]\(&quot;$&quot;#,##0.00\)"/>
    <numFmt numFmtId="164" formatCode="[$₹-4009]\ #,##0"/>
    <numFmt numFmtId="165" formatCode="[$₹-439]#,##0;[Red][$₹-43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0"/>
      <name val="Segoe UI"/>
      <family val="2"/>
    </font>
    <font>
      <b/>
      <sz val="12"/>
      <color theme="0"/>
      <name val="Segoe UI"/>
      <family val="2"/>
    </font>
    <font>
      <sz val="12"/>
      <color theme="1"/>
      <name val="Segoe UI"/>
      <family val="2"/>
    </font>
    <font>
      <sz val="12"/>
      <color rgb="FF002060"/>
      <name val="Segoe UI"/>
      <family val="2"/>
    </font>
    <font>
      <sz val="12"/>
      <color theme="0"/>
      <name val="Segoe UI"/>
      <family val="2"/>
    </font>
    <font>
      <b/>
      <sz val="12"/>
      <color theme="1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3" fillId="4" borderId="2" xfId="0" applyFont="1" applyFill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3" borderId="1" xfId="0" applyFont="1" applyFill="1" applyBorder="1"/>
    <xf numFmtId="0" fontId="6" fillId="2" borderId="1" xfId="0" applyFont="1" applyFill="1" applyBorder="1"/>
    <xf numFmtId="0" fontId="6" fillId="4" borderId="2" xfId="0" applyFont="1" applyFill="1" applyBorder="1"/>
    <xf numFmtId="164" fontId="4" fillId="0" borderId="1" xfId="0" applyNumberFormat="1" applyFont="1" applyBorder="1"/>
    <xf numFmtId="164" fontId="4" fillId="0" borderId="0" xfId="0" applyNumberFormat="1" applyFont="1"/>
    <xf numFmtId="0" fontId="0" fillId="0" borderId="1" xfId="0" applyBorder="1"/>
    <xf numFmtId="165" fontId="4" fillId="0" borderId="1" xfId="0" applyNumberFormat="1" applyFont="1" applyBorder="1"/>
    <xf numFmtId="0" fontId="6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3" xfId="0" applyFont="1" applyBorder="1"/>
    <xf numFmtId="0" fontId="6" fillId="4" borderId="1" xfId="0" applyFont="1" applyFill="1" applyBorder="1"/>
    <xf numFmtId="0" fontId="3" fillId="4" borderId="3" xfId="0" applyFont="1" applyFill="1" applyBorder="1"/>
    <xf numFmtId="8" fontId="4" fillId="0" borderId="1" xfId="0" applyNumberFormat="1" applyFont="1" applyBorder="1"/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/>
    <xf numFmtId="0" fontId="6" fillId="4" borderId="4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Invisible" pivot="0" table="0" count="0" xr9:uid="{BD081DDA-B35E-4B27-A9D1-69C15E44E3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1</xdr:row>
      <xdr:rowOff>72259</xdr:rowOff>
    </xdr:from>
    <xdr:to>
      <xdr:col>9</xdr:col>
      <xdr:colOff>0</xdr:colOff>
      <xdr:row>4</xdr:row>
      <xdr:rowOff>157655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7641C49-5EF0-4700-81C1-21DF16C7C986}"/>
            </a:ext>
          </a:extLst>
        </xdr:cNvPr>
        <xdr:cNvSpPr/>
      </xdr:nvSpPr>
      <xdr:spPr>
        <a:xfrm>
          <a:off x="8644" y="256190"/>
          <a:ext cx="5666942" cy="637189"/>
        </a:xfrm>
        <a:prstGeom prst="roundRect">
          <a:avLst>
            <a:gd name="adj" fmla="val 10721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20602B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Module :</a:t>
          </a:r>
          <a:r>
            <a:rPr lang="en-IN" sz="3200"/>
            <a:t> </a:t>
          </a:r>
          <a:r>
            <a:rPr lang="en-IN" sz="3200">
              <a:solidFill>
                <a:sysClr val="windowText" lastClr="000000"/>
              </a:solidFill>
            </a:rPr>
            <a:t>V</a:t>
          </a:r>
          <a:r>
            <a:rPr lang="en-IN" sz="3200" b="0" cap="none" spc="0">
              <a:ln w="0"/>
              <a:solidFill>
                <a:schemeClr val="accent5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Lookup Functions</a:t>
          </a:r>
          <a:endParaRPr lang="en-IN" sz="3200">
            <a:solidFill>
              <a:schemeClr val="accent5">
                <a:lumMod val="50000"/>
              </a:schemeClr>
            </a:solidFill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519241</xdr:colOff>
      <xdr:row>5</xdr:row>
      <xdr:rowOff>140138</xdr:rowOff>
    </xdr:from>
    <xdr:to>
      <xdr:col>3</xdr:col>
      <xdr:colOff>151085</xdr:colOff>
      <xdr:row>10</xdr:row>
      <xdr:rowOff>140138</xdr:rowOff>
    </xdr:to>
    <xdr:pic>
      <xdr:nvPicPr>
        <xdr:cNvPr id="3" name="Picture 2" descr="Math Function Symbol - Free vector graphic on Pixabay">
          <a:extLst>
            <a:ext uri="{FF2B5EF4-FFF2-40B4-BE49-F238E27FC236}">
              <a16:creationId xmlns:a16="http://schemas.microsoft.com/office/drawing/2014/main" id="{EC48CA8B-112B-401C-A768-0F7D3091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241" y="1059793"/>
          <a:ext cx="1549982" cy="91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078F-F6A4-461F-8AD1-D332D42ED722}">
  <dimension ref="A1:I31"/>
  <sheetViews>
    <sheetView showGridLines="0" showRowColHeaders="0" zoomScale="145" zoomScaleNormal="145" workbookViewId="0">
      <selection activeCell="B1" sqref="B1"/>
    </sheetView>
  </sheetViews>
  <sheetFormatPr defaultColWidth="0" defaultRowHeight="14.55" customHeight="1" zeroHeight="1" x14ac:dyDescent="0.3"/>
  <cols>
    <col min="1" max="9" width="9.21875" customWidth="1"/>
    <col min="10" max="16384" width="9.21875" hidden="1"/>
  </cols>
  <sheetData>
    <row r="1" ht="14.4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4.4" x14ac:dyDescent="0.3"/>
    <row r="10" ht="14.4" x14ac:dyDescent="0.3"/>
    <row r="11" ht="14.4" x14ac:dyDescent="0.3"/>
    <row r="12" ht="14.4" x14ac:dyDescent="0.3"/>
    <row r="13" ht="14.4" x14ac:dyDescent="0.3"/>
    <row r="17" ht="14.4" hidden="1" x14ac:dyDescent="0.3"/>
    <row r="18" ht="14.4" hidden="1" x14ac:dyDescent="0.3"/>
    <row r="19" ht="14.4" hidden="1" x14ac:dyDescent="0.3"/>
    <row r="20" ht="14.4" hidden="1" x14ac:dyDescent="0.3"/>
    <row r="21" ht="14.4" hidden="1" x14ac:dyDescent="0.3"/>
    <row r="22" ht="14.4" hidden="1" x14ac:dyDescent="0.3"/>
    <row r="23" ht="14.4" hidden="1" x14ac:dyDescent="0.3"/>
    <row r="24" ht="14.4" hidden="1" x14ac:dyDescent="0.3"/>
    <row r="25" ht="14.4" hidden="1" x14ac:dyDescent="0.3"/>
    <row r="26" ht="14.4" hidden="1" x14ac:dyDescent="0.3"/>
    <row r="27" ht="14.4" hidden="1" x14ac:dyDescent="0.3"/>
    <row r="28" ht="14.4" hidden="1" x14ac:dyDescent="0.3"/>
    <row r="29" ht="14.4" hidden="1" x14ac:dyDescent="0.3"/>
    <row r="30" ht="14.4" hidden="1" x14ac:dyDescent="0.3"/>
    <row r="31" ht="14.4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4500-4FD6-4CC3-81F0-6ADF25743B11}">
  <dimension ref="C2:D2"/>
  <sheetViews>
    <sheetView zoomScale="140" zoomScaleNormal="140" workbookViewId="0">
      <selection activeCell="C2" sqref="C2"/>
    </sheetView>
  </sheetViews>
  <sheetFormatPr defaultColWidth="10.77734375" defaultRowHeight="14.4" x14ac:dyDescent="0.3"/>
  <sheetData>
    <row r="2" spans="3:4" x14ac:dyDescent="0.3">
      <c r="C2" t="s">
        <v>52</v>
      </c>
      <c r="D2">
        <f>VLOOKUP(C2,MyTable,4,0)</f>
        <v>35000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showGridLines="0" zoomScale="120" zoomScaleNormal="120" workbookViewId="0">
      <selection activeCell="C9" sqref="C9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3" width="12.88671875" style="2" customWidth="1"/>
    <col min="4" max="4" width="15.5546875" style="2" customWidth="1"/>
    <col min="5" max="5" width="30.109375" style="2" customWidth="1"/>
    <col min="6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27" t="s">
        <v>59</v>
      </c>
      <c r="B1" s="27"/>
      <c r="K1" s="9"/>
      <c r="L1" s="9" t="s">
        <v>49</v>
      </c>
      <c r="M1" s="4"/>
      <c r="N1" s="4"/>
      <c r="O1" s="4"/>
    </row>
    <row r="2" spans="1:15" x14ac:dyDescent="0.45">
      <c r="A2" s="28" t="s">
        <v>33</v>
      </c>
      <c r="B2" s="28"/>
      <c r="K2" s="5">
        <v>1</v>
      </c>
      <c r="L2" s="6" t="s">
        <v>46</v>
      </c>
      <c r="M2" s="4"/>
      <c r="N2" s="4"/>
      <c r="O2" s="4"/>
    </row>
    <row r="3" spans="1:15" ht="23.25" customHeight="1" x14ac:dyDescent="0.45">
      <c r="K3" s="5">
        <v>2</v>
      </c>
      <c r="L3" s="6" t="s">
        <v>47</v>
      </c>
      <c r="M3" s="4"/>
      <c r="N3" s="4"/>
      <c r="O3" s="4"/>
    </row>
    <row r="4" spans="1:15" ht="23.25" customHeight="1" x14ac:dyDescent="0.45">
      <c r="A4" s="9" t="s">
        <v>65</v>
      </c>
      <c r="B4" s="9" t="s">
        <v>0</v>
      </c>
      <c r="K4" s="5">
        <v>3</v>
      </c>
      <c r="L4" s="6" t="s">
        <v>85</v>
      </c>
      <c r="M4" s="4"/>
      <c r="N4" s="4"/>
      <c r="O4" s="4"/>
    </row>
    <row r="5" spans="1:15" ht="23.25" customHeight="1" x14ac:dyDescent="0.45">
      <c r="A5" s="26" t="s">
        <v>52</v>
      </c>
      <c r="B5" s="21">
        <f>VLOOKUP(A5,A9:D16,4,0)</f>
        <v>35000</v>
      </c>
      <c r="M5" s="4"/>
      <c r="N5" s="4"/>
      <c r="O5" s="4"/>
    </row>
    <row r="6" spans="1:15" ht="23.25" customHeight="1" x14ac:dyDescent="0.45">
      <c r="M6" s="4"/>
      <c r="N6" s="4"/>
      <c r="O6" s="4"/>
    </row>
    <row r="7" spans="1:15" ht="23.25" customHeight="1" x14ac:dyDescent="0.45">
      <c r="M7" s="4"/>
      <c r="N7" s="4"/>
      <c r="O7" s="4"/>
    </row>
    <row r="8" spans="1:15" ht="21.75" customHeight="1" x14ac:dyDescent="0.45">
      <c r="A8" s="9" t="s">
        <v>50</v>
      </c>
      <c r="B8" s="17" t="s">
        <v>35</v>
      </c>
      <c r="C8" s="9" t="s">
        <v>34</v>
      </c>
      <c r="D8" s="9" t="s">
        <v>56</v>
      </c>
    </row>
    <row r="9" spans="1:15" x14ac:dyDescent="0.45">
      <c r="A9" s="5" t="s">
        <v>51</v>
      </c>
      <c r="B9" s="5" t="s">
        <v>1</v>
      </c>
      <c r="C9" s="5">
        <v>25</v>
      </c>
      <c r="D9" s="10">
        <v>26000</v>
      </c>
    </row>
    <row r="10" spans="1:15" x14ac:dyDescent="0.45">
      <c r="A10" s="5" t="s">
        <v>54</v>
      </c>
      <c r="B10" s="5" t="s">
        <v>2</v>
      </c>
      <c r="C10" s="5">
        <v>20</v>
      </c>
      <c r="D10" s="10">
        <v>44000</v>
      </c>
    </row>
    <row r="11" spans="1:15" x14ac:dyDescent="0.45">
      <c r="A11" s="5" t="s">
        <v>52</v>
      </c>
      <c r="B11" s="5" t="s">
        <v>3</v>
      </c>
      <c r="C11" s="5">
        <v>35</v>
      </c>
      <c r="D11" s="10">
        <v>35000</v>
      </c>
    </row>
    <row r="12" spans="1:15" x14ac:dyDescent="0.45">
      <c r="A12" s="5" t="s">
        <v>38</v>
      </c>
      <c r="B12" s="5" t="s">
        <v>4</v>
      </c>
      <c r="C12" s="5">
        <v>20</v>
      </c>
      <c r="D12" s="10">
        <v>18000</v>
      </c>
    </row>
    <row r="13" spans="1:15" x14ac:dyDescent="0.45">
      <c r="A13" s="5" t="s">
        <v>41</v>
      </c>
      <c r="B13" s="5" t="s">
        <v>5</v>
      </c>
      <c r="C13" s="5">
        <v>30</v>
      </c>
      <c r="D13" s="10">
        <v>70000</v>
      </c>
    </row>
    <row r="14" spans="1:15" x14ac:dyDescent="0.45">
      <c r="A14" s="5" t="s">
        <v>53</v>
      </c>
      <c r="B14" s="5" t="s">
        <v>6</v>
      </c>
      <c r="C14" s="5">
        <v>40</v>
      </c>
      <c r="D14" s="10">
        <v>2100</v>
      </c>
    </row>
    <row r="15" spans="1:15" x14ac:dyDescent="0.45">
      <c r="A15" s="5" t="s">
        <v>37</v>
      </c>
      <c r="B15" s="5" t="s">
        <v>7</v>
      </c>
      <c r="C15" s="5">
        <v>1</v>
      </c>
      <c r="D15" s="10">
        <v>77000</v>
      </c>
    </row>
    <row r="16" spans="1:15" x14ac:dyDescent="0.45">
      <c r="A16" s="5" t="s">
        <v>55</v>
      </c>
      <c r="B16" s="5" t="s">
        <v>8</v>
      </c>
      <c r="C16" s="5">
        <v>5</v>
      </c>
      <c r="D16" s="10">
        <v>35000</v>
      </c>
    </row>
    <row r="17" spans="4:4" x14ac:dyDescent="0.45">
      <c r="D17" s="11"/>
    </row>
    <row r="18" spans="4:4" x14ac:dyDescent="0.45">
      <c r="D18" s="11"/>
    </row>
    <row r="19" spans="4:4" x14ac:dyDescent="0.45">
      <c r="D19" s="11"/>
    </row>
    <row r="20" spans="4:4" x14ac:dyDescent="0.45">
      <c r="D20" s="11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249C-FCDB-456E-961F-4CCF758B8D8C}">
  <dimension ref="A1:O28"/>
  <sheetViews>
    <sheetView showGridLines="0" topLeftCell="A3" zoomScale="120" zoomScaleNormal="120" workbookViewId="0">
      <selection activeCell="C18" sqref="C18"/>
    </sheetView>
  </sheetViews>
  <sheetFormatPr defaultColWidth="9.21875" defaultRowHeight="19.2" x14ac:dyDescent="0.45"/>
  <cols>
    <col min="1" max="1" width="19.33203125" style="2" customWidth="1"/>
    <col min="2" max="2" width="30.33203125" style="2" customWidth="1"/>
    <col min="3" max="3" width="12.88671875" style="2" customWidth="1"/>
    <col min="4" max="4" width="15.5546875" style="2" customWidth="1"/>
    <col min="5" max="5" width="30.109375" style="2" customWidth="1"/>
    <col min="6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27" t="s">
        <v>59</v>
      </c>
      <c r="B1" s="27"/>
      <c r="K1" s="9"/>
      <c r="L1" s="9" t="s">
        <v>49</v>
      </c>
      <c r="M1" s="4"/>
      <c r="N1" s="4"/>
      <c r="O1" s="4"/>
    </row>
    <row r="2" spans="1:15" x14ac:dyDescent="0.45">
      <c r="A2" s="28" t="s">
        <v>33</v>
      </c>
      <c r="B2" s="28"/>
      <c r="K2" s="5">
        <v>1</v>
      </c>
      <c r="L2" s="6" t="s">
        <v>46</v>
      </c>
      <c r="M2" s="4"/>
      <c r="N2" s="4"/>
      <c r="O2" s="4"/>
    </row>
    <row r="3" spans="1:15" ht="23.25" customHeight="1" x14ac:dyDescent="0.45">
      <c r="K3" s="5">
        <v>2</v>
      </c>
      <c r="L3" s="6" t="s">
        <v>47</v>
      </c>
      <c r="M3" s="4"/>
      <c r="N3" s="4"/>
      <c r="O3" s="4"/>
    </row>
    <row r="4" spans="1:15" ht="23.25" customHeight="1" x14ac:dyDescent="0.45">
      <c r="A4" s="17" t="s">
        <v>35</v>
      </c>
      <c r="B4" s="9" t="s">
        <v>56</v>
      </c>
      <c r="K4" s="5">
        <v>3</v>
      </c>
      <c r="L4" s="6" t="s">
        <v>85</v>
      </c>
      <c r="M4" s="4"/>
      <c r="N4" s="4"/>
      <c r="O4" s="4"/>
    </row>
    <row r="5" spans="1:15" ht="23.25" customHeight="1" x14ac:dyDescent="0.45">
      <c r="A5" s="5" t="s">
        <v>6</v>
      </c>
      <c r="B5" s="21">
        <f>VLOOKUP(A5,B9:D16,3,0)</f>
        <v>2100</v>
      </c>
      <c r="M5" s="4"/>
      <c r="N5" s="4"/>
      <c r="O5" s="4"/>
    </row>
    <row r="6" spans="1:15" ht="23.25" customHeight="1" x14ac:dyDescent="0.45">
      <c r="M6" s="4"/>
      <c r="N6" s="4"/>
      <c r="O6" s="4"/>
    </row>
    <row r="7" spans="1:15" ht="23.25" customHeight="1" x14ac:dyDescent="0.45">
      <c r="M7" s="4"/>
      <c r="N7" s="4"/>
      <c r="O7" s="4"/>
    </row>
    <row r="8" spans="1:15" ht="21.75" customHeight="1" x14ac:dyDescent="0.45">
      <c r="A8" s="9" t="s">
        <v>50</v>
      </c>
      <c r="B8" s="17" t="s">
        <v>35</v>
      </c>
      <c r="C8" s="9" t="s">
        <v>34</v>
      </c>
      <c r="D8" s="9" t="s">
        <v>56</v>
      </c>
    </row>
    <row r="9" spans="1:15" x14ac:dyDescent="0.45">
      <c r="A9" s="5" t="s">
        <v>51</v>
      </c>
      <c r="B9" s="5" t="s">
        <v>1</v>
      </c>
      <c r="C9" s="5">
        <v>25</v>
      </c>
      <c r="D9" s="10">
        <v>26000</v>
      </c>
    </row>
    <row r="10" spans="1:15" x14ac:dyDescent="0.45">
      <c r="A10" s="5" t="s">
        <v>54</v>
      </c>
      <c r="B10" s="5" t="s">
        <v>2</v>
      </c>
      <c r="C10" s="5">
        <v>20</v>
      </c>
      <c r="D10" s="10">
        <v>44000</v>
      </c>
    </row>
    <row r="11" spans="1:15" x14ac:dyDescent="0.45">
      <c r="A11" s="5" t="s">
        <v>52</v>
      </c>
      <c r="B11" s="5" t="s">
        <v>3</v>
      </c>
      <c r="C11" s="5">
        <v>35</v>
      </c>
      <c r="D11" s="10">
        <v>35000</v>
      </c>
    </row>
    <row r="12" spans="1:15" x14ac:dyDescent="0.45">
      <c r="A12" s="5" t="s">
        <v>38</v>
      </c>
      <c r="B12" s="5" t="s">
        <v>4</v>
      </c>
      <c r="C12" s="5">
        <v>20</v>
      </c>
      <c r="D12" s="10">
        <v>18000</v>
      </c>
    </row>
    <row r="13" spans="1:15" x14ac:dyDescent="0.45">
      <c r="A13" s="5" t="s">
        <v>41</v>
      </c>
      <c r="B13" s="5" t="s">
        <v>5</v>
      </c>
      <c r="C13" s="5">
        <v>30</v>
      </c>
      <c r="D13" s="10">
        <v>70000</v>
      </c>
    </row>
    <row r="14" spans="1:15" x14ac:dyDescent="0.45">
      <c r="A14" s="5" t="s">
        <v>53</v>
      </c>
      <c r="B14" s="5" t="s">
        <v>6</v>
      </c>
      <c r="C14" s="5">
        <v>40</v>
      </c>
      <c r="D14" s="10">
        <v>2100</v>
      </c>
    </row>
    <row r="15" spans="1:15" x14ac:dyDescent="0.45">
      <c r="A15" s="5" t="s">
        <v>38</v>
      </c>
      <c r="B15" s="5" t="s">
        <v>7</v>
      </c>
      <c r="C15" s="5">
        <v>1</v>
      </c>
      <c r="D15" s="10">
        <v>77000</v>
      </c>
    </row>
    <row r="16" spans="1:15" x14ac:dyDescent="0.45">
      <c r="A16" s="5" t="s">
        <v>55</v>
      </c>
      <c r="B16" s="5" t="s">
        <v>8</v>
      </c>
      <c r="C16" s="5">
        <v>5</v>
      </c>
      <c r="D16" s="10">
        <v>35000</v>
      </c>
    </row>
    <row r="17" spans="1:4" x14ac:dyDescent="0.45">
      <c r="D17" s="11"/>
    </row>
    <row r="18" spans="1:4" x14ac:dyDescent="0.45">
      <c r="D18" s="11"/>
    </row>
    <row r="19" spans="1:4" x14ac:dyDescent="0.45">
      <c r="D19" s="11"/>
    </row>
    <row r="20" spans="1:4" x14ac:dyDescent="0.45">
      <c r="D20" s="11"/>
    </row>
    <row r="25" spans="1:4" x14ac:dyDescent="0.45">
      <c r="A25" s="2" t="s">
        <v>61</v>
      </c>
    </row>
    <row r="26" spans="1:4" x14ac:dyDescent="0.45">
      <c r="A26" s="2" t="s">
        <v>62</v>
      </c>
    </row>
    <row r="27" spans="1:4" x14ac:dyDescent="0.45">
      <c r="A27" s="2" t="s">
        <v>63</v>
      </c>
    </row>
    <row r="28" spans="1:4" x14ac:dyDescent="0.45">
      <c r="A28" s="2" t="s">
        <v>64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showGridLines="0" zoomScale="120" zoomScaleNormal="120" workbookViewId="0">
      <selection activeCell="B1" sqref="B1:D11"/>
    </sheetView>
  </sheetViews>
  <sheetFormatPr defaultColWidth="9.21875" defaultRowHeight="19.2" x14ac:dyDescent="0.45"/>
  <cols>
    <col min="1" max="1" width="27.109375" bestFit="1" customWidth="1"/>
    <col min="2" max="2" width="27" style="2" bestFit="1" customWidth="1"/>
    <col min="3" max="3" width="22.88671875" style="2" bestFit="1" customWidth="1"/>
    <col min="4" max="4" width="22.5546875" style="2" bestFit="1" customWidth="1"/>
    <col min="5" max="5" width="9.21875" style="2"/>
    <col min="6" max="6" width="16.109375" style="2" customWidth="1"/>
    <col min="7" max="11" width="9.21875" style="2"/>
    <col min="12" max="12" width="57.6640625" style="2" customWidth="1"/>
    <col min="13" max="13" width="21.109375" style="2" customWidth="1"/>
    <col min="14" max="16384" width="9.21875" style="2"/>
  </cols>
  <sheetData>
    <row r="1" spans="2:13" x14ac:dyDescent="0.45">
      <c r="B1" s="30" t="s">
        <v>21</v>
      </c>
      <c r="C1" s="31"/>
      <c r="D1" s="31"/>
      <c r="L1" s="29" t="s">
        <v>24</v>
      </c>
      <c r="M1" s="29"/>
    </row>
    <row r="2" spans="2:13" x14ac:dyDescent="0.45">
      <c r="L2" s="29" t="s">
        <v>25</v>
      </c>
      <c r="M2" s="29"/>
    </row>
    <row r="3" spans="2:13" x14ac:dyDescent="0.45">
      <c r="B3" s="14" t="s">
        <v>9</v>
      </c>
      <c r="C3" s="14" t="s">
        <v>10</v>
      </c>
      <c r="D3" s="14" t="s">
        <v>11</v>
      </c>
      <c r="L3" s="29" t="s">
        <v>26</v>
      </c>
      <c r="M3" s="29"/>
    </row>
    <row r="4" spans="2:13" x14ac:dyDescent="0.45">
      <c r="B4" s="13">
        <v>100</v>
      </c>
      <c r="C4" s="15" t="s">
        <v>60</v>
      </c>
      <c r="D4" s="13">
        <v>0</v>
      </c>
    </row>
    <row r="5" spans="2:13" x14ac:dyDescent="0.45">
      <c r="B5" s="13">
        <v>2000</v>
      </c>
      <c r="C5" s="15" t="s">
        <v>22</v>
      </c>
      <c r="D5" s="13">
        <v>40</v>
      </c>
    </row>
    <row r="6" spans="2:13" x14ac:dyDescent="0.45">
      <c r="B6" s="13">
        <v>3000</v>
      </c>
      <c r="C6" s="15" t="s">
        <v>23</v>
      </c>
      <c r="D6" s="13">
        <v>200</v>
      </c>
    </row>
    <row r="7" spans="2:13" x14ac:dyDescent="0.45">
      <c r="B7" s="13">
        <v>5000</v>
      </c>
      <c r="C7" s="15" t="s">
        <v>12</v>
      </c>
      <c r="D7" s="13">
        <v>500</v>
      </c>
    </row>
    <row r="8" spans="2:13" x14ac:dyDescent="0.45">
      <c r="B8" s="13">
        <v>10000</v>
      </c>
      <c r="C8" s="15" t="s">
        <v>13</v>
      </c>
      <c r="D8" s="13">
        <v>1400</v>
      </c>
    </row>
    <row r="10" spans="2:13" x14ac:dyDescent="0.45">
      <c r="B10" s="9" t="s">
        <v>27</v>
      </c>
      <c r="C10" s="9" t="s">
        <v>28</v>
      </c>
      <c r="D10"/>
    </row>
    <row r="11" spans="2:13" x14ac:dyDescent="0.45">
      <c r="B11" s="13">
        <v>99</v>
      </c>
      <c r="C11" s="7" t="e">
        <f>VLOOKUP(B11,B4:D8,3)</f>
        <v>#N/A</v>
      </c>
      <c r="D11"/>
    </row>
    <row r="12" spans="2:13" x14ac:dyDescent="0.45">
      <c r="D12"/>
    </row>
  </sheetData>
  <mergeCells count="4">
    <mergeCell ref="L1:M1"/>
    <mergeCell ref="L2:M2"/>
    <mergeCell ref="L3:M3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366B-D647-436D-AAAA-9AABB35D5F8A}">
  <dimension ref="A1:O31"/>
  <sheetViews>
    <sheetView showGridLines="0" zoomScale="120" zoomScaleNormal="120" workbookViewId="0">
      <selection activeCell="G10" sqref="G10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3" width="10.77734375" style="2" customWidth="1"/>
    <col min="4" max="4" width="12.109375" style="2" bestFit="1" customWidth="1"/>
    <col min="5" max="5" width="18.33203125" style="2" customWidth="1"/>
    <col min="6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27" t="s">
        <v>58</v>
      </c>
      <c r="B1" s="27"/>
      <c r="E1" s="2" t="s">
        <v>51</v>
      </c>
      <c r="F1" s="2">
        <f>VLOOKUP(E1,DVTable,4,0)</f>
        <v>26000</v>
      </c>
      <c r="K1" s="9"/>
      <c r="L1" s="9" t="s">
        <v>49</v>
      </c>
      <c r="M1" s="4"/>
      <c r="N1" s="4"/>
      <c r="O1" s="4"/>
    </row>
    <row r="2" spans="1:15" x14ac:dyDescent="0.45">
      <c r="A2"/>
      <c r="B2"/>
      <c r="E2" s="2" t="s">
        <v>34</v>
      </c>
      <c r="F2" s="2">
        <v>5</v>
      </c>
      <c r="K2" s="5">
        <v>1</v>
      </c>
      <c r="L2" s="6" t="s">
        <v>46</v>
      </c>
      <c r="M2" s="4"/>
      <c r="N2" s="4"/>
      <c r="O2" s="4"/>
    </row>
    <row r="3" spans="1:15" ht="23.25" customHeight="1" x14ac:dyDescent="0.45">
      <c r="K3" s="5">
        <v>2</v>
      </c>
      <c r="L3" s="6" t="s">
        <v>47</v>
      </c>
      <c r="M3" s="4"/>
      <c r="N3" s="4"/>
      <c r="O3" s="4"/>
    </row>
    <row r="4" spans="1:15" ht="21.75" customHeight="1" x14ac:dyDescent="0.45">
      <c r="A4" s="9" t="s">
        <v>50</v>
      </c>
      <c r="B4" s="9" t="s">
        <v>35</v>
      </c>
      <c r="C4" s="9" t="s">
        <v>34</v>
      </c>
      <c r="D4" s="9" t="s">
        <v>56</v>
      </c>
      <c r="F4" s="2">
        <f>F1*F2</f>
        <v>130000</v>
      </c>
      <c r="K4" s="5">
        <v>3</v>
      </c>
      <c r="L4" s="6" t="s">
        <v>48</v>
      </c>
    </row>
    <row r="5" spans="1:15" x14ac:dyDescent="0.45">
      <c r="A5" s="5" t="s">
        <v>51</v>
      </c>
      <c r="B5" s="5" t="s">
        <v>1</v>
      </c>
      <c r="C5" s="5">
        <v>25</v>
      </c>
      <c r="D5" s="10">
        <v>26000</v>
      </c>
    </row>
    <row r="6" spans="1:15" x14ac:dyDescent="0.45">
      <c r="A6" s="5" t="s">
        <v>54</v>
      </c>
      <c r="B6" s="5" t="s">
        <v>2</v>
      </c>
      <c r="C6" s="5">
        <v>20</v>
      </c>
      <c r="D6" s="10">
        <v>44000</v>
      </c>
    </row>
    <row r="7" spans="1:15" x14ac:dyDescent="0.45">
      <c r="A7" s="5" t="s">
        <v>52</v>
      </c>
      <c r="B7" s="5" t="s">
        <v>3</v>
      </c>
      <c r="C7" s="5">
        <v>35</v>
      </c>
      <c r="D7" s="10">
        <v>35000</v>
      </c>
    </row>
    <row r="8" spans="1:15" x14ac:dyDescent="0.45">
      <c r="A8" s="5" t="s">
        <v>38</v>
      </c>
      <c r="B8" s="5" t="s">
        <v>4</v>
      </c>
      <c r="C8" s="5">
        <v>20</v>
      </c>
      <c r="D8" s="10">
        <v>18000</v>
      </c>
    </row>
    <row r="9" spans="1:15" x14ac:dyDescent="0.45">
      <c r="A9" s="5" t="s">
        <v>41</v>
      </c>
      <c r="B9" s="5" t="s">
        <v>5</v>
      </c>
      <c r="C9" s="5">
        <v>30</v>
      </c>
      <c r="D9" s="10">
        <v>70000</v>
      </c>
    </row>
    <row r="10" spans="1:15" x14ac:dyDescent="0.45">
      <c r="A10" s="5" t="s">
        <v>53</v>
      </c>
      <c r="B10" s="5" t="s">
        <v>6</v>
      </c>
      <c r="C10" s="5">
        <v>40</v>
      </c>
      <c r="D10" s="10">
        <v>2100</v>
      </c>
    </row>
    <row r="11" spans="1:15" x14ac:dyDescent="0.45">
      <c r="A11" s="5" t="s">
        <v>37</v>
      </c>
      <c r="B11" s="5" t="s">
        <v>7</v>
      </c>
      <c r="C11" s="5">
        <v>1</v>
      </c>
      <c r="D11" s="10">
        <v>77000</v>
      </c>
    </row>
    <row r="12" spans="1:15" x14ac:dyDescent="0.45">
      <c r="A12" s="5" t="s">
        <v>55</v>
      </c>
      <c r="B12" s="5" t="s">
        <v>8</v>
      </c>
      <c r="C12" s="5">
        <v>5</v>
      </c>
      <c r="D12" s="10">
        <v>35000</v>
      </c>
    </row>
    <row r="13" spans="1:15" x14ac:dyDescent="0.45">
      <c r="D13" s="11"/>
    </row>
    <row r="14" spans="1:15" x14ac:dyDescent="0.45">
      <c r="D14" s="11"/>
    </row>
    <row r="15" spans="1:15" x14ac:dyDescent="0.45">
      <c r="D15" s="11"/>
    </row>
    <row r="16" spans="1:15" x14ac:dyDescent="0.45">
      <c r="D16" s="11"/>
    </row>
    <row r="18" spans="1:4" x14ac:dyDescent="0.45">
      <c r="A18" s="9" t="s">
        <v>14</v>
      </c>
      <c r="B18" s="9" t="s">
        <v>0</v>
      </c>
      <c r="C18" s="9" t="s">
        <v>16</v>
      </c>
      <c r="D18" s="9" t="s">
        <v>17</v>
      </c>
    </row>
    <row r="19" spans="1:4" x14ac:dyDescent="0.45">
      <c r="A19" s="5" t="s">
        <v>53</v>
      </c>
      <c r="B19" s="7"/>
      <c r="C19" s="5">
        <v>4</v>
      </c>
      <c r="D19" s="7"/>
    </row>
    <row r="20" spans="1:4" x14ac:dyDescent="0.45">
      <c r="B20" s="1"/>
      <c r="C20" s="1"/>
      <c r="D20" s="1"/>
    </row>
    <row r="21" spans="1:4" x14ac:dyDescent="0.45">
      <c r="A21" s="2" t="s">
        <v>18</v>
      </c>
    </row>
    <row r="22" spans="1:4" x14ac:dyDescent="0.45">
      <c r="A22" s="9" t="s">
        <v>14</v>
      </c>
      <c r="B22" s="9" t="s">
        <v>0</v>
      </c>
      <c r="C22" s="9" t="s">
        <v>16</v>
      </c>
      <c r="D22" s="9" t="s">
        <v>17</v>
      </c>
    </row>
    <row r="23" spans="1:4" x14ac:dyDescent="0.45">
      <c r="A23" s="12"/>
      <c r="B23" s="7"/>
      <c r="C23" s="5">
        <v>4</v>
      </c>
      <c r="D23" s="7"/>
    </row>
    <row r="25" spans="1:4" x14ac:dyDescent="0.45">
      <c r="A25" s="2" t="s">
        <v>19</v>
      </c>
    </row>
    <row r="26" spans="1:4" x14ac:dyDescent="0.45">
      <c r="A26" s="9" t="s">
        <v>14</v>
      </c>
      <c r="B26" s="9" t="s">
        <v>0</v>
      </c>
      <c r="C26" s="9" t="s">
        <v>16</v>
      </c>
      <c r="D26" s="9" t="s">
        <v>17</v>
      </c>
    </row>
    <row r="27" spans="1:4" x14ac:dyDescent="0.45">
      <c r="A27" s="5" t="s">
        <v>42</v>
      </c>
      <c r="B27" s="7"/>
      <c r="C27" s="5"/>
      <c r="D27" s="7"/>
    </row>
    <row r="29" spans="1:4" x14ac:dyDescent="0.45">
      <c r="A29" s="2" t="s">
        <v>20</v>
      </c>
    </row>
    <row r="30" spans="1:4" x14ac:dyDescent="0.45">
      <c r="A30" s="8" t="s">
        <v>14</v>
      </c>
      <c r="B30" s="8" t="s">
        <v>16</v>
      </c>
      <c r="C30" s="8" t="s">
        <v>17</v>
      </c>
    </row>
    <row r="31" spans="1:4" x14ac:dyDescent="0.45">
      <c r="A31" s="5" t="s">
        <v>15</v>
      </c>
      <c r="B31" s="5">
        <v>3</v>
      </c>
      <c r="C31" s="7"/>
    </row>
  </sheetData>
  <mergeCells count="1">
    <mergeCell ref="A1:B1"/>
  </mergeCells>
  <dataValidations count="2">
    <dataValidation type="list" allowBlank="1" showInputMessage="1" showErrorMessage="1" sqref="A31" xr:uid="{A31EA6E4-7BC7-448C-B63E-AC3CE28FD7E1}">
      <formula1>DLBoomerangs</formula1>
    </dataValidation>
    <dataValidation type="list" allowBlank="1" showInputMessage="1" showErrorMessage="1" sqref="E1" xr:uid="{A608171C-1209-4FB0-B963-0BDA29473400}">
      <formula1>$A$5:$A$12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showGridLines="0" zoomScale="110" zoomScaleNormal="110" workbookViewId="0">
      <selection activeCell="C3" sqref="C3"/>
    </sheetView>
  </sheetViews>
  <sheetFormatPr defaultColWidth="8.77734375" defaultRowHeight="19.2" x14ac:dyDescent="0.45"/>
  <cols>
    <col min="1" max="1" width="27.77734375" style="2" bestFit="1" customWidth="1"/>
    <col min="2" max="3" width="20.5546875" style="2" bestFit="1" customWidth="1"/>
    <col min="4" max="4" width="21.77734375" style="2" bestFit="1" customWidth="1"/>
    <col min="5" max="5" width="21" style="2" bestFit="1" customWidth="1"/>
    <col min="6" max="7" width="20.44140625" style="2" bestFit="1" customWidth="1"/>
    <col min="8" max="16384" width="8.77734375" style="2"/>
  </cols>
  <sheetData>
    <row r="1" spans="1:7" ht="46.5" customHeight="1" x14ac:dyDescent="0.45">
      <c r="A1" s="32" t="s">
        <v>57</v>
      </c>
      <c r="B1" s="33"/>
    </row>
    <row r="3" spans="1:7" x14ac:dyDescent="0.45">
      <c r="A3" s="9" t="s">
        <v>14</v>
      </c>
      <c r="B3" s="5" t="s">
        <v>51</v>
      </c>
      <c r="C3" s="5" t="s">
        <v>54</v>
      </c>
      <c r="D3" s="5" t="s">
        <v>52</v>
      </c>
      <c r="E3" s="5" t="s">
        <v>38</v>
      </c>
      <c r="F3" s="5" t="s">
        <v>41</v>
      </c>
      <c r="G3" s="5" t="s">
        <v>53</v>
      </c>
    </row>
    <row r="4" spans="1:7" x14ac:dyDescent="0.45">
      <c r="A4" s="9" t="s">
        <v>35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7</v>
      </c>
    </row>
    <row r="5" spans="1:7" x14ac:dyDescent="0.45">
      <c r="A5" s="9" t="s">
        <v>34</v>
      </c>
      <c r="B5" s="5">
        <v>25</v>
      </c>
      <c r="C5" s="5">
        <v>20</v>
      </c>
      <c r="D5" s="5">
        <v>35</v>
      </c>
      <c r="E5" s="5">
        <v>20</v>
      </c>
      <c r="F5" s="5">
        <v>30</v>
      </c>
      <c r="G5" s="5">
        <v>1</v>
      </c>
    </row>
    <row r="6" spans="1:7" x14ac:dyDescent="0.45">
      <c r="A6" s="9" t="s">
        <v>0</v>
      </c>
      <c r="B6" s="10">
        <v>26000</v>
      </c>
      <c r="C6" s="10">
        <v>44000</v>
      </c>
      <c r="D6" s="10">
        <v>35000</v>
      </c>
      <c r="E6" s="10">
        <v>18000</v>
      </c>
      <c r="F6" s="10">
        <v>70000</v>
      </c>
      <c r="G6" s="10">
        <v>2100</v>
      </c>
    </row>
    <row r="8" spans="1:7" x14ac:dyDescent="0.45">
      <c r="A8" s="9" t="s">
        <v>14</v>
      </c>
      <c r="B8" s="3" t="s">
        <v>0</v>
      </c>
    </row>
    <row r="9" spans="1:7" x14ac:dyDescent="0.45">
      <c r="A9" s="5" t="s">
        <v>38</v>
      </c>
      <c r="B9" s="7">
        <f>HLOOKUP(A9,B3:G6,4,0)</f>
        <v>18000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showGridLines="0" zoomScale="120" zoomScaleNormal="120" workbookViewId="0">
      <selection sqref="A1:E12"/>
    </sheetView>
  </sheetViews>
  <sheetFormatPr defaultColWidth="9.21875" defaultRowHeight="19.2" x14ac:dyDescent="0.45"/>
  <cols>
    <col min="1" max="1" width="20.21875" style="2" customWidth="1"/>
    <col min="2" max="2" width="20" style="2" bestFit="1" customWidth="1"/>
    <col min="3" max="3" width="17" style="2" customWidth="1"/>
    <col min="4" max="4" width="19.109375" style="2" customWidth="1"/>
    <col min="5" max="6" width="18.21875" style="2" customWidth="1"/>
    <col min="7" max="16384" width="9.21875" style="2"/>
  </cols>
  <sheetData>
    <row r="1" spans="1:5" x14ac:dyDescent="0.45">
      <c r="A1" s="34" t="s">
        <v>69</v>
      </c>
      <c r="B1" s="35"/>
      <c r="D1" s="3" t="s">
        <v>14</v>
      </c>
      <c r="E1" s="3" t="s">
        <v>0</v>
      </c>
    </row>
    <row r="2" spans="1:5" x14ac:dyDescent="0.45">
      <c r="A2"/>
      <c r="D2" s="5" t="s">
        <v>86</v>
      </c>
      <c r="E2" s="7">
        <f>VLOOKUP(TRIM(D2),TrimTable,4,0)</f>
        <v>35000</v>
      </c>
    </row>
    <row r="4" spans="1:5" x14ac:dyDescent="0.45">
      <c r="A4" s="18" t="s">
        <v>14</v>
      </c>
      <c r="B4" s="3" t="s">
        <v>35</v>
      </c>
      <c r="C4" s="3" t="s">
        <v>34</v>
      </c>
      <c r="D4" s="3" t="s">
        <v>0</v>
      </c>
    </row>
    <row r="5" spans="1:5" x14ac:dyDescent="0.45">
      <c r="A5" s="5" t="s">
        <v>51</v>
      </c>
      <c r="B5" s="5" t="s">
        <v>1</v>
      </c>
      <c r="C5" s="5">
        <v>25</v>
      </c>
      <c r="D5" s="10">
        <v>26000</v>
      </c>
    </row>
    <row r="6" spans="1:5" x14ac:dyDescent="0.45">
      <c r="A6" s="5" t="s">
        <v>54</v>
      </c>
      <c r="B6" s="5" t="s">
        <v>2</v>
      </c>
      <c r="C6" s="5">
        <v>20</v>
      </c>
      <c r="D6" s="10">
        <v>44000</v>
      </c>
    </row>
    <row r="7" spans="1:5" x14ac:dyDescent="0.45">
      <c r="A7" s="5" t="s">
        <v>52</v>
      </c>
      <c r="B7" s="5" t="s">
        <v>3</v>
      </c>
      <c r="C7" s="5">
        <v>35</v>
      </c>
      <c r="D7" s="10">
        <v>35000</v>
      </c>
    </row>
    <row r="8" spans="1:5" x14ac:dyDescent="0.45">
      <c r="A8" s="5" t="s">
        <v>38</v>
      </c>
      <c r="B8" s="5" t="s">
        <v>4</v>
      </c>
      <c r="C8" s="5">
        <v>20</v>
      </c>
      <c r="D8" s="10">
        <v>18000</v>
      </c>
    </row>
    <row r="9" spans="1:5" x14ac:dyDescent="0.45">
      <c r="A9" s="5" t="s">
        <v>41</v>
      </c>
      <c r="B9" s="5" t="s">
        <v>5</v>
      </c>
      <c r="C9" s="5">
        <v>30</v>
      </c>
      <c r="D9" s="10">
        <v>70000</v>
      </c>
    </row>
    <row r="10" spans="1:5" x14ac:dyDescent="0.45">
      <c r="A10" s="5" t="s">
        <v>53</v>
      </c>
      <c r="B10" s="5" t="s">
        <v>6</v>
      </c>
      <c r="C10" s="5">
        <v>40</v>
      </c>
      <c r="D10" s="10">
        <v>2100</v>
      </c>
    </row>
    <row r="11" spans="1:5" x14ac:dyDescent="0.45">
      <c r="A11" s="5" t="s">
        <v>37</v>
      </c>
      <c r="B11" s="5" t="s">
        <v>7</v>
      </c>
      <c r="C11" s="5">
        <v>1</v>
      </c>
      <c r="D11" s="10">
        <v>77000</v>
      </c>
    </row>
    <row r="12" spans="1:5" x14ac:dyDescent="0.45">
      <c r="A12" s="5" t="s">
        <v>55</v>
      </c>
      <c r="B12" s="5" t="s">
        <v>8</v>
      </c>
      <c r="C12" s="5">
        <v>5</v>
      </c>
      <c r="D12" s="10">
        <v>35000</v>
      </c>
    </row>
    <row r="21" spans="1:4" x14ac:dyDescent="0.45">
      <c r="A21" s="8" t="s">
        <v>14</v>
      </c>
      <c r="B21" s="8" t="s">
        <v>35</v>
      </c>
      <c r="C21" s="8" t="s">
        <v>34</v>
      </c>
      <c r="D21" s="8" t="s">
        <v>0</v>
      </c>
    </row>
    <row r="22" spans="1:4" x14ac:dyDescent="0.45">
      <c r="A22" s="5" t="s">
        <v>43</v>
      </c>
      <c r="B22" s="5" t="s">
        <v>1</v>
      </c>
      <c r="C22" s="5">
        <v>25</v>
      </c>
      <c r="D22" s="19">
        <v>26.95</v>
      </c>
    </row>
    <row r="23" spans="1:4" x14ac:dyDescent="0.45">
      <c r="A23" s="5" t="s">
        <v>44</v>
      </c>
      <c r="B23" s="5" t="s">
        <v>2</v>
      </c>
      <c r="C23" s="5">
        <v>20</v>
      </c>
      <c r="D23" s="19">
        <v>28.95</v>
      </c>
    </row>
    <row r="24" spans="1:4" x14ac:dyDescent="0.45">
      <c r="A24" s="5" t="s">
        <v>36</v>
      </c>
      <c r="B24" s="5" t="s">
        <v>3</v>
      </c>
      <c r="C24" s="5">
        <v>35</v>
      </c>
      <c r="D24" s="19">
        <v>31.95</v>
      </c>
    </row>
    <row r="25" spans="1:4" x14ac:dyDescent="0.45">
      <c r="A25" s="5" t="s">
        <v>45</v>
      </c>
      <c r="B25" s="5" t="s">
        <v>4</v>
      </c>
      <c r="C25" s="5">
        <v>20</v>
      </c>
      <c r="D25" s="19">
        <v>35.950000000000003</v>
      </c>
    </row>
    <row r="26" spans="1:4" x14ac:dyDescent="0.45">
      <c r="A26" s="5" t="s">
        <v>39</v>
      </c>
      <c r="B26" s="5" t="s">
        <v>5</v>
      </c>
      <c r="C26" s="5">
        <v>30</v>
      </c>
      <c r="D26" s="19">
        <v>18.95</v>
      </c>
    </row>
    <row r="27" spans="1:4" x14ac:dyDescent="0.45">
      <c r="A27" s="5" t="s">
        <v>41</v>
      </c>
      <c r="B27" s="5" t="s">
        <v>6</v>
      </c>
      <c r="C27" s="5">
        <v>40</v>
      </c>
      <c r="D27" s="19">
        <v>20.95</v>
      </c>
    </row>
    <row r="28" spans="1:4" x14ac:dyDescent="0.45">
      <c r="A28" s="5" t="s">
        <v>42</v>
      </c>
      <c r="B28" s="5" t="s">
        <v>7</v>
      </c>
      <c r="C28" s="5">
        <v>1</v>
      </c>
      <c r="D28" s="19">
        <v>4.95</v>
      </c>
    </row>
    <row r="29" spans="1:4" x14ac:dyDescent="0.45">
      <c r="A29" s="5" t="s">
        <v>40</v>
      </c>
      <c r="B29" s="5" t="s">
        <v>8</v>
      </c>
      <c r="C29" s="5">
        <v>5</v>
      </c>
      <c r="D29" s="19">
        <v>8.9499999999999993</v>
      </c>
    </row>
    <row r="32" spans="1:4" x14ac:dyDescent="0.45">
      <c r="A32" s="20" t="s">
        <v>30</v>
      </c>
    </row>
    <row r="33" spans="1:2" x14ac:dyDescent="0.45">
      <c r="A33" s="8" t="s">
        <v>29</v>
      </c>
      <c r="B33" s="8" t="s">
        <v>0</v>
      </c>
    </row>
    <row r="34" spans="1:2" x14ac:dyDescent="0.45">
      <c r="A34" s="5" t="s">
        <v>38</v>
      </c>
      <c r="B34" s="7">
        <f t="array" ref="B34">VLOOKUP(A34,TRIM($A$22:$D$29),4,0)+0</f>
        <v>26.95</v>
      </c>
    </row>
    <row r="35" spans="1:2" x14ac:dyDescent="0.45">
      <c r="A35" s="5" t="s">
        <v>37</v>
      </c>
      <c r="B35" s="7">
        <f t="array" ref="B35">VLOOKUP(A35,TRIM($A$22:$D$29),4,0)+0</f>
        <v>28.95</v>
      </c>
    </row>
    <row r="36" spans="1:2" x14ac:dyDescent="0.45">
      <c r="A36" s="5" t="s">
        <v>36</v>
      </c>
      <c r="B36" s="7">
        <f t="array" ref="B36">VLOOKUP(A36,TRIM($A$22:$D$29),4,0)+0</f>
        <v>31.95</v>
      </c>
    </row>
    <row r="37" spans="1:2" x14ac:dyDescent="0.45">
      <c r="A37" s="5" t="s">
        <v>45</v>
      </c>
      <c r="B37" s="7">
        <f t="array" ref="B37">VLOOKUP(A37,TRIM($A$22:$D$29),4,0)+0</f>
        <v>35.950000000000003</v>
      </c>
    </row>
    <row r="38" spans="1:2" x14ac:dyDescent="0.45">
      <c r="A38" s="5" t="s">
        <v>39</v>
      </c>
      <c r="B38" s="7">
        <f t="array" ref="B38">VLOOKUP(A38,TRIM($A$22:$D$29),4,0)+0</f>
        <v>18.95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17A0-8FD6-4DAA-B769-B6F81A693BBE}">
  <dimension ref="A1:E37"/>
  <sheetViews>
    <sheetView showGridLines="0" zoomScale="120" zoomScaleNormal="120" workbookViewId="0">
      <selection sqref="A1:E12"/>
    </sheetView>
  </sheetViews>
  <sheetFormatPr defaultColWidth="9.21875" defaultRowHeight="19.2" x14ac:dyDescent="0.45"/>
  <cols>
    <col min="1" max="1" width="17.109375" style="2" customWidth="1"/>
    <col min="2" max="2" width="16.77734375" style="2" bestFit="1" customWidth="1"/>
    <col min="3" max="3" width="14.88671875" style="2" customWidth="1"/>
    <col min="4" max="4" width="19.33203125" style="2" customWidth="1"/>
    <col min="5" max="6" width="18.21875" style="2" customWidth="1"/>
    <col min="7" max="16384" width="9.21875" style="2"/>
  </cols>
  <sheetData>
    <row r="1" spans="1:5" x14ac:dyDescent="0.45">
      <c r="A1" s="34" t="s">
        <v>69</v>
      </c>
      <c r="B1" s="35"/>
      <c r="D1" s="3" t="s">
        <v>29</v>
      </c>
      <c r="E1" s="3" t="s">
        <v>0</v>
      </c>
    </row>
    <row r="2" spans="1:5" x14ac:dyDescent="0.45">
      <c r="A2"/>
      <c r="D2" s="5" t="s">
        <v>36</v>
      </c>
      <c r="E2" s="7" t="str" cm="1">
        <f t="array" ref="E2">VLOOKUP(D2,TRIM(TTable1),4,0)</f>
        <v>31.95</v>
      </c>
    </row>
    <row r="4" spans="1:5" x14ac:dyDescent="0.45">
      <c r="A4" s="18" t="s">
        <v>14</v>
      </c>
      <c r="B4" s="3" t="s">
        <v>35</v>
      </c>
      <c r="C4" s="3" t="s">
        <v>34</v>
      </c>
      <c r="D4" s="3" t="s">
        <v>0</v>
      </c>
    </row>
    <row r="5" spans="1:5" x14ac:dyDescent="0.45">
      <c r="A5" s="5" t="s">
        <v>70</v>
      </c>
      <c r="B5" s="5" t="s">
        <v>1</v>
      </c>
      <c r="C5" s="5">
        <v>25</v>
      </c>
      <c r="D5" s="19">
        <v>26.95</v>
      </c>
    </row>
    <row r="6" spans="1:5" x14ac:dyDescent="0.45">
      <c r="A6" s="5" t="s">
        <v>37</v>
      </c>
      <c r="B6" s="5" t="s">
        <v>2</v>
      </c>
      <c r="C6" s="5">
        <v>20</v>
      </c>
      <c r="D6" s="19">
        <v>28.95</v>
      </c>
    </row>
    <row r="7" spans="1:5" x14ac:dyDescent="0.45">
      <c r="A7" s="5" t="s">
        <v>87</v>
      </c>
      <c r="B7" s="5" t="s">
        <v>3</v>
      </c>
      <c r="C7" s="5">
        <v>35</v>
      </c>
      <c r="D7" s="19">
        <v>31.95</v>
      </c>
    </row>
    <row r="8" spans="1:5" x14ac:dyDescent="0.45">
      <c r="A8" s="5" t="s">
        <v>45</v>
      </c>
      <c r="B8" s="5" t="s">
        <v>4</v>
      </c>
      <c r="C8" s="5">
        <v>20</v>
      </c>
      <c r="D8" s="19">
        <v>35.950000000000003</v>
      </c>
    </row>
    <row r="9" spans="1:5" x14ac:dyDescent="0.45">
      <c r="A9" s="5" t="s">
        <v>39</v>
      </c>
      <c r="B9" s="5" t="s">
        <v>5</v>
      </c>
      <c r="C9" s="5">
        <v>30</v>
      </c>
      <c r="D9" s="19">
        <v>18.95</v>
      </c>
    </row>
    <row r="10" spans="1:5" x14ac:dyDescent="0.45">
      <c r="A10" s="5" t="s">
        <v>41</v>
      </c>
      <c r="B10" s="5" t="s">
        <v>6</v>
      </c>
      <c r="C10" s="5">
        <v>40</v>
      </c>
      <c r="D10" s="19">
        <v>20.95</v>
      </c>
    </row>
    <row r="11" spans="1:5" x14ac:dyDescent="0.45">
      <c r="A11" s="5" t="s">
        <v>42</v>
      </c>
      <c r="B11" s="5" t="s">
        <v>7</v>
      </c>
      <c r="C11" s="5">
        <v>1</v>
      </c>
      <c r="D11" s="19">
        <v>4.95</v>
      </c>
    </row>
    <row r="12" spans="1:5" x14ac:dyDescent="0.45">
      <c r="A12" s="5" t="s">
        <v>40</v>
      </c>
      <c r="B12" s="5" t="s">
        <v>8</v>
      </c>
      <c r="C12" s="5">
        <v>5</v>
      </c>
      <c r="D12" s="19">
        <v>8.9499999999999993</v>
      </c>
    </row>
    <row r="21" spans="1:4" x14ac:dyDescent="0.45">
      <c r="A21" s="8" t="s">
        <v>14</v>
      </c>
      <c r="B21" s="8" t="s">
        <v>35</v>
      </c>
      <c r="C21" s="8" t="s">
        <v>34</v>
      </c>
      <c r="D21" s="8" t="s">
        <v>0</v>
      </c>
    </row>
    <row r="22" spans="1:4" x14ac:dyDescent="0.45">
      <c r="A22" s="5" t="s">
        <v>43</v>
      </c>
      <c r="B22" s="5" t="s">
        <v>1</v>
      </c>
      <c r="C22" s="5">
        <v>25</v>
      </c>
      <c r="D22" s="19">
        <v>26.95</v>
      </c>
    </row>
    <row r="23" spans="1:4" x14ac:dyDescent="0.45">
      <c r="A23" s="5" t="s">
        <v>44</v>
      </c>
      <c r="B23" s="5" t="s">
        <v>2</v>
      </c>
      <c r="C23" s="5">
        <v>20</v>
      </c>
      <c r="D23" s="19">
        <v>28.95</v>
      </c>
    </row>
    <row r="24" spans="1:4" x14ac:dyDescent="0.45">
      <c r="A24" s="5" t="s">
        <v>36</v>
      </c>
      <c r="B24" s="5" t="s">
        <v>3</v>
      </c>
      <c r="C24" s="5">
        <v>35</v>
      </c>
      <c r="D24" s="19">
        <v>31.95</v>
      </c>
    </row>
    <row r="25" spans="1:4" x14ac:dyDescent="0.45">
      <c r="A25" s="5" t="s">
        <v>45</v>
      </c>
      <c r="B25" s="5" t="s">
        <v>4</v>
      </c>
      <c r="C25" s="5">
        <v>20</v>
      </c>
      <c r="D25" s="19">
        <v>35.950000000000003</v>
      </c>
    </row>
    <row r="26" spans="1:4" x14ac:dyDescent="0.45">
      <c r="A26" s="5" t="s">
        <v>39</v>
      </c>
      <c r="B26" s="5" t="s">
        <v>5</v>
      </c>
      <c r="C26" s="5">
        <v>30</v>
      </c>
      <c r="D26" s="19">
        <v>18.95</v>
      </c>
    </row>
    <row r="27" spans="1:4" x14ac:dyDescent="0.45">
      <c r="A27" s="5" t="s">
        <v>41</v>
      </c>
      <c r="B27" s="5" t="s">
        <v>6</v>
      </c>
      <c r="C27" s="5">
        <v>40</v>
      </c>
      <c r="D27" s="19">
        <v>20.95</v>
      </c>
    </row>
    <row r="28" spans="1:4" x14ac:dyDescent="0.45">
      <c r="A28" s="5" t="s">
        <v>42</v>
      </c>
      <c r="B28" s="5" t="s">
        <v>7</v>
      </c>
      <c r="C28" s="5">
        <v>1</v>
      </c>
      <c r="D28" s="19">
        <v>4.95</v>
      </c>
    </row>
    <row r="29" spans="1:4" x14ac:dyDescent="0.45">
      <c r="A29" s="5" t="s">
        <v>40</v>
      </c>
      <c r="B29" s="5" t="s">
        <v>8</v>
      </c>
      <c r="C29" s="5">
        <v>5</v>
      </c>
      <c r="D29" s="19">
        <v>8.9499999999999993</v>
      </c>
    </row>
    <row r="34" spans="1:2" x14ac:dyDescent="0.45">
      <c r="A34" s="5" t="s">
        <v>37</v>
      </c>
      <c r="B34" s="7">
        <f t="array" ref="B34">VLOOKUP(A34,TRIM($A$22:$D$29),4,0)+0</f>
        <v>28.95</v>
      </c>
    </row>
    <row r="35" spans="1:2" x14ac:dyDescent="0.45">
      <c r="A35" s="5" t="s">
        <v>36</v>
      </c>
      <c r="B35" s="7">
        <f t="array" ref="B35">VLOOKUP(A35,TRIM($A$22:$D$29),4,0)+0</f>
        <v>31.95</v>
      </c>
    </row>
    <row r="36" spans="1:2" x14ac:dyDescent="0.45">
      <c r="A36" s="5" t="s">
        <v>45</v>
      </c>
      <c r="B36" s="7">
        <f t="array" ref="B36">VLOOKUP(A36,TRIM($A$22:$D$29),4,0)+0</f>
        <v>35.950000000000003</v>
      </c>
    </row>
    <row r="37" spans="1:2" x14ac:dyDescent="0.45">
      <c r="A37" s="5" t="s">
        <v>39</v>
      </c>
      <c r="B37" s="7">
        <f t="array" ref="B37">VLOOKUP(A37,TRIM($A$22:$D$29),4,0)+0</f>
        <v>18.95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CF7-409E-4BDC-8654-BE9F48432B5A}">
  <dimension ref="A1:M27"/>
  <sheetViews>
    <sheetView showGridLines="0" zoomScale="120" zoomScaleNormal="120" workbookViewId="0">
      <selection sqref="A1:D15"/>
    </sheetView>
  </sheetViews>
  <sheetFormatPr defaultColWidth="9.21875" defaultRowHeight="19.2" x14ac:dyDescent="0.45"/>
  <cols>
    <col min="1" max="1" width="20.5546875" style="2" customWidth="1"/>
    <col min="2" max="2" width="18.21875" style="2" customWidth="1"/>
    <col min="3" max="3" width="18.77734375" style="2" customWidth="1"/>
    <col min="4" max="4" width="20.33203125" style="2" customWidth="1"/>
    <col min="5" max="6" width="15.77734375" style="2" customWidth="1"/>
    <col min="7" max="9" width="16.44140625" style="2" customWidth="1"/>
    <col min="10" max="10" width="21.77734375" style="2" customWidth="1"/>
    <col min="11" max="11" width="20.44140625" style="2" bestFit="1" customWidth="1"/>
    <col min="12" max="16384" width="9.21875" style="2"/>
  </cols>
  <sheetData>
    <row r="1" spans="1:13" x14ac:dyDescent="0.45">
      <c r="A1" s="27" t="s">
        <v>66</v>
      </c>
      <c r="B1" s="27"/>
      <c r="K1" s="4"/>
      <c r="L1" s="4"/>
      <c r="M1" s="4"/>
    </row>
    <row r="2" spans="1:13" x14ac:dyDescent="0.45">
      <c r="K2" s="4"/>
      <c r="L2" s="4"/>
      <c r="M2" s="4"/>
    </row>
    <row r="3" spans="1:13" x14ac:dyDescent="0.45">
      <c r="A3" s="17" t="s">
        <v>68</v>
      </c>
      <c r="B3" s="17" t="s">
        <v>67</v>
      </c>
      <c r="K3" s="4"/>
      <c r="L3" s="4"/>
      <c r="M3" s="4"/>
    </row>
    <row r="4" spans="1:13" x14ac:dyDescent="0.45">
      <c r="A4" s="5" t="s">
        <v>37</v>
      </c>
      <c r="B4" s="5">
        <f>MATCH(A4,A8:A15,0)</f>
        <v>7</v>
      </c>
      <c r="K4" s="4"/>
      <c r="L4" s="4"/>
      <c r="M4" s="4"/>
    </row>
    <row r="5" spans="1:13" x14ac:dyDescent="0.45">
      <c r="K5" s="4"/>
      <c r="L5" s="4"/>
      <c r="M5" s="4"/>
    </row>
    <row r="6" spans="1:13" x14ac:dyDescent="0.45">
      <c r="K6" s="4"/>
      <c r="L6" s="4"/>
      <c r="M6" s="4"/>
    </row>
    <row r="7" spans="1:13" x14ac:dyDescent="0.45">
      <c r="A7" s="9" t="s">
        <v>50</v>
      </c>
      <c r="B7" s="17" t="s">
        <v>35</v>
      </c>
      <c r="C7" s="9" t="s">
        <v>34</v>
      </c>
      <c r="D7" s="9" t="s">
        <v>0</v>
      </c>
    </row>
    <row r="8" spans="1:13" x14ac:dyDescent="0.45">
      <c r="A8" s="5" t="s">
        <v>51</v>
      </c>
      <c r="B8" s="5" t="s">
        <v>1</v>
      </c>
      <c r="C8" s="5">
        <v>25</v>
      </c>
      <c r="D8" s="10">
        <v>26000</v>
      </c>
    </row>
    <row r="9" spans="1:13" x14ac:dyDescent="0.45">
      <c r="A9" s="5" t="s">
        <v>54</v>
      </c>
      <c r="B9" s="5" t="s">
        <v>2</v>
      </c>
      <c r="C9" s="5">
        <v>20</v>
      </c>
      <c r="D9" s="10">
        <v>44000</v>
      </c>
    </row>
    <row r="10" spans="1:13" x14ac:dyDescent="0.45">
      <c r="A10" s="5" t="s">
        <v>52</v>
      </c>
      <c r="B10" s="5" t="s">
        <v>3</v>
      </c>
      <c r="C10" s="5">
        <v>35</v>
      </c>
      <c r="D10" s="10">
        <v>35000</v>
      </c>
    </row>
    <row r="11" spans="1:13" x14ac:dyDescent="0.45">
      <c r="A11" s="5" t="s">
        <v>38</v>
      </c>
      <c r="B11" s="5" t="s">
        <v>4</v>
      </c>
      <c r="C11" s="5">
        <v>20</v>
      </c>
      <c r="D11" s="10">
        <v>18000</v>
      </c>
    </row>
    <row r="12" spans="1:13" x14ac:dyDescent="0.45">
      <c r="A12" s="5" t="s">
        <v>41</v>
      </c>
      <c r="B12" s="5" t="s">
        <v>5</v>
      </c>
      <c r="C12" s="5">
        <v>30</v>
      </c>
      <c r="D12" s="10">
        <v>70000</v>
      </c>
    </row>
    <row r="13" spans="1:13" x14ac:dyDescent="0.45">
      <c r="A13" s="5" t="s">
        <v>53</v>
      </c>
      <c r="B13" s="5" t="s">
        <v>6</v>
      </c>
      <c r="C13" s="5">
        <v>40</v>
      </c>
      <c r="D13" s="10">
        <v>2100</v>
      </c>
    </row>
    <row r="14" spans="1:13" x14ac:dyDescent="0.45">
      <c r="A14" s="5" t="s">
        <v>37</v>
      </c>
      <c r="B14" s="5" t="s">
        <v>7</v>
      </c>
      <c r="C14" s="5">
        <v>1</v>
      </c>
      <c r="D14" s="10">
        <v>77000</v>
      </c>
    </row>
    <row r="15" spans="1:13" x14ac:dyDescent="0.45">
      <c r="A15" s="5" t="s">
        <v>55</v>
      </c>
      <c r="B15" s="5" t="s">
        <v>8</v>
      </c>
      <c r="C15" s="5">
        <v>5</v>
      </c>
      <c r="D15" s="10">
        <v>35000</v>
      </c>
    </row>
    <row r="16" spans="1:13" x14ac:dyDescent="0.45">
      <c r="D16" s="11"/>
    </row>
    <row r="17" spans="1:4" x14ac:dyDescent="0.45">
      <c r="D17" s="11"/>
    </row>
    <row r="18" spans="1:4" x14ac:dyDescent="0.45">
      <c r="D18" s="11"/>
    </row>
    <row r="19" spans="1:4" x14ac:dyDescent="0.45">
      <c r="D19" s="11"/>
    </row>
    <row r="24" spans="1:4" x14ac:dyDescent="0.45">
      <c r="A24" s="2" t="s">
        <v>61</v>
      </c>
    </row>
    <row r="25" spans="1:4" x14ac:dyDescent="0.45">
      <c r="A25" s="2" t="s">
        <v>62</v>
      </c>
    </row>
    <row r="26" spans="1:4" x14ac:dyDescent="0.45">
      <c r="A26" s="2" t="s">
        <v>63</v>
      </c>
    </row>
    <row r="27" spans="1:4" x14ac:dyDescent="0.45">
      <c r="A27" s="2" t="s">
        <v>64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E404C-C9E3-4A60-89E6-C959232972F2}">
  <dimension ref="A1:O14"/>
  <sheetViews>
    <sheetView showGridLines="0" zoomScale="120" zoomScaleNormal="120" workbookViewId="0">
      <selection activeCell="E7" sqref="E7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3" width="14.88671875" style="2" customWidth="1"/>
    <col min="4" max="4" width="15.5546875" style="2" customWidth="1"/>
    <col min="5" max="6" width="15.77734375" style="2" customWidth="1"/>
    <col min="7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27" t="s">
        <v>88</v>
      </c>
      <c r="B1" s="27"/>
      <c r="E1" s="2" t="s">
        <v>90</v>
      </c>
      <c r="F1" s="2">
        <v>5</v>
      </c>
      <c r="K1" s="9"/>
      <c r="L1" s="9" t="s">
        <v>49</v>
      </c>
      <c r="M1" s="4"/>
      <c r="N1" s="4"/>
      <c r="O1" s="4"/>
    </row>
    <row r="2" spans="1:15" x14ac:dyDescent="0.45">
      <c r="A2"/>
      <c r="B2"/>
      <c r="E2" s="2" t="s">
        <v>91</v>
      </c>
      <c r="F2" s="2">
        <v>3</v>
      </c>
      <c r="K2" s="5">
        <v>1</v>
      </c>
      <c r="L2" s="6" t="s">
        <v>46</v>
      </c>
      <c r="M2" s="4"/>
      <c r="N2" s="4"/>
      <c r="O2" s="4"/>
    </row>
    <row r="3" spans="1:15" x14ac:dyDescent="0.45">
      <c r="A3" s="9" t="s">
        <v>89</v>
      </c>
      <c r="B3" s="9" t="s">
        <v>65</v>
      </c>
      <c r="K3" s="5">
        <v>2</v>
      </c>
      <c r="L3" s="6" t="s">
        <v>47</v>
      </c>
      <c r="M3" s="4"/>
      <c r="N3" s="4"/>
      <c r="O3" s="4"/>
    </row>
    <row r="4" spans="1:15" ht="21.75" customHeight="1" x14ac:dyDescent="0.45">
      <c r="A4" s="16">
        <v>1</v>
      </c>
      <c r="B4" s="5" t="str" cm="1">
        <f t="array" ref="B4">INDEX(A7:A14,A4)</f>
        <v>Fridge</v>
      </c>
      <c r="K4" s="5">
        <v>3</v>
      </c>
      <c r="L4" s="6" t="s">
        <v>48</v>
      </c>
    </row>
    <row r="6" spans="1:15" x14ac:dyDescent="0.45">
      <c r="A6" s="9" t="s">
        <v>50</v>
      </c>
      <c r="B6" s="17" t="s">
        <v>35</v>
      </c>
      <c r="C6" s="9" t="s">
        <v>56</v>
      </c>
    </row>
    <row r="7" spans="1:15" x14ac:dyDescent="0.45">
      <c r="A7" s="5" t="s">
        <v>51</v>
      </c>
      <c r="B7" s="5" t="s">
        <v>1</v>
      </c>
      <c r="C7" s="10">
        <v>26000</v>
      </c>
      <c r="E7" s="2" cm="1">
        <f t="array" ref="E7">INDEX(A7:C14,F1,F2)</f>
        <v>70000</v>
      </c>
    </row>
    <row r="8" spans="1:15" x14ac:dyDescent="0.45">
      <c r="A8" s="5" t="s">
        <v>54</v>
      </c>
      <c r="B8" s="5" t="s">
        <v>2</v>
      </c>
      <c r="C8" s="10">
        <v>44000</v>
      </c>
    </row>
    <row r="9" spans="1:15" x14ac:dyDescent="0.45">
      <c r="A9" s="5" t="s">
        <v>52</v>
      </c>
      <c r="B9" s="5" t="s">
        <v>3</v>
      </c>
      <c r="C9" s="10">
        <v>35000</v>
      </c>
    </row>
    <row r="10" spans="1:15" x14ac:dyDescent="0.45">
      <c r="A10" s="5" t="s">
        <v>38</v>
      </c>
      <c r="B10" s="5" t="s">
        <v>4</v>
      </c>
      <c r="C10" s="10">
        <v>18000</v>
      </c>
      <c r="D10" s="11"/>
    </row>
    <row r="11" spans="1:15" x14ac:dyDescent="0.45">
      <c r="A11" s="5" t="s">
        <v>41</v>
      </c>
      <c r="B11" s="5" t="s">
        <v>5</v>
      </c>
      <c r="C11" s="10">
        <v>70000</v>
      </c>
      <c r="D11" s="11"/>
    </row>
    <row r="12" spans="1:15" x14ac:dyDescent="0.45">
      <c r="A12" s="5" t="s">
        <v>53</v>
      </c>
      <c r="B12" s="5" t="s">
        <v>6</v>
      </c>
      <c r="C12" s="10">
        <v>2100</v>
      </c>
      <c r="D12" s="11"/>
    </row>
    <row r="13" spans="1:15" x14ac:dyDescent="0.45">
      <c r="A13" s="5" t="s">
        <v>37</v>
      </c>
      <c r="B13" s="5" t="s">
        <v>7</v>
      </c>
      <c r="C13" s="10">
        <v>77000</v>
      </c>
      <c r="D13" s="11"/>
    </row>
    <row r="14" spans="1:15" x14ac:dyDescent="0.45">
      <c r="A14" s="5" t="s">
        <v>55</v>
      </c>
      <c r="B14" s="5" t="s">
        <v>8</v>
      </c>
      <c r="C14" s="10">
        <v>35000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D1F7-D022-443F-94C3-68D5147729BF}">
  <dimension ref="A1:P24"/>
  <sheetViews>
    <sheetView showGridLines="0" zoomScale="120" zoomScaleNormal="120" workbookViewId="0">
      <selection activeCell="F6" sqref="F6"/>
    </sheetView>
  </sheetViews>
  <sheetFormatPr defaultColWidth="9.21875" defaultRowHeight="19.2" x14ac:dyDescent="0.45"/>
  <cols>
    <col min="1" max="1" width="19.33203125" style="2" customWidth="1"/>
    <col min="2" max="2" width="18.21875" style="2" customWidth="1"/>
    <col min="3" max="4" width="14.88671875" style="2" customWidth="1"/>
    <col min="5" max="5" width="17.5546875" style="2" customWidth="1"/>
    <col min="6" max="7" width="15.77734375" style="2" customWidth="1"/>
    <col min="8" max="10" width="16.44140625" style="2" customWidth="1"/>
    <col min="11" max="11" width="21.77734375" style="2" customWidth="1"/>
    <col min="12" max="12" width="8.44140625" style="2" customWidth="1"/>
    <col min="13" max="13" width="73.44140625" style="2" customWidth="1"/>
    <col min="14" max="14" width="20.44140625" style="2" bestFit="1" customWidth="1"/>
    <col min="15" max="16384" width="9.21875" style="2"/>
  </cols>
  <sheetData>
    <row r="1" spans="1:16" x14ac:dyDescent="0.45">
      <c r="A1" s="27" t="s">
        <v>71</v>
      </c>
      <c r="B1" s="27"/>
      <c r="E1" s="9" t="s">
        <v>50</v>
      </c>
      <c r="F1" s="17" t="s">
        <v>0</v>
      </c>
      <c r="L1" s="9"/>
      <c r="M1" s="9" t="s">
        <v>49</v>
      </c>
      <c r="N1" s="4"/>
      <c r="O1" s="4"/>
      <c r="P1" s="4"/>
    </row>
    <row r="2" spans="1:16" x14ac:dyDescent="0.45">
      <c r="A2"/>
      <c r="B2"/>
      <c r="E2" s="16" t="s">
        <v>52</v>
      </c>
      <c r="F2" s="5">
        <f>INDEX(C5:C12,MATCH(E2,A5:A12,0))</f>
        <v>35000</v>
      </c>
      <c r="L2" s="5">
        <v>1</v>
      </c>
      <c r="M2" s="6" t="s">
        <v>46</v>
      </c>
      <c r="N2" s="4"/>
      <c r="O2" s="4"/>
      <c r="P2" s="4"/>
    </row>
    <row r="3" spans="1:16" x14ac:dyDescent="0.45">
      <c r="L3" s="5">
        <v>2</v>
      </c>
      <c r="M3" s="6" t="s">
        <v>47</v>
      </c>
      <c r="N3" s="4"/>
      <c r="O3" s="4"/>
      <c r="P3" s="4"/>
    </row>
    <row r="4" spans="1:16" ht="21.75" customHeight="1" x14ac:dyDescent="0.45">
      <c r="A4" s="9" t="s">
        <v>50</v>
      </c>
      <c r="B4" s="17" t="s">
        <v>35</v>
      </c>
      <c r="C4" s="9" t="s">
        <v>56</v>
      </c>
      <c r="D4"/>
      <c r="L4" s="5">
        <v>3</v>
      </c>
      <c r="M4" s="6" t="s">
        <v>48</v>
      </c>
    </row>
    <row r="5" spans="1:16" x14ac:dyDescent="0.45">
      <c r="A5" s="5" t="s">
        <v>51</v>
      </c>
      <c r="B5" s="5" t="s">
        <v>1</v>
      </c>
      <c r="C5" s="10">
        <v>26000</v>
      </c>
      <c r="D5" s="11"/>
    </row>
    <row r="6" spans="1:16" x14ac:dyDescent="0.45">
      <c r="A6" s="5" t="s">
        <v>54</v>
      </c>
      <c r="B6" s="5" t="s">
        <v>2</v>
      </c>
      <c r="C6" s="10">
        <v>44000</v>
      </c>
      <c r="D6" s="11"/>
      <c r="E6" s="2" t="s">
        <v>92</v>
      </c>
      <c r="F6" s="2">
        <f>MATCH(E2,A5:A12,0)</f>
        <v>3</v>
      </c>
    </row>
    <row r="7" spans="1:16" x14ac:dyDescent="0.45">
      <c r="A7" s="5" t="s">
        <v>52</v>
      </c>
      <c r="B7" s="5" t="s">
        <v>3</v>
      </c>
      <c r="C7" s="10">
        <v>35000</v>
      </c>
      <c r="D7" s="11"/>
      <c r="F7" s="2">
        <f>VLOOKUP(E2,A5:C12,3,0)</f>
        <v>35000</v>
      </c>
    </row>
    <row r="8" spans="1:16" x14ac:dyDescent="0.45">
      <c r="A8" s="5" t="s">
        <v>38</v>
      </c>
      <c r="B8" s="5" t="s">
        <v>4</v>
      </c>
      <c r="C8" s="10">
        <v>18000</v>
      </c>
      <c r="D8" s="11"/>
    </row>
    <row r="9" spans="1:16" x14ac:dyDescent="0.45">
      <c r="A9" s="5" t="s">
        <v>41</v>
      </c>
      <c r="B9" s="5" t="s">
        <v>5</v>
      </c>
      <c r="C9" s="10">
        <v>70000</v>
      </c>
      <c r="D9" s="11"/>
    </row>
    <row r="10" spans="1:16" x14ac:dyDescent="0.45">
      <c r="A10" s="5" t="s">
        <v>53</v>
      </c>
      <c r="B10" s="5" t="s">
        <v>6</v>
      </c>
      <c r="C10" s="10">
        <v>2100</v>
      </c>
      <c r="D10" s="11"/>
    </row>
    <row r="11" spans="1:16" x14ac:dyDescent="0.45">
      <c r="A11" s="5" t="s">
        <v>37</v>
      </c>
      <c r="B11" s="5" t="s">
        <v>7</v>
      </c>
      <c r="C11" s="10">
        <v>77000</v>
      </c>
      <c r="D11" s="11"/>
    </row>
    <row r="12" spans="1:16" x14ac:dyDescent="0.45">
      <c r="A12" s="5" t="s">
        <v>55</v>
      </c>
      <c r="B12" s="5" t="s">
        <v>8</v>
      </c>
      <c r="C12" s="10">
        <v>35000</v>
      </c>
      <c r="D12" s="11"/>
    </row>
    <row r="13" spans="1:16" x14ac:dyDescent="0.45">
      <c r="E13" s="11"/>
    </row>
    <row r="14" spans="1:16" x14ac:dyDescent="0.45">
      <c r="E14" s="11"/>
    </row>
    <row r="15" spans="1:16" x14ac:dyDescent="0.45">
      <c r="E15" s="11"/>
    </row>
    <row r="16" spans="1:16" x14ac:dyDescent="0.45">
      <c r="E16" s="11"/>
    </row>
    <row r="21" spans="1:1" x14ac:dyDescent="0.45">
      <c r="A21" s="2" t="s">
        <v>61</v>
      </c>
    </row>
    <row r="22" spans="1:1" x14ac:dyDescent="0.45">
      <c r="A22" s="2" t="s">
        <v>62</v>
      </c>
    </row>
    <row r="23" spans="1:1" x14ac:dyDescent="0.45">
      <c r="A23" s="2" t="s">
        <v>63</v>
      </c>
    </row>
    <row r="24" spans="1:1" x14ac:dyDescent="0.45">
      <c r="A24" s="2" t="s">
        <v>64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A956-BF58-4A14-B534-C7512F1BCB76}">
  <dimension ref="A1:O12"/>
  <sheetViews>
    <sheetView showGridLines="0" zoomScale="120" zoomScaleNormal="120" workbookViewId="0">
      <selection activeCell="F7" sqref="F7"/>
    </sheetView>
  </sheetViews>
  <sheetFormatPr defaultColWidth="9.21875" defaultRowHeight="19.2" x14ac:dyDescent="0.45"/>
  <cols>
    <col min="1" max="1" width="13.21875" style="2" customWidth="1"/>
    <col min="2" max="2" width="18.21875" style="2" customWidth="1"/>
    <col min="3" max="4" width="14.88671875" style="2" customWidth="1"/>
    <col min="5" max="5" width="4.5546875" style="2" customWidth="1"/>
    <col min="6" max="9" width="16.44140625" style="2" customWidth="1"/>
    <col min="10" max="10" width="21.77734375" style="2" customWidth="1"/>
    <col min="11" max="11" width="8.44140625" style="2" customWidth="1"/>
    <col min="12" max="12" width="73.44140625" style="2" customWidth="1"/>
    <col min="13" max="13" width="20.44140625" style="2" bestFit="1" customWidth="1"/>
    <col min="14" max="16384" width="9.21875" style="2"/>
  </cols>
  <sheetData>
    <row r="1" spans="1:15" x14ac:dyDescent="0.45">
      <c r="A1" s="27" t="s">
        <v>72</v>
      </c>
      <c r="B1" s="27"/>
      <c r="F1" s="5" t="s">
        <v>82</v>
      </c>
      <c r="K1" s="9"/>
      <c r="L1" s="9" t="s">
        <v>49</v>
      </c>
      <c r="M1" s="4"/>
      <c r="N1" s="4"/>
      <c r="O1" s="4"/>
    </row>
    <row r="2" spans="1:15" x14ac:dyDescent="0.45">
      <c r="A2"/>
      <c r="B2"/>
      <c r="F2" s="5" t="s">
        <v>78</v>
      </c>
      <c r="K2" s="5">
        <v>1</v>
      </c>
      <c r="L2" s="6" t="s">
        <v>46</v>
      </c>
      <c r="M2" s="4"/>
      <c r="N2" s="4"/>
      <c r="O2" s="4"/>
    </row>
    <row r="3" spans="1:15" x14ac:dyDescent="0.45">
      <c r="B3" s="14" t="s">
        <v>82</v>
      </c>
      <c r="C3" s="14" t="s">
        <v>83</v>
      </c>
      <c r="D3" s="14" t="s">
        <v>84</v>
      </c>
      <c r="K3" s="5">
        <v>2</v>
      </c>
      <c r="L3" s="6" t="s">
        <v>47</v>
      </c>
      <c r="M3" s="4"/>
      <c r="N3" s="4"/>
      <c r="O3" s="4"/>
    </row>
    <row r="4" spans="1:15" x14ac:dyDescent="0.45">
      <c r="A4" s="14" t="s">
        <v>73</v>
      </c>
      <c r="B4" s="21">
        <v>46</v>
      </c>
      <c r="C4" s="21">
        <v>49</v>
      </c>
      <c r="D4" s="21">
        <v>80</v>
      </c>
    </row>
    <row r="5" spans="1:15" x14ac:dyDescent="0.45">
      <c r="A5" s="14" t="s">
        <v>74</v>
      </c>
      <c r="B5" s="21">
        <v>89</v>
      </c>
      <c r="C5" s="21">
        <v>89</v>
      </c>
      <c r="D5" s="21">
        <v>59</v>
      </c>
      <c r="F5" s="22"/>
    </row>
    <row r="6" spans="1:15" x14ac:dyDescent="0.45">
      <c r="A6" s="14" t="s">
        <v>75</v>
      </c>
      <c r="B6" s="21">
        <v>73</v>
      </c>
      <c r="C6" s="21">
        <v>93</v>
      </c>
      <c r="D6" s="21">
        <v>50</v>
      </c>
    </row>
    <row r="7" spans="1:15" x14ac:dyDescent="0.45">
      <c r="A7" s="14" t="s">
        <v>76</v>
      </c>
      <c r="B7" s="21">
        <v>95</v>
      </c>
      <c r="C7" s="21">
        <v>92</v>
      </c>
      <c r="D7" s="21">
        <v>62</v>
      </c>
      <c r="F7" s="2">
        <f>INDEX(B4:D12,MATCH(F2,A4:A12,0),MATCH(F1,B3:D3,0))</f>
        <v>73</v>
      </c>
    </row>
    <row r="8" spans="1:15" x14ac:dyDescent="0.45">
      <c r="A8" s="14" t="s">
        <v>77</v>
      </c>
      <c r="B8" s="21">
        <v>76</v>
      </c>
      <c r="C8" s="21">
        <v>50</v>
      </c>
      <c r="D8" s="21">
        <v>40</v>
      </c>
    </row>
    <row r="9" spans="1:15" x14ac:dyDescent="0.45">
      <c r="A9" s="14" t="s">
        <v>78</v>
      </c>
      <c r="B9" s="21">
        <v>73</v>
      </c>
      <c r="C9" s="21">
        <v>58</v>
      </c>
      <c r="D9" s="21">
        <v>94</v>
      </c>
    </row>
    <row r="10" spans="1:15" x14ac:dyDescent="0.45">
      <c r="A10" s="14" t="s">
        <v>79</v>
      </c>
      <c r="B10" s="21">
        <v>95</v>
      </c>
      <c r="C10" s="21">
        <v>76</v>
      </c>
      <c r="D10" s="21">
        <v>93</v>
      </c>
    </row>
    <row r="11" spans="1:15" x14ac:dyDescent="0.45">
      <c r="A11" s="14" t="s">
        <v>80</v>
      </c>
      <c r="B11" s="21">
        <v>95</v>
      </c>
      <c r="C11" s="21">
        <v>96</v>
      </c>
      <c r="D11" s="21">
        <v>52</v>
      </c>
    </row>
    <row r="12" spans="1:15" x14ac:dyDescent="0.45">
      <c r="A12" s="14" t="s">
        <v>81</v>
      </c>
      <c r="B12" s="21">
        <v>61</v>
      </c>
      <c r="C12" s="21">
        <v>89</v>
      </c>
      <c r="D12" s="21">
        <v>93</v>
      </c>
    </row>
  </sheetData>
  <mergeCells count="1">
    <mergeCell ref="A1:B1"/>
  </mergeCells>
  <phoneticPr fontId="8" type="noConversion"/>
  <conditionalFormatting sqref="B4:D12">
    <cfRule type="expression" dxfId="0" priority="1">
      <formula>AND(B$3=$F$1,$A4=$F$2)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showGridLines="0" tabSelected="1" topLeftCell="A4" zoomScale="120" zoomScaleNormal="120" workbookViewId="0">
      <selection activeCell="A4" sqref="A4:D19"/>
    </sheetView>
  </sheetViews>
  <sheetFormatPr defaultColWidth="9.21875" defaultRowHeight="19.2" x14ac:dyDescent="0.45"/>
  <cols>
    <col min="1" max="1" width="26.21875" style="2" customWidth="1"/>
    <col min="2" max="2" width="30.33203125" style="2" bestFit="1" customWidth="1"/>
    <col min="3" max="4" width="16.33203125" style="2" bestFit="1" customWidth="1"/>
    <col min="5" max="16384" width="9.21875" style="2"/>
  </cols>
  <sheetData>
    <row r="1" spans="1:4" x14ac:dyDescent="0.45">
      <c r="A1" s="36" t="s">
        <v>31</v>
      </c>
      <c r="B1" s="37"/>
      <c r="C1" s="23"/>
    </row>
    <row r="2" spans="1:4" x14ac:dyDescent="0.45">
      <c r="A2" s="38" t="s">
        <v>32</v>
      </c>
      <c r="B2" s="38"/>
      <c r="C2" s="24"/>
    </row>
    <row r="3" spans="1:4" x14ac:dyDescent="0.45">
      <c r="A3" s="22"/>
      <c r="B3" s="22"/>
      <c r="C3" s="24"/>
    </row>
    <row r="4" spans="1:4" x14ac:dyDescent="0.45">
      <c r="A4" s="3" t="s">
        <v>14</v>
      </c>
      <c r="B4" s="3" t="s">
        <v>35</v>
      </c>
      <c r="C4" s="3" t="s">
        <v>34</v>
      </c>
      <c r="D4" s="3" t="s">
        <v>0</v>
      </c>
    </row>
    <row r="5" spans="1:4" x14ac:dyDescent="0.45">
      <c r="A5" s="5" t="s">
        <v>39</v>
      </c>
      <c r="B5" s="7" t="str">
        <f>VLOOKUP($A$5,MatchTable,MATCH(B4,MatchHeader,0),0)</f>
        <v>1004-848-S104</v>
      </c>
      <c r="C5" s="7">
        <f>VLOOKUP($A$5,MatchTable,MATCH(C4,MatchHeader,0),0)</f>
        <v>30</v>
      </c>
      <c r="D5" s="7">
        <f>VLOOKUP($A$5,MatchTable,MATCH(D4,MatchHeader,0),0)</f>
        <v>70000</v>
      </c>
    </row>
    <row r="6" spans="1:4" x14ac:dyDescent="0.45">
      <c r="A6" s="22"/>
      <c r="B6" s="22"/>
      <c r="C6" s="24"/>
    </row>
    <row r="7" spans="1:4" x14ac:dyDescent="0.45">
      <c r="A7" s="3" t="s">
        <v>14</v>
      </c>
      <c r="B7" s="3" t="s">
        <v>35</v>
      </c>
      <c r="C7" s="3" t="s">
        <v>34</v>
      </c>
      <c r="D7" s="3" t="s">
        <v>0</v>
      </c>
    </row>
    <row r="8" spans="1:4" x14ac:dyDescent="0.45">
      <c r="A8" s="5" t="s">
        <v>38</v>
      </c>
      <c r="B8" s="5" t="s">
        <v>1</v>
      </c>
      <c r="C8" s="21">
        <v>25</v>
      </c>
      <c r="D8" s="25">
        <v>26000</v>
      </c>
    </row>
    <row r="9" spans="1:4" x14ac:dyDescent="0.45">
      <c r="A9" s="5" t="s">
        <v>37</v>
      </c>
      <c r="B9" s="5" t="s">
        <v>2</v>
      </c>
      <c r="C9" s="21">
        <v>20</v>
      </c>
      <c r="D9" s="25">
        <v>44000</v>
      </c>
    </row>
    <row r="10" spans="1:4" x14ac:dyDescent="0.45">
      <c r="A10" s="5" t="s">
        <v>36</v>
      </c>
      <c r="B10" s="5" t="s">
        <v>3</v>
      </c>
      <c r="C10" s="21">
        <v>35</v>
      </c>
      <c r="D10" s="25">
        <v>35000</v>
      </c>
    </row>
    <row r="11" spans="1:4" x14ac:dyDescent="0.45">
      <c r="A11" s="5" t="s">
        <v>45</v>
      </c>
      <c r="B11" s="5" t="s">
        <v>4</v>
      </c>
      <c r="C11" s="21">
        <v>20</v>
      </c>
      <c r="D11" s="25">
        <v>18000</v>
      </c>
    </row>
    <row r="12" spans="1:4" x14ac:dyDescent="0.45">
      <c r="A12" s="5" t="s">
        <v>39</v>
      </c>
      <c r="B12" s="5" t="s">
        <v>5</v>
      </c>
      <c r="C12" s="21">
        <v>30</v>
      </c>
      <c r="D12" s="25">
        <v>70000</v>
      </c>
    </row>
    <row r="13" spans="1:4" x14ac:dyDescent="0.45">
      <c r="A13" s="5" t="s">
        <v>41</v>
      </c>
      <c r="B13" s="5" t="s">
        <v>6</v>
      </c>
      <c r="C13" s="21">
        <v>40</v>
      </c>
      <c r="D13" s="25">
        <v>2100</v>
      </c>
    </row>
    <row r="14" spans="1:4" x14ac:dyDescent="0.45">
      <c r="A14" s="5" t="s">
        <v>42</v>
      </c>
      <c r="B14" s="5" t="s">
        <v>7</v>
      </c>
      <c r="C14" s="21">
        <v>1</v>
      </c>
      <c r="D14" s="25">
        <v>77000</v>
      </c>
    </row>
    <row r="15" spans="1:4" x14ac:dyDescent="0.45">
      <c r="A15" s="5" t="s">
        <v>40</v>
      </c>
      <c r="B15" s="5" t="s">
        <v>8</v>
      </c>
      <c r="C15" s="21">
        <v>5</v>
      </c>
      <c r="D15" s="25">
        <v>35000</v>
      </c>
    </row>
    <row r="16" spans="1:4" x14ac:dyDescent="0.45">
      <c r="A16" s="20"/>
    </row>
    <row r="18" spans="1:4" x14ac:dyDescent="0.45">
      <c r="A18" s="3" t="s">
        <v>14</v>
      </c>
      <c r="B18" s="3" t="s">
        <v>35</v>
      </c>
      <c r="C18" s="3" t="s">
        <v>34</v>
      </c>
      <c r="D18" s="3" t="s">
        <v>0</v>
      </c>
    </row>
    <row r="19" spans="1:4" x14ac:dyDescent="0.45">
      <c r="A19" s="2">
        <f>MATCH(A18,MatchHeader,0)</f>
        <v>1</v>
      </c>
      <c r="B19" s="2">
        <f>MATCH(B18,MatchHeader,0)</f>
        <v>2</v>
      </c>
      <c r="C19" s="2">
        <f>MATCH(C18,MatchHeader,0)</f>
        <v>3</v>
      </c>
      <c r="D19" s="2">
        <f>MATCH(D18,MatchHeader,0)</f>
        <v>4</v>
      </c>
    </row>
  </sheetData>
  <mergeCells count="2">
    <mergeCell ref="A1:B1"/>
    <mergeCell ref="A2:B2"/>
  </mergeCells>
  <pageMargins left="0.7" right="0.7" top="0.75" bottom="0.75" header="0.3" footer="0.3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</vt:i4>
      </vt:variant>
    </vt:vector>
  </HeadingPairs>
  <TitlesOfParts>
    <vt:vector size="21" baseType="lpstr">
      <vt:lpstr>Cover Page</vt:lpstr>
      <vt:lpstr>Sheet1</vt:lpstr>
      <vt:lpstr>VLOOKUP -Exact</vt:lpstr>
      <vt:lpstr>VLOOKUP -Exact Rules</vt:lpstr>
      <vt:lpstr>VLOOKUP- Approximate</vt:lpstr>
      <vt:lpstr>VLOOKUP with Data Validation</vt:lpstr>
      <vt:lpstr>HLOOKUP</vt:lpstr>
      <vt:lpstr>VLOOKUP+TRIM-1</vt:lpstr>
      <vt:lpstr>VLOOKUP+TRIM-2</vt:lpstr>
      <vt:lpstr> MATCH</vt:lpstr>
      <vt:lpstr>INDEX</vt:lpstr>
      <vt:lpstr>INDEX + MATCH</vt:lpstr>
      <vt:lpstr>INDEX + MATCH  2 way</vt:lpstr>
      <vt:lpstr>VLOOKUP Full Record</vt:lpstr>
      <vt:lpstr>DVTable</vt:lpstr>
      <vt:lpstr>MatchHeader</vt:lpstr>
      <vt:lpstr>MatchTable</vt:lpstr>
      <vt:lpstr>'VLOOKUP -Exact Rules'!MyTable</vt:lpstr>
      <vt:lpstr>MyTable</vt:lpstr>
      <vt:lpstr>TrimTable</vt:lpstr>
      <vt:lpstr>TTable1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Rieter</dc:creator>
  <cp:lastModifiedBy>Pavan Lalwani</cp:lastModifiedBy>
  <dcterms:created xsi:type="dcterms:W3CDTF">2016-07-13T16:57:05Z</dcterms:created>
  <dcterms:modified xsi:type="dcterms:W3CDTF">2024-09-01T18:31:42Z</dcterms:modified>
</cp:coreProperties>
</file>