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_code\tkinter_tools\examples\ref\"/>
    </mc:Choice>
  </mc:AlternateContent>
  <bookViews>
    <workbookView xWindow="-345" yWindow="105" windowWidth="14415" windowHeight="11130" tabRatio="710" firstSheet="3" activeTab="4"/>
  </bookViews>
  <sheets>
    <sheet name="Module1" sheetId="17" state="veryHidden" r:id="rId1"/>
    <sheet name="Module2" sheetId="18" state="veryHidden" r:id="rId2"/>
    <sheet name="Module3" sheetId="19" state="veryHidden" r:id="rId3"/>
    <sheet name="Test Description" sheetId="94" r:id="rId4"/>
    <sheet name="Data entry" sheetId="90" r:id="rId5"/>
  </sheets>
  <calcPr calcId="152511" iterate="1"/>
</workbook>
</file>

<file path=xl/calcChain.xml><?xml version="1.0" encoding="utf-8"?>
<calcChain xmlns="http://schemas.openxmlformats.org/spreadsheetml/2006/main">
  <c r="Q6" i="90" l="1"/>
  <c r="T6" i="90"/>
  <c r="Y6" i="90"/>
  <c r="AB6" i="90"/>
  <c r="Q7" i="90"/>
  <c r="T7" i="90"/>
  <c r="Y7" i="90"/>
  <c r="AB7" i="90"/>
  <c r="Q8" i="90"/>
  <c r="T8" i="90"/>
  <c r="Y8" i="90"/>
  <c r="AB8" i="90"/>
  <c r="Q9" i="90"/>
  <c r="T9" i="90"/>
  <c r="Y9" i="90"/>
  <c r="AB9" i="90"/>
  <c r="Q10" i="90"/>
  <c r="T10" i="90"/>
  <c r="Y10" i="90"/>
  <c r="AB10" i="90"/>
  <c r="Q11" i="90"/>
  <c r="T11" i="90"/>
  <c r="Y11" i="90"/>
  <c r="AB11" i="90"/>
  <c r="Q12" i="90"/>
  <c r="T12" i="90"/>
  <c r="Y12" i="90"/>
  <c r="AB12" i="90"/>
  <c r="Q13" i="90"/>
  <c r="T13" i="90"/>
  <c r="Y13" i="90"/>
  <c r="AB13" i="90"/>
  <c r="Q14" i="90"/>
  <c r="T14" i="90"/>
  <c r="Y14" i="90"/>
  <c r="AB14" i="90"/>
  <c r="Q15" i="90"/>
  <c r="T15" i="90"/>
  <c r="Y15" i="90"/>
  <c r="AB15" i="90"/>
  <c r="Q16" i="90"/>
  <c r="T16" i="90"/>
  <c r="Y16" i="90"/>
  <c r="AB16" i="90"/>
  <c r="Q17" i="90"/>
  <c r="T17" i="90"/>
  <c r="Y17" i="90"/>
  <c r="AB17" i="90"/>
  <c r="Q18" i="90"/>
  <c r="T18" i="90"/>
  <c r="Y18" i="90"/>
  <c r="AB18" i="90"/>
  <c r="Q19" i="90"/>
  <c r="T19" i="90"/>
  <c r="Y19" i="90"/>
  <c r="AB19" i="90"/>
  <c r="Q20" i="90"/>
  <c r="T20" i="90"/>
  <c r="Y20" i="90"/>
  <c r="AB20" i="90"/>
  <c r="Q21" i="90"/>
  <c r="T21" i="90"/>
  <c r="Y21" i="90"/>
  <c r="AB21" i="90"/>
  <c r="Q22" i="90"/>
  <c r="T22" i="90"/>
  <c r="Y22" i="90"/>
  <c r="AB22" i="90"/>
  <c r="Q23" i="90"/>
  <c r="T23" i="90"/>
  <c r="Y23" i="90"/>
  <c r="AB23" i="90"/>
  <c r="Q24" i="90"/>
  <c r="T24" i="90"/>
  <c r="Y24" i="90"/>
  <c r="AB24" i="90"/>
  <c r="Q25" i="90"/>
  <c r="T25" i="90"/>
  <c r="Y25" i="90"/>
  <c r="AB25" i="90"/>
  <c r="Q26" i="90"/>
  <c r="T26" i="90"/>
  <c r="Y26" i="90"/>
  <c r="AB26" i="90"/>
  <c r="Q27" i="90"/>
  <c r="T27" i="90"/>
  <c r="Y27" i="90"/>
  <c r="AB27" i="90"/>
  <c r="Q28" i="90"/>
  <c r="T28" i="90"/>
  <c r="Y28" i="90"/>
  <c r="AB28" i="90"/>
  <c r="Q29" i="90"/>
  <c r="T29" i="90"/>
  <c r="Y29" i="90"/>
  <c r="AB29" i="90"/>
  <c r="Q30" i="90"/>
  <c r="T30" i="90"/>
  <c r="Y30" i="90"/>
  <c r="AB30" i="90"/>
  <c r="Q31" i="90"/>
  <c r="T31" i="90"/>
  <c r="Y31" i="90"/>
  <c r="AB31" i="90"/>
  <c r="Q32" i="90"/>
  <c r="T32" i="90"/>
  <c r="Y32" i="90"/>
  <c r="AB32" i="90"/>
  <c r="Q33" i="90"/>
  <c r="T33" i="90"/>
  <c r="Y33" i="90"/>
  <c r="AB33" i="90"/>
  <c r="Q34" i="90"/>
  <c r="T34" i="90"/>
  <c r="Y34" i="90"/>
  <c r="AB34" i="90"/>
  <c r="Q35" i="90"/>
  <c r="T35" i="90"/>
  <c r="Y35" i="90"/>
  <c r="AB35" i="90"/>
  <c r="Q36" i="90"/>
  <c r="T36" i="90"/>
  <c r="Y36" i="90"/>
  <c r="AB36" i="90"/>
  <c r="Q37" i="90"/>
  <c r="T37" i="90"/>
  <c r="Y37" i="90"/>
  <c r="AB37" i="90"/>
  <c r="Q38" i="90"/>
  <c r="T38" i="90"/>
  <c r="Y38" i="90"/>
  <c r="AB38" i="90"/>
  <c r="AJ38" i="90"/>
  <c r="AG38" i="90"/>
  <c r="AJ37" i="90"/>
  <c r="AG37" i="90"/>
  <c r="AJ36" i="90"/>
  <c r="AG36" i="90"/>
  <c r="AJ35" i="90"/>
  <c r="AG35" i="90"/>
  <c r="AJ34" i="90"/>
  <c r="AG34" i="90"/>
  <c r="AJ33" i="90"/>
  <c r="AG33" i="90"/>
  <c r="AJ32" i="90"/>
  <c r="AG32" i="90"/>
  <c r="AJ31" i="90"/>
  <c r="AG31" i="90"/>
  <c r="AJ30" i="90"/>
  <c r="AG30" i="90"/>
  <c r="AJ29" i="90"/>
  <c r="AG29" i="90"/>
  <c r="AJ28" i="90"/>
  <c r="AG28" i="90"/>
  <c r="AJ27" i="90"/>
  <c r="AG27" i="90"/>
  <c r="AJ26" i="90"/>
  <c r="AG26" i="90"/>
  <c r="AJ25" i="90"/>
  <c r="AG25" i="90"/>
  <c r="AJ24" i="90"/>
  <c r="AG24" i="90"/>
  <c r="AJ23" i="90"/>
  <c r="AG23" i="90"/>
  <c r="AJ22" i="90"/>
  <c r="AG22" i="90"/>
  <c r="AJ21" i="90"/>
  <c r="AG21" i="90"/>
  <c r="AJ20" i="90"/>
  <c r="AG20" i="90"/>
  <c r="AJ19" i="90"/>
  <c r="AG19" i="90"/>
  <c r="AJ18" i="90"/>
  <c r="AG18" i="90"/>
  <c r="AJ17" i="90"/>
  <c r="AG17" i="90"/>
  <c r="AJ16" i="90"/>
  <c r="AG16" i="90"/>
  <c r="AJ15" i="90"/>
  <c r="AG15" i="90"/>
  <c r="AJ14" i="90"/>
  <c r="AG14" i="90"/>
  <c r="AJ13" i="90"/>
  <c r="AG13" i="90"/>
  <c r="AJ12" i="90"/>
  <c r="AG12" i="90"/>
  <c r="AJ11" i="90"/>
  <c r="AG11" i="90"/>
  <c r="AJ10" i="90"/>
  <c r="AG10" i="90"/>
  <c r="AJ9" i="90"/>
  <c r="AG9" i="90"/>
  <c r="AJ8" i="90"/>
  <c r="AG8" i="90"/>
  <c r="AJ7" i="90"/>
  <c r="AG7" i="90"/>
  <c r="AJ6" i="90"/>
  <c r="AG6" i="90"/>
  <c r="J7" i="90"/>
  <c r="J8" i="90"/>
  <c r="J9" i="90"/>
  <c r="J10" i="90"/>
  <c r="J11" i="90"/>
  <c r="J12" i="90"/>
  <c r="J13" i="90"/>
  <c r="J14" i="90"/>
  <c r="J15" i="90"/>
  <c r="J16" i="90"/>
  <c r="J17" i="90"/>
  <c r="J18" i="90"/>
  <c r="J19" i="90"/>
  <c r="J20" i="90"/>
  <c r="J21" i="90"/>
  <c r="J22" i="90"/>
  <c r="J23" i="90"/>
  <c r="J24" i="90"/>
  <c r="J25" i="90"/>
  <c r="J26" i="90"/>
  <c r="J27" i="90"/>
  <c r="J28" i="90"/>
  <c r="J29" i="90"/>
  <c r="J30" i="90"/>
  <c r="J31" i="90"/>
  <c r="J32" i="90"/>
  <c r="J33" i="90"/>
  <c r="J34" i="90"/>
  <c r="J35" i="90"/>
  <c r="J36" i="90"/>
  <c r="J37" i="90"/>
  <c r="J38" i="90"/>
  <c r="J6" i="90"/>
  <c r="B11" i="90" l="1"/>
  <c r="U32" i="90" s="1"/>
  <c r="V32" i="90" s="1"/>
  <c r="K7" i="90"/>
  <c r="K8" i="90"/>
  <c r="K9" i="90"/>
  <c r="K10" i="90"/>
  <c r="K11" i="90"/>
  <c r="K12" i="90"/>
  <c r="K13" i="90"/>
  <c r="K14" i="90"/>
  <c r="K15" i="90"/>
  <c r="K16" i="90"/>
  <c r="K17" i="90"/>
  <c r="K18" i="90"/>
  <c r="K19" i="90"/>
  <c r="K20" i="90"/>
  <c r="K21" i="90"/>
  <c r="K22" i="90"/>
  <c r="K23" i="90"/>
  <c r="K24" i="90"/>
  <c r="K25" i="90"/>
  <c r="K26" i="90"/>
  <c r="K27" i="90"/>
  <c r="K28" i="90"/>
  <c r="K29" i="90"/>
  <c r="K30" i="90"/>
  <c r="K31" i="90"/>
  <c r="K32" i="90"/>
  <c r="K33" i="90"/>
  <c r="K34" i="90"/>
  <c r="K35" i="90"/>
  <c r="K36" i="90"/>
  <c r="K37" i="90"/>
  <c r="K38" i="90"/>
  <c r="K6" i="90"/>
  <c r="AC21" i="90" l="1"/>
  <c r="AE21" i="90" s="1"/>
  <c r="U24" i="90"/>
  <c r="V24" i="90" s="1"/>
  <c r="W24" i="90" s="1"/>
  <c r="U37" i="90"/>
  <c r="V37" i="90" s="1"/>
  <c r="U19" i="90"/>
  <c r="V19" i="90" s="1"/>
  <c r="U38" i="90"/>
  <c r="W38" i="90" s="1"/>
  <c r="U12" i="90"/>
  <c r="V12" i="90" s="1"/>
  <c r="V38" i="90"/>
  <c r="U29" i="90"/>
  <c r="W29" i="90" s="1"/>
  <c r="AC18" i="90"/>
  <c r="AD18" i="90" s="1"/>
  <c r="AK17" i="90"/>
  <c r="AL17" i="90" s="1"/>
  <c r="AM17" i="90" s="1"/>
  <c r="R6" i="90"/>
  <c r="S6" i="90" s="1"/>
  <c r="U9" i="90"/>
  <c r="Z13" i="90"/>
  <c r="AA13" i="90" s="1"/>
  <c r="AC14" i="90"/>
  <c r="AC19" i="90"/>
  <c r="Z25" i="90"/>
  <c r="AA25" i="90" s="1"/>
  <c r="U35" i="90"/>
  <c r="R37" i="90"/>
  <c r="S37" i="90" s="1"/>
  <c r="R38" i="90"/>
  <c r="S38" i="90" s="1"/>
  <c r="Z9" i="90"/>
  <c r="AA9" i="90" s="1"/>
  <c r="Z10" i="90"/>
  <c r="AA10" i="90" s="1"/>
  <c r="R16" i="90"/>
  <c r="S16" i="90" s="1"/>
  <c r="R18" i="90"/>
  <c r="S18" i="90" s="1"/>
  <c r="R20" i="90"/>
  <c r="S20" i="90" s="1"/>
  <c r="Z26" i="90"/>
  <c r="AA26" i="90" s="1"/>
  <c r="Z6" i="90"/>
  <c r="AA6" i="90" s="1"/>
  <c r="Z8" i="90"/>
  <c r="AA8" i="90" s="1"/>
  <c r="AC25" i="90"/>
  <c r="AC27" i="90"/>
  <c r="Z36" i="90"/>
  <c r="AA36" i="90" s="1"/>
  <c r="R26" i="90"/>
  <c r="S26" i="90" s="1"/>
  <c r="R29" i="90"/>
  <c r="S29" i="90" s="1"/>
  <c r="AC36" i="90"/>
  <c r="R7" i="90"/>
  <c r="S7" i="90" s="1"/>
  <c r="U11" i="90"/>
  <c r="Z21" i="90"/>
  <c r="AA21" i="90" s="1"/>
  <c r="U7" i="90"/>
  <c r="Z11" i="90"/>
  <c r="AA11" i="90" s="1"/>
  <c r="Z12" i="90"/>
  <c r="AA12" i="90" s="1"/>
  <c r="AC20" i="90"/>
  <c r="R23" i="90"/>
  <c r="S23" i="90" s="1"/>
  <c r="Z27" i="90"/>
  <c r="AA27" i="90" s="1"/>
  <c r="Z28" i="90"/>
  <c r="AA28" i="90" s="1"/>
  <c r="Z29" i="90"/>
  <c r="AA29" i="90" s="1"/>
  <c r="Z30" i="90"/>
  <c r="AA30" i="90" s="1"/>
  <c r="Z31" i="90"/>
  <c r="AA31" i="90" s="1"/>
  <c r="Z32" i="90"/>
  <c r="AA32" i="90" s="1"/>
  <c r="Z33" i="90"/>
  <c r="AA33" i="90" s="1"/>
  <c r="R15" i="90"/>
  <c r="S15" i="90" s="1"/>
  <c r="R17" i="90"/>
  <c r="S17" i="90" s="1"/>
  <c r="R19" i="90"/>
  <c r="S19" i="90" s="1"/>
  <c r="R22" i="90"/>
  <c r="S22" i="90" s="1"/>
  <c r="Z24" i="90"/>
  <c r="AA24" i="90" s="1"/>
  <c r="Z34" i="90"/>
  <c r="AA34" i="90" s="1"/>
  <c r="Z7" i="90"/>
  <c r="AA7" i="90" s="1"/>
  <c r="AC11" i="90"/>
  <c r="R14" i="90"/>
  <c r="S14" i="90" s="1"/>
  <c r="R21" i="90"/>
  <c r="S21" i="90" s="1"/>
  <c r="Z35" i="90"/>
  <c r="AA35" i="90" s="1"/>
  <c r="Z37" i="90"/>
  <c r="AA37" i="90" s="1"/>
  <c r="R27" i="90"/>
  <c r="S27" i="90" s="1"/>
  <c r="R31" i="90"/>
  <c r="S31" i="90" s="1"/>
  <c r="R35" i="90"/>
  <c r="S35" i="90" s="1"/>
  <c r="R8" i="90"/>
  <c r="S8" i="90" s="1"/>
  <c r="AC17" i="90"/>
  <c r="AC22" i="90"/>
  <c r="U15" i="90"/>
  <c r="V15" i="90" s="1"/>
  <c r="Z23" i="90"/>
  <c r="AA23" i="90" s="1"/>
  <c r="AC28" i="90"/>
  <c r="AC30" i="90"/>
  <c r="AC33" i="90"/>
  <c r="Z38" i="90"/>
  <c r="AA38" i="90" s="1"/>
  <c r="AC6" i="90"/>
  <c r="AC9" i="90"/>
  <c r="R11" i="90"/>
  <c r="S11" i="90" s="1"/>
  <c r="R12" i="90"/>
  <c r="S12" i="90" s="1"/>
  <c r="R13" i="90"/>
  <c r="S13" i="90" s="1"/>
  <c r="Z17" i="90"/>
  <c r="AA17" i="90" s="1"/>
  <c r="Z19" i="90"/>
  <c r="AA19" i="90" s="1"/>
  <c r="U21" i="90"/>
  <c r="Z22" i="90"/>
  <c r="AA22" i="90" s="1"/>
  <c r="R25" i="90"/>
  <c r="S25" i="90" s="1"/>
  <c r="R28" i="90"/>
  <c r="S28" i="90" s="1"/>
  <c r="R30" i="90"/>
  <c r="S30" i="90" s="1"/>
  <c r="R32" i="90"/>
  <c r="S32" i="90" s="1"/>
  <c r="R33" i="90"/>
  <c r="S33" i="90" s="1"/>
  <c r="AC35" i="90"/>
  <c r="R9" i="90"/>
  <c r="S9" i="90" s="1"/>
  <c r="Z14" i="90"/>
  <c r="AA14" i="90" s="1"/>
  <c r="Z15" i="90"/>
  <c r="AA15" i="90" s="1"/>
  <c r="Z16" i="90"/>
  <c r="AA16" i="90" s="1"/>
  <c r="Z18" i="90"/>
  <c r="AA18" i="90" s="1"/>
  <c r="Z20" i="90"/>
  <c r="AA20" i="90" s="1"/>
  <c r="R34" i="90"/>
  <c r="S34" i="90" s="1"/>
  <c r="AC37" i="90"/>
  <c r="R10" i="90"/>
  <c r="S10" i="90" s="1"/>
  <c r="R24" i="90"/>
  <c r="S24" i="90" s="1"/>
  <c r="U33" i="90"/>
  <c r="R36" i="90"/>
  <c r="S36" i="90" s="1"/>
  <c r="U31" i="90"/>
  <c r="U20" i="90"/>
  <c r="V20" i="90" s="1"/>
  <c r="AC38" i="90"/>
  <c r="AC13" i="90"/>
  <c r="AC12" i="90"/>
  <c r="AC16" i="90"/>
  <c r="AK26" i="90"/>
  <c r="AL26" i="90" s="1"/>
  <c r="U28" i="90"/>
  <c r="U18" i="90"/>
  <c r="V18" i="90" s="1"/>
  <c r="AC32" i="90"/>
  <c r="U8" i="90"/>
  <c r="V8" i="90" s="1"/>
  <c r="AC10" i="90"/>
  <c r="AC15" i="90"/>
  <c r="AK22" i="90"/>
  <c r="AL22" i="90" s="1"/>
  <c r="AM22" i="90" s="1"/>
  <c r="U25" i="90"/>
  <c r="V25" i="90" s="1"/>
  <c r="W25" i="90" s="1"/>
  <c r="U16" i="90"/>
  <c r="AC29" i="90"/>
  <c r="U6" i="90"/>
  <c r="U23" i="90"/>
  <c r="V23" i="90" s="1"/>
  <c r="U10" i="90"/>
  <c r="V10" i="90" s="1"/>
  <c r="AK36" i="90"/>
  <c r="AM36" i="90" s="1"/>
  <c r="U13" i="90"/>
  <c r="U14" i="90"/>
  <c r="V14" i="90" s="1"/>
  <c r="W14" i="90" s="1"/>
  <c r="AC24" i="90"/>
  <c r="U30" i="90"/>
  <c r="U34" i="90"/>
  <c r="AC23" i="90"/>
  <c r="U17" i="90"/>
  <c r="V17" i="90" s="1"/>
  <c r="U26" i="90"/>
  <c r="AK8" i="90"/>
  <c r="AL8" i="90" s="1"/>
  <c r="AM8" i="90" s="1"/>
  <c r="AC8" i="90"/>
  <c r="U27" i="90"/>
  <c r="W32" i="90"/>
  <c r="AD21" i="90"/>
  <c r="U22" i="90"/>
  <c r="V22" i="90" s="1"/>
  <c r="AC26" i="90"/>
  <c r="AK20" i="90"/>
  <c r="AL20" i="90" s="1"/>
  <c r="AC31" i="90"/>
  <c r="AC34" i="90"/>
  <c r="AK24" i="90"/>
  <c r="AL24" i="90" s="1"/>
  <c r="AM24" i="90" s="1"/>
  <c r="U36" i="90"/>
  <c r="AC7" i="90"/>
  <c r="AK29" i="90"/>
  <c r="AK13" i="90"/>
  <c r="AK27" i="90"/>
  <c r="AK31" i="90"/>
  <c r="AK15" i="90"/>
  <c r="AL15" i="90" s="1"/>
  <c r="AM15" i="90" s="1"/>
  <c r="AK34" i="90"/>
  <c r="AK37" i="90"/>
  <c r="AH35" i="90"/>
  <c r="AI35" i="90" s="1"/>
  <c r="AH33" i="90"/>
  <c r="AI33" i="90" s="1"/>
  <c r="AH26" i="90"/>
  <c r="AI26" i="90" s="1"/>
  <c r="AH25" i="90"/>
  <c r="AI25" i="90" s="1"/>
  <c r="AH18" i="90"/>
  <c r="AI18" i="90" s="1"/>
  <c r="AH17" i="90"/>
  <c r="AI17" i="90" s="1"/>
  <c r="AK7" i="90"/>
  <c r="AH37" i="90"/>
  <c r="AI37" i="90" s="1"/>
  <c r="AH31" i="90"/>
  <c r="AI31" i="90" s="1"/>
  <c r="AH23" i="90"/>
  <c r="AI23" i="90" s="1"/>
  <c r="AH15" i="90"/>
  <c r="AI15" i="90" s="1"/>
  <c r="AK11" i="90"/>
  <c r="AK35" i="90"/>
  <c r="AK33" i="90"/>
  <c r="AH28" i="90"/>
  <c r="AI28" i="90" s="1"/>
  <c r="AH27" i="90"/>
  <c r="AI27" i="90" s="1"/>
  <c r="AH20" i="90"/>
  <c r="AI20" i="90" s="1"/>
  <c r="AH19" i="90"/>
  <c r="AI19" i="90" s="1"/>
  <c r="AH12" i="90"/>
  <c r="AI12" i="90" s="1"/>
  <c r="AH10" i="90"/>
  <c r="AI10" i="90" s="1"/>
  <c r="AH8" i="90"/>
  <c r="AI8" i="90" s="1"/>
  <c r="AH34" i="90"/>
  <c r="AI34" i="90" s="1"/>
  <c r="AH16" i="90"/>
  <c r="AI16" i="90" s="1"/>
  <c r="AH38" i="90"/>
  <c r="AI38" i="90" s="1"/>
  <c r="AH36" i="90"/>
  <c r="AI36" i="90" s="1"/>
  <c r="AH30" i="90"/>
  <c r="AI30" i="90" s="1"/>
  <c r="AH29" i="90"/>
  <c r="AI29" i="90" s="1"/>
  <c r="AH22" i="90"/>
  <c r="AI22" i="90" s="1"/>
  <c r="AH21" i="90"/>
  <c r="AI21" i="90" s="1"/>
  <c r="AH14" i="90"/>
  <c r="AI14" i="90" s="1"/>
  <c r="AH13" i="90"/>
  <c r="AI13" i="90" s="1"/>
  <c r="AH11" i="90"/>
  <c r="AI11" i="90" s="1"/>
  <c r="AH9" i="90"/>
  <c r="AI9" i="90" s="1"/>
  <c r="AH6" i="90"/>
  <c r="AI6" i="90" s="1"/>
  <c r="AH32" i="90"/>
  <c r="AI32" i="90" s="1"/>
  <c r="AH24" i="90"/>
  <c r="AI24" i="90" s="1"/>
  <c r="AK9" i="90"/>
  <c r="AH7" i="90"/>
  <c r="AI7" i="90" s="1"/>
  <c r="AK28" i="90"/>
  <c r="AK12" i="90"/>
  <c r="AK19" i="90"/>
  <c r="AL19" i="90" s="1"/>
  <c r="AM19" i="90" s="1"/>
  <c r="AK30" i="90"/>
  <c r="AK14" i="90"/>
  <c r="AL14" i="90" s="1"/>
  <c r="AM14" i="90" s="1"/>
  <c r="AK32" i="90"/>
  <c r="AK16" i="90"/>
  <c r="AK21" i="90"/>
  <c r="AK10" i="90"/>
  <c r="AK38" i="90"/>
  <c r="AK23" i="90"/>
  <c r="AL23" i="90" s="1"/>
  <c r="AM23" i="90" s="1"/>
  <c r="AK6" i="90"/>
  <c r="AL6" i="90" s="1"/>
  <c r="AM6" i="90" s="1"/>
  <c r="AK25" i="90"/>
  <c r="AK18" i="90"/>
  <c r="AL18" i="90" s="1"/>
  <c r="AM18" i="90" s="1"/>
  <c r="B13" i="90"/>
  <c r="N27" i="90" s="1"/>
  <c r="M11" i="90" l="1"/>
  <c r="W15" i="90"/>
  <c r="N25" i="90"/>
  <c r="M19" i="90"/>
  <c r="M31" i="90"/>
  <c r="W19" i="90"/>
  <c r="AE18" i="90"/>
  <c r="N17" i="90"/>
  <c r="AM26" i="90"/>
  <c r="V29" i="90"/>
  <c r="W37" i="90"/>
  <c r="W12" i="90"/>
  <c r="N33" i="90"/>
  <c r="N19" i="90"/>
  <c r="N22" i="90"/>
  <c r="N37" i="90"/>
  <c r="N30" i="90"/>
  <c r="N35" i="90"/>
  <c r="W17" i="90"/>
  <c r="N38" i="90"/>
  <c r="W23" i="90"/>
  <c r="W22" i="90"/>
  <c r="W20" i="90"/>
  <c r="AM20" i="90"/>
  <c r="W18" i="90"/>
  <c r="W10" i="90"/>
  <c r="W8" i="90"/>
  <c r="AL36" i="90"/>
  <c r="V36" i="90"/>
  <c r="W36" i="90"/>
  <c r="AE15" i="90"/>
  <c r="L15" i="90" s="1"/>
  <c r="AD15" i="90"/>
  <c r="AD20" i="90"/>
  <c r="AE20" i="90"/>
  <c r="AD37" i="90"/>
  <c r="AE37" i="90"/>
  <c r="AE33" i="90"/>
  <c r="AD33" i="90"/>
  <c r="AD34" i="90"/>
  <c r="AE34" i="90"/>
  <c r="N7" i="90"/>
  <c r="N6" i="90"/>
  <c r="V7" i="90"/>
  <c r="W7" i="90" s="1"/>
  <c r="N8" i="90"/>
  <c r="N20" i="90"/>
  <c r="AD29" i="90"/>
  <c r="AE29" i="90"/>
  <c r="V31" i="90"/>
  <c r="W31" i="90"/>
  <c r="AE25" i="90"/>
  <c r="AD25" i="90"/>
  <c r="V9" i="90"/>
  <c r="W9" i="90" s="1"/>
  <c r="N16" i="90"/>
  <c r="N26" i="90"/>
  <c r="N28" i="90"/>
  <c r="N13" i="90"/>
  <c r="W27" i="90"/>
  <c r="V27" i="90"/>
  <c r="AD24" i="90"/>
  <c r="AE24" i="90"/>
  <c r="L24" i="90" s="1"/>
  <c r="V16" i="90"/>
  <c r="W16" i="90" s="1"/>
  <c r="V28" i="90"/>
  <c r="W28" i="90"/>
  <c r="V11" i="90"/>
  <c r="W11" i="90" s="1"/>
  <c r="N15" i="90"/>
  <c r="N24" i="90"/>
  <c r="AE13" i="90"/>
  <c r="AD13" i="90"/>
  <c r="AD23" i="90"/>
  <c r="AE23" i="90"/>
  <c r="AD38" i="90"/>
  <c r="AE38" i="90"/>
  <c r="AD31" i="90"/>
  <c r="AE31" i="90"/>
  <c r="V6" i="90"/>
  <c r="W6" i="90" s="1"/>
  <c r="AD28" i="90"/>
  <c r="AE28" i="90"/>
  <c r="AD27" i="90"/>
  <c r="AE27" i="90"/>
  <c r="W30" i="90"/>
  <c r="V30" i="90"/>
  <c r="N34" i="90"/>
  <c r="N36" i="90"/>
  <c r="N21" i="90"/>
  <c r="AD8" i="90"/>
  <c r="AE8" i="90"/>
  <c r="W33" i="90"/>
  <c r="V33" i="90"/>
  <c r="AD9" i="90"/>
  <c r="AE9" i="90"/>
  <c r="AD22" i="90"/>
  <c r="AE22" i="90"/>
  <c r="N23" i="90"/>
  <c r="N32" i="90"/>
  <c r="V26" i="90"/>
  <c r="W26" i="90"/>
  <c r="AD12" i="90"/>
  <c r="AE12" i="90"/>
  <c r="V21" i="90"/>
  <c r="W21" i="90" s="1"/>
  <c r="AD11" i="90"/>
  <c r="AE11" i="90"/>
  <c r="AD26" i="90"/>
  <c r="AE26" i="90"/>
  <c r="AD10" i="90"/>
  <c r="AE10" i="90"/>
  <c r="AD35" i="90"/>
  <c r="AE35" i="90"/>
  <c r="AD19" i="90"/>
  <c r="AE19" i="90"/>
  <c r="AD30" i="90"/>
  <c r="AE30" i="90"/>
  <c r="AD14" i="90"/>
  <c r="AE14" i="90"/>
  <c r="L14" i="90" s="1"/>
  <c r="N10" i="90"/>
  <c r="N12" i="90"/>
  <c r="V34" i="90"/>
  <c r="W34" i="90"/>
  <c r="AD32" i="90"/>
  <c r="AE32" i="90"/>
  <c r="N18" i="90"/>
  <c r="M16" i="90"/>
  <c r="N9" i="90"/>
  <c r="N11" i="90"/>
  <c r="AE7" i="90"/>
  <c r="AD7" i="90"/>
  <c r="N29" i="90"/>
  <c r="V13" i="90"/>
  <c r="W13" i="90" s="1"/>
  <c r="AD16" i="90"/>
  <c r="AE16" i="90"/>
  <c r="AD6" i="90"/>
  <c r="AE6" i="90"/>
  <c r="AE17" i="90"/>
  <c r="AD17" i="90"/>
  <c r="AD36" i="90"/>
  <c r="AE36" i="90"/>
  <c r="W35" i="90"/>
  <c r="V35" i="90"/>
  <c r="N14" i="90"/>
  <c r="N31" i="90"/>
  <c r="AL35" i="90"/>
  <c r="AM35" i="90"/>
  <c r="AL31" i="90"/>
  <c r="AM31" i="90"/>
  <c r="AL38" i="90"/>
  <c r="AM38" i="90"/>
  <c r="AL32" i="90"/>
  <c r="AM32" i="90"/>
  <c r="AM12" i="90"/>
  <c r="AL12" i="90"/>
  <c r="AL11" i="90"/>
  <c r="AM11" i="90"/>
  <c r="AL37" i="90"/>
  <c r="AM37" i="90"/>
  <c r="AM27" i="90"/>
  <c r="AL27" i="90"/>
  <c r="AL9" i="90"/>
  <c r="AM9" i="90" s="1"/>
  <c r="AL10" i="90"/>
  <c r="AM10" i="90" s="1"/>
  <c r="AM28" i="90"/>
  <c r="AL28" i="90"/>
  <c r="AL7" i="90"/>
  <c r="AM7" i="90"/>
  <c r="AM34" i="90"/>
  <c r="AL34" i="90"/>
  <c r="AL13" i="90"/>
  <c r="AM13" i="90" s="1"/>
  <c r="AL16" i="90"/>
  <c r="AM16" i="90"/>
  <c r="AL25" i="90"/>
  <c r="AM25" i="90"/>
  <c r="AL21" i="90"/>
  <c r="AM21" i="90"/>
  <c r="AL30" i="90"/>
  <c r="AM30" i="90"/>
  <c r="AL33" i="90"/>
  <c r="AM33" i="90"/>
  <c r="AL29" i="90"/>
  <c r="AM29" i="90"/>
  <c r="M18" i="90"/>
  <c r="M28" i="90"/>
  <c r="M35" i="90"/>
  <c r="M27" i="90"/>
  <c r="M6" i="90"/>
  <c r="M32" i="90"/>
  <c r="M10" i="90"/>
  <c r="M33" i="90"/>
  <c r="M14" i="90"/>
  <c r="M12" i="90"/>
  <c r="M26" i="90"/>
  <c r="M30" i="90"/>
  <c r="M23" i="90"/>
  <c r="M20" i="90"/>
  <c r="M36" i="90"/>
  <c r="M15" i="90"/>
  <c r="M37" i="90"/>
  <c r="M17" i="90"/>
  <c r="M38" i="90"/>
  <c r="M7" i="90"/>
  <c r="M29" i="90"/>
  <c r="M25" i="90"/>
  <c r="O25" i="90" s="1"/>
  <c r="M8" i="90"/>
  <c r="M24" i="90"/>
  <c r="M21" i="90"/>
  <c r="M9" i="90"/>
  <c r="M22" i="90"/>
  <c r="M13" i="90"/>
  <c r="M34" i="90"/>
  <c r="L19" i="90" l="1"/>
  <c r="O22" i="90"/>
  <c r="O31" i="90"/>
  <c r="L18" i="90"/>
  <c r="O29" i="90"/>
  <c r="L10" i="90"/>
  <c r="L20" i="90"/>
  <c r="O19" i="90"/>
  <c r="L17" i="90"/>
  <c r="L23" i="90"/>
  <c r="O37" i="90"/>
  <c r="O32" i="90"/>
  <c r="L26" i="90"/>
  <c r="L22" i="90"/>
  <c r="O38" i="90"/>
  <c r="L32" i="90"/>
  <c r="O17" i="90"/>
  <c r="L8" i="90"/>
  <c r="L37" i="90"/>
  <c r="L25" i="90"/>
  <c r="L31" i="90"/>
  <c r="L6" i="90"/>
  <c r="L29" i="90"/>
  <c r="L21" i="90"/>
  <c r="O20" i="90"/>
  <c r="O14" i="90"/>
  <c r="O11" i="90"/>
  <c r="L16" i="90"/>
  <c r="O16" i="90"/>
  <c r="L11" i="90"/>
  <c r="O7" i="90"/>
  <c r="L28" i="90"/>
  <c r="O28" i="90"/>
  <c r="L33" i="90"/>
  <c r="L30" i="90"/>
  <c r="L35" i="90"/>
  <c r="O21" i="90"/>
  <c r="L13" i="90"/>
  <c r="L9" i="90"/>
  <c r="L12" i="90"/>
  <c r="O9" i="90"/>
  <c r="O27" i="90"/>
  <c r="O8" i="90"/>
  <c r="O18" i="90"/>
  <c r="L34" i="90"/>
  <c r="L27" i="90"/>
  <c r="O30" i="90"/>
  <c r="L36" i="90"/>
  <c r="O34" i="90"/>
  <c r="O36" i="90"/>
  <c r="O33" i="90"/>
  <c r="L7" i="90"/>
  <c r="L38" i="90"/>
  <c r="O13" i="90"/>
  <c r="O15" i="90"/>
  <c r="O23" i="90"/>
  <c r="O12" i="90"/>
  <c r="O35" i="90"/>
  <c r="O24" i="90"/>
  <c r="O26" i="90"/>
  <c r="O10" i="90"/>
  <c r="O6" i="90"/>
</calcChain>
</file>

<file path=xl/sharedStrings.xml><?xml version="1.0" encoding="utf-8"?>
<sst xmlns="http://schemas.openxmlformats.org/spreadsheetml/2006/main" count="88" uniqueCount="77">
  <si>
    <t>Hz</t>
  </si>
  <si>
    <t>Voltage</t>
  </si>
  <si>
    <t>Current</t>
  </si>
  <si>
    <t>Engineer</t>
  </si>
  <si>
    <t>Date</t>
  </si>
  <si>
    <t>Project</t>
  </si>
  <si>
    <t>Control Card</t>
  </si>
  <si>
    <t>Serial Number</t>
  </si>
  <si>
    <t>Drive part number</t>
  </si>
  <si>
    <t>Firmware part number</t>
  </si>
  <si>
    <t>Blower notes:</t>
  </si>
  <si>
    <t>Motor notes:</t>
  </si>
  <si>
    <t>Standard Conditions</t>
  </si>
  <si>
    <r>
      <rPr>
        <sz val="10"/>
        <rFont val="Calibri"/>
        <family val="2"/>
      </rPr>
      <t>°</t>
    </r>
    <r>
      <rPr>
        <sz val="10"/>
        <rFont val="Arial"/>
        <family val="2"/>
      </rPr>
      <t>F</t>
    </r>
  </si>
  <si>
    <t>inches Hg</t>
  </si>
  <si>
    <t>Laboratory Conditions</t>
  </si>
  <si>
    <r>
      <t>Temperature, T</t>
    </r>
    <r>
      <rPr>
        <b/>
        <vertAlign val="subscript"/>
        <sz val="10"/>
        <rFont val="Arial"/>
        <family val="2"/>
      </rPr>
      <t>std</t>
    </r>
  </si>
  <si>
    <r>
      <t>Barometric Pressure, P</t>
    </r>
    <r>
      <rPr>
        <b/>
        <vertAlign val="subscript"/>
        <sz val="10"/>
        <rFont val="Arial"/>
        <family val="2"/>
      </rPr>
      <t>std</t>
    </r>
  </si>
  <si>
    <r>
      <t xml:space="preserve">Density, </t>
    </r>
    <r>
      <rPr>
        <b/>
        <sz val="10"/>
        <rFont val="Symbol"/>
        <family val="1"/>
        <charset val="2"/>
      </rPr>
      <t>r</t>
    </r>
    <r>
      <rPr>
        <b/>
        <vertAlign val="subscript"/>
        <sz val="10"/>
        <rFont val="Arial"/>
        <family val="2"/>
      </rPr>
      <t>std</t>
    </r>
  </si>
  <si>
    <r>
      <t>Temperature, T</t>
    </r>
    <r>
      <rPr>
        <b/>
        <vertAlign val="subscript"/>
        <sz val="10"/>
        <rFont val="Arial"/>
        <family val="2"/>
      </rPr>
      <t>lab</t>
    </r>
  </si>
  <si>
    <r>
      <t>Barometric Pressure, P</t>
    </r>
    <r>
      <rPr>
        <b/>
        <vertAlign val="subscript"/>
        <sz val="10"/>
        <rFont val="Arial"/>
        <family val="2"/>
      </rPr>
      <t>lab</t>
    </r>
  </si>
  <si>
    <r>
      <t xml:space="preserve">Density, </t>
    </r>
    <r>
      <rPr>
        <b/>
        <sz val="10"/>
        <rFont val="Symbol"/>
        <family val="1"/>
        <charset val="2"/>
      </rPr>
      <t>r</t>
    </r>
    <r>
      <rPr>
        <b/>
        <vertAlign val="subscript"/>
        <sz val="10"/>
        <rFont val="Arial"/>
        <family val="2"/>
      </rPr>
      <t>lab</t>
    </r>
  </si>
  <si>
    <r>
      <t xml:space="preserve">Density Ratio, </t>
    </r>
    <r>
      <rPr>
        <b/>
        <sz val="10"/>
        <rFont val="Symbol"/>
        <family val="1"/>
        <charset val="2"/>
      </rPr>
      <t>r</t>
    </r>
    <r>
      <rPr>
        <b/>
        <vertAlign val="subscript"/>
        <sz val="10"/>
        <rFont val="Arial"/>
        <family val="2"/>
      </rPr>
      <t>std</t>
    </r>
    <r>
      <rPr>
        <b/>
        <sz val="10"/>
        <rFont val="Arial"/>
        <family val="2"/>
      </rPr>
      <t>/</t>
    </r>
    <r>
      <rPr>
        <b/>
        <sz val="10"/>
        <rFont val="Symbol"/>
        <family val="1"/>
        <charset val="2"/>
      </rPr>
      <t>r</t>
    </r>
    <r>
      <rPr>
        <b/>
        <vertAlign val="subscript"/>
        <sz val="10"/>
        <rFont val="Arial"/>
        <family val="2"/>
      </rPr>
      <t>lab</t>
    </r>
  </si>
  <si>
    <r>
      <t>lbm/ft</t>
    </r>
    <r>
      <rPr>
        <vertAlign val="superscript"/>
        <sz val="10"/>
        <rFont val="Arial"/>
        <family val="2"/>
      </rPr>
      <t>3</t>
    </r>
  </si>
  <si>
    <t>Differential Pressure</t>
  </si>
  <si>
    <t>Static Pressure</t>
  </si>
  <si>
    <t>Airflow</t>
  </si>
  <si>
    <t>Power</t>
  </si>
  <si>
    <t>W</t>
  </si>
  <si>
    <r>
      <t>ft</t>
    </r>
    <r>
      <rPr>
        <i/>
        <vertAlign val="superscript"/>
        <sz val="8"/>
        <rFont val="Arial"/>
        <family val="2"/>
      </rPr>
      <t>3</t>
    </r>
    <r>
      <rPr>
        <i/>
        <sz val="8"/>
        <rFont val="Arial"/>
        <family val="2"/>
      </rPr>
      <t>/min</t>
    </r>
  </si>
  <si>
    <t>V</t>
  </si>
  <si>
    <t>A</t>
  </si>
  <si>
    <t>Differential Pressure inst.</t>
  </si>
  <si>
    <t>Static Pressure instrument</t>
  </si>
  <si>
    <t>Power Supply, blower</t>
  </si>
  <si>
    <t>Power Supply, spd control</t>
  </si>
  <si>
    <t>Voltage Measurement</t>
  </si>
  <si>
    <t>Speed/tach Measurement</t>
  </si>
  <si>
    <t>Speed pulses per revolution</t>
  </si>
  <si>
    <t>Speed</t>
  </si>
  <si>
    <t>RPM</t>
  </si>
  <si>
    <r>
      <t>ft</t>
    </r>
    <r>
      <rPr>
        <i/>
        <vertAlign val="superscript"/>
        <sz val="8"/>
        <rFont val="Arial"/>
        <family val="2"/>
      </rPr>
      <t>2</t>
    </r>
  </si>
  <si>
    <t>inches</t>
  </si>
  <si>
    <t>Nozzle 1 diameter</t>
  </si>
  <si>
    <t>Airflow 1</t>
  </si>
  <si>
    <t>Nozzle 2 diameter</t>
  </si>
  <si>
    <t>Airflow 2</t>
  </si>
  <si>
    <t>Nozzle 3 diameter</t>
  </si>
  <si>
    <t>Airflow 3</t>
  </si>
  <si>
    <t>Total Efficiency</t>
  </si>
  <si>
    <t>%</t>
  </si>
  <si>
    <t>C 1</t>
  </si>
  <si>
    <t>Re 1</t>
  </si>
  <si>
    <t>Area 1</t>
  </si>
  <si>
    <t>a 1</t>
  </si>
  <si>
    <t>Y 1</t>
  </si>
  <si>
    <t>b 1</t>
  </si>
  <si>
    <t>Area 2</t>
  </si>
  <si>
    <t>a 2</t>
  </si>
  <si>
    <t>Y 2</t>
  </si>
  <si>
    <t>b 2</t>
  </si>
  <si>
    <t>Re 2</t>
  </si>
  <si>
    <t>C 2</t>
  </si>
  <si>
    <t>Area 3</t>
  </si>
  <si>
    <t>a 3</t>
  </si>
  <si>
    <t>Y 3</t>
  </si>
  <si>
    <t>b 3</t>
  </si>
  <si>
    <t>Re 3</t>
  </si>
  <si>
    <t>C 3</t>
  </si>
  <si>
    <r>
      <t>inches H</t>
    </r>
    <r>
      <rPr>
        <b/>
        <i/>
        <vertAlign val="subscript"/>
        <sz val="8"/>
        <rFont val="Arial"/>
        <family val="2"/>
      </rPr>
      <t>2</t>
    </r>
    <r>
      <rPr>
        <b/>
        <i/>
        <sz val="8"/>
        <rFont val="Arial"/>
        <family val="2"/>
      </rPr>
      <t>O</t>
    </r>
  </si>
  <si>
    <r>
      <t>ft</t>
    </r>
    <r>
      <rPr>
        <b/>
        <i/>
        <vertAlign val="superscript"/>
        <sz val="8"/>
        <rFont val="Arial"/>
        <family val="2"/>
      </rPr>
      <t>3</t>
    </r>
    <r>
      <rPr>
        <b/>
        <i/>
        <sz val="8"/>
        <rFont val="Arial"/>
        <family val="2"/>
      </rPr>
      <t>/min</t>
    </r>
  </si>
  <si>
    <r>
      <t>ft</t>
    </r>
    <r>
      <rPr>
        <b/>
        <i/>
        <vertAlign val="superscript"/>
        <sz val="8"/>
        <rFont val="Arial"/>
        <family val="2"/>
      </rPr>
      <t>2</t>
    </r>
  </si>
  <si>
    <t>Static Pressure, standard</t>
  </si>
  <si>
    <t>Power, standard</t>
  </si>
  <si>
    <t>Instaspin w/ 8305 booster pack</t>
  </si>
  <si>
    <t>AMP10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</si>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</sst>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  <charset val="2"/>
    </font>
    <font>
      <b/>
      <i/>
      <sz val="8"/>
      <name val="Symbol"/>
      <family val="1"/>
      <charset val="2"/>
    </font>
    <font>
      <i/>
      <vertAlign val="superscript"/>
      <sz val="8"/>
      <name val="Arial"/>
      <family val="2"/>
    </font>
    <font>
      <b/>
      <i/>
      <vertAlign val="subscript"/>
      <sz val="8"/>
      <name val="Arial"/>
      <family val="2"/>
    </font>
    <font>
      <b/>
      <i/>
      <vertAlign val="superscript"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6" fillId="0" borderId="0"/>
    <xf numFmtId="0" fontId="4" fillId="0" borderId="0"/>
    <xf numFmtId="0" fontId="6" fillId="0" borderId="0"/>
    <xf numFmtId="0" fontId="3" fillId="0" borderId="0"/>
    <xf numFmtId="0" fontId="11" fillId="0" borderId="0"/>
    <xf numFmtId="0" fontId="2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1">
    <xf numFmtId="0" fontId="0" fillId="0" borderId="0" xfId="0"/>
    <xf numFmtId="0" fontId="5" fillId="0" borderId="0" xfId="0" applyFont="1"/>
    <xf numFmtId="0" fontId="5" fillId="0" borderId="0" xfId="0" applyFont="1" applyBorder="1"/>
    <xf numFmtId="0" fontId="7" fillId="0" borderId="0" xfId="0" applyFont="1" applyBorder="1"/>
    <xf numFmtId="0" fontId="5" fillId="0" borderId="0" xfId="0" applyFont="1" applyBorder="1" applyAlignment="1"/>
    <xf numFmtId="0" fontId="5" fillId="0" borderId="0" xfId="0" applyFont="1" applyAlignment="1"/>
    <xf numFmtId="2" fontId="0" fillId="0" borderId="0" xfId="0" applyNumberFormat="1" applyAlignment="1">
      <alignment wrapText="1"/>
    </xf>
    <xf numFmtId="1" fontId="0" fillId="0" borderId="0" xfId="0" applyNumberFormat="1"/>
    <xf numFmtId="2" fontId="5" fillId="0" borderId="0" xfId="0" applyNumberFormat="1" applyFont="1"/>
    <xf numFmtId="2" fontId="5" fillId="0" borderId="0" xfId="0" applyNumberFormat="1" applyFont="1" applyBorder="1"/>
    <xf numFmtId="0" fontId="0" fillId="0" borderId="0" xfId="0" applyFill="1"/>
    <xf numFmtId="1" fontId="0" fillId="0" borderId="0" xfId="0" applyNumberFormat="1" applyFill="1"/>
    <xf numFmtId="0" fontId="0" fillId="0" borderId="0" xfId="0"/>
    <xf numFmtId="0" fontId="6" fillId="0" borderId="0" xfId="0" applyFont="1"/>
    <xf numFmtId="2" fontId="0" fillId="0" borderId="0" xfId="0" applyNumberFormat="1"/>
    <xf numFmtId="2" fontId="0" fillId="0" borderId="0" xfId="0" applyNumberFormat="1" applyFill="1"/>
    <xf numFmtId="2" fontId="0" fillId="0" borderId="0" xfId="0" applyNumberFormat="1" applyFill="1" applyAlignment="1">
      <alignment wrapText="1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166" fontId="0" fillId="6" borderId="12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6" fontId="0" fillId="3" borderId="12" xfId="0" applyNumberFormat="1" applyFill="1" applyBorder="1" applyAlignment="1">
      <alignment horizontal="center" vertical="center"/>
    </xf>
    <xf numFmtId="164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2" fillId="0" borderId="0" xfId="0" applyFont="1" applyBorder="1" applyAlignment="1">
      <alignment horizontal="left" vertical="center"/>
    </xf>
    <xf numFmtId="0" fontId="0" fillId="0" borderId="0" xfId="0" applyBorder="1"/>
    <xf numFmtId="0" fontId="12" fillId="3" borderId="5" xfId="0" applyFont="1" applyFill="1" applyBorder="1" applyAlignment="1">
      <alignment horizontal="left" vertical="center"/>
    </xf>
    <xf numFmtId="0" fontId="12" fillId="3" borderId="7" xfId="0" applyFont="1" applyFill="1" applyBorder="1" applyAlignment="1">
      <alignment horizontal="left" vertical="center"/>
    </xf>
    <xf numFmtId="0" fontId="12" fillId="5" borderId="7" xfId="0" applyFont="1" applyFill="1" applyBorder="1" applyAlignment="1">
      <alignment horizontal="left" vertical="center"/>
    </xf>
    <xf numFmtId="0" fontId="0" fillId="5" borderId="8" xfId="0" applyFill="1" applyBorder="1"/>
    <xf numFmtId="0" fontId="12" fillId="5" borderId="9" xfId="0" applyFont="1" applyFill="1" applyBorder="1" applyAlignment="1">
      <alignment horizontal="left" vertical="center"/>
    </xf>
    <xf numFmtId="0" fontId="0" fillId="5" borderId="10" xfId="0" applyFill="1" applyBorder="1"/>
    <xf numFmtId="0" fontId="12" fillId="5" borderId="3" xfId="0" applyFont="1" applyFill="1" applyBorder="1" applyAlignment="1">
      <alignment horizontal="center" vertical="center"/>
    </xf>
    <xf numFmtId="0" fontId="0" fillId="5" borderId="4" xfId="0" applyFill="1" applyBorder="1"/>
    <xf numFmtId="0" fontId="12" fillId="4" borderId="5" xfId="0" applyFont="1" applyFill="1" applyBorder="1" applyAlignment="1">
      <alignment horizontal="left" vertical="center"/>
    </xf>
    <xf numFmtId="0" fontId="0" fillId="4" borderId="6" xfId="0" applyFill="1" applyBorder="1"/>
    <xf numFmtId="0" fontId="12" fillId="4" borderId="7" xfId="0" applyFont="1" applyFill="1" applyBorder="1" applyAlignment="1">
      <alignment horizontal="left" vertical="center"/>
    </xf>
    <xf numFmtId="0" fontId="0" fillId="4" borderId="8" xfId="0" applyFill="1" applyBorder="1"/>
    <xf numFmtId="0" fontId="12" fillId="4" borderId="13" xfId="0" applyFont="1" applyFill="1" applyBorder="1" applyAlignment="1">
      <alignment horizontal="left" vertical="center"/>
    </xf>
    <xf numFmtId="0" fontId="0" fillId="4" borderId="14" xfId="0" applyFill="1" applyBorder="1"/>
    <xf numFmtId="0" fontId="12" fillId="4" borderId="9" xfId="0" applyFont="1" applyFill="1" applyBorder="1" applyAlignment="1">
      <alignment horizontal="left" vertical="center"/>
    </xf>
    <xf numFmtId="0" fontId="0" fillId="4" borderId="10" xfId="0" applyFill="1" applyBorder="1"/>
    <xf numFmtId="0" fontId="12" fillId="5" borderId="5" xfId="0" applyFont="1" applyFill="1" applyBorder="1" applyAlignment="1">
      <alignment horizontal="left" vertical="center"/>
    </xf>
    <xf numFmtId="0" fontId="0" fillId="5" borderId="6" xfId="0" applyFill="1" applyBorder="1"/>
    <xf numFmtId="0" fontId="12" fillId="3" borderId="9" xfId="0" applyFont="1" applyFill="1" applyBorder="1" applyAlignment="1">
      <alignment horizontal="left" vertical="center"/>
    </xf>
    <xf numFmtId="0" fontId="0" fillId="3" borderId="10" xfId="0" applyFill="1" applyBorder="1"/>
    <xf numFmtId="0" fontId="0" fillId="2" borderId="4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/>
    </xf>
    <xf numFmtId="0" fontId="12" fillId="3" borderId="7" xfId="0" applyFont="1" applyFill="1" applyBorder="1" applyAlignment="1">
      <alignment vertical="center"/>
    </xf>
    <xf numFmtId="0" fontId="12" fillId="3" borderId="9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2" fillId="6" borderId="7" xfId="0" applyFont="1" applyFill="1" applyBorder="1" applyAlignment="1">
      <alignment vertical="center"/>
    </xf>
    <xf numFmtId="0" fontId="12" fillId="6" borderId="9" xfId="0" applyFont="1" applyFill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2" fontId="7" fillId="2" borderId="23" xfId="0" applyNumberFormat="1" applyFont="1" applyFill="1" applyBorder="1" applyAlignment="1">
      <alignment horizontal="center" vertical="center"/>
    </xf>
    <xf numFmtId="2" fontId="9" fillId="2" borderId="2" xfId="0" applyNumberFormat="1" applyFont="1" applyFill="1" applyBorder="1" applyAlignment="1">
      <alignment horizontal="center" vertical="center"/>
    </xf>
    <xf numFmtId="164" fontId="9" fillId="2" borderId="2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164" fontId="9" fillId="6" borderId="2" xfId="0" applyNumberFormat="1" applyFont="1" applyFill="1" applyBorder="1" applyAlignment="1">
      <alignment horizontal="center" vertical="center"/>
    </xf>
    <xf numFmtId="2" fontId="9" fillId="3" borderId="2" xfId="0" applyNumberFormat="1" applyFont="1" applyFill="1" applyBorder="1" applyAlignment="1">
      <alignment horizontal="center" vertical="center"/>
    </xf>
    <xf numFmtId="164" fontId="9" fillId="3" borderId="2" xfId="0" applyNumberFormat="1" applyFont="1" applyFill="1" applyBorder="1" applyAlignment="1">
      <alignment horizontal="center" vertical="center"/>
    </xf>
    <xf numFmtId="164" fontId="9" fillId="6" borderId="15" xfId="0" applyNumberFormat="1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2" fontId="7" fillId="2" borderId="7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164" fontId="9" fillId="6" borderId="1" xfId="0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164" fontId="9" fillId="6" borderId="16" xfId="0" applyNumberFormat="1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/>
    </xf>
    <xf numFmtId="2" fontId="9" fillId="2" borderId="7" xfId="0" applyNumberFormat="1" applyFont="1" applyFill="1" applyBorder="1" applyAlignment="1">
      <alignment horizontal="center" vertical="center"/>
    </xf>
    <xf numFmtId="2" fontId="9" fillId="2" borderId="9" xfId="0" applyNumberFormat="1" applyFont="1" applyFill="1" applyBorder="1" applyAlignment="1">
      <alignment horizontal="center" vertical="center"/>
    </xf>
    <xf numFmtId="2" fontId="9" fillId="2" borderId="12" xfId="0" applyNumberFormat="1" applyFont="1" applyFill="1" applyBorder="1" applyAlignment="1">
      <alignment horizontal="center" vertical="center"/>
    </xf>
    <xf numFmtId="164" fontId="9" fillId="2" borderId="12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164" fontId="9" fillId="6" borderId="12" xfId="0" applyNumberFormat="1" applyFont="1" applyFill="1" applyBorder="1" applyAlignment="1">
      <alignment horizontal="center" vertical="center"/>
    </xf>
    <xf numFmtId="2" fontId="9" fillId="3" borderId="12" xfId="0" applyNumberFormat="1" applyFont="1" applyFill="1" applyBorder="1" applyAlignment="1">
      <alignment horizontal="center" vertical="center"/>
    </xf>
    <xf numFmtId="164" fontId="9" fillId="3" borderId="12" xfId="0" applyNumberFormat="1" applyFont="1" applyFill="1" applyBorder="1" applyAlignment="1">
      <alignment horizontal="center" vertical="center"/>
    </xf>
    <xf numFmtId="164" fontId="9" fillId="6" borderId="24" xfId="0" applyNumberFormat="1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14" fontId="0" fillId="3" borderId="8" xfId="0" applyNumberFormat="1" applyFill="1" applyBorder="1"/>
    <xf numFmtId="0" fontId="12" fillId="6" borderId="5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7" fillId="6" borderId="1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/>
    </xf>
    <xf numFmtId="0" fontId="6" fillId="3" borderId="6" xfId="0" applyFont="1" applyFill="1" applyBorder="1"/>
  </cellXfs>
  <cellStyles count="13">
    <cellStyle name="Normal" xfId="0" builtinId="0"/>
    <cellStyle name="Normal 2" xfId="1"/>
    <cellStyle name="Normal 3" xfId="2"/>
    <cellStyle name="Normal 3 2" xfId="4"/>
    <cellStyle name="Normal 3 2 2" xfId="7"/>
    <cellStyle name="Normal 3 2 2 2" xfId="12"/>
    <cellStyle name="Normal 3 2 3" xfId="10"/>
    <cellStyle name="Normal 3 3" xfId="6"/>
    <cellStyle name="Normal 3 3 2" xfId="11"/>
    <cellStyle name="Normal 3 4" xfId="9"/>
    <cellStyle name="Normal 4" xfId="3"/>
    <cellStyle name="Normal 5" xfId="5"/>
    <cellStyle name="Normal 5 2" xf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workbookViewId="0">
      <selection activeCell="C18" sqref="C18"/>
    </sheetView>
  </sheetViews>
  <sheetFormatPr defaultRowHeight="12.75" x14ac:dyDescent="0.2"/>
  <cols>
    <col min="1" max="1" width="3.7109375" style="12" customWidth="1"/>
    <col min="2" max="2" width="25" customWidth="1"/>
    <col min="3" max="3" width="137.28515625" customWidth="1"/>
  </cols>
  <sheetData>
    <row r="1" spans="1:5" s="12" customFormat="1" ht="15" customHeight="1" thickBot="1" x14ac:dyDescent="0.25"/>
    <row r="2" spans="1:5" ht="20.100000000000001" customHeight="1" x14ac:dyDescent="0.2">
      <c r="B2" s="33" t="s">
        <v>3</v>
      </c>
      <c r="C2" s="130" t="s">
        <v>76</v>
      </c>
    </row>
    <row r="3" spans="1:5" ht="20.100000000000001" customHeight="1" x14ac:dyDescent="0.2">
      <c r="B3" s="34" t="s">
        <v>4</v>
      </c>
      <c r="C3" s="100">
        <v>42856</v>
      </c>
    </row>
    <row r="4" spans="1:5" ht="20.100000000000001" customHeight="1" thickBot="1" x14ac:dyDescent="0.25">
      <c r="B4" s="51" t="s">
        <v>5</v>
      </c>
      <c r="C4" s="52" t="s">
        <v>75</v>
      </c>
    </row>
    <row r="5" spans="1:5" s="12" customFormat="1" ht="20.100000000000001" customHeight="1" thickBot="1" x14ac:dyDescent="0.25">
      <c r="A5"/>
      <c r="B5"/>
      <c r="C5"/>
      <c r="D5"/>
      <c r="E5"/>
    </row>
    <row r="6" spans="1:5" ht="20.100000000000001" customHeight="1" x14ac:dyDescent="0.2">
      <c r="B6" s="49" t="s">
        <v>6</v>
      </c>
      <c r="C6" s="50"/>
    </row>
    <row r="7" spans="1:5" ht="20.100000000000001" customHeight="1" x14ac:dyDescent="0.2">
      <c r="B7" s="35" t="s">
        <v>7</v>
      </c>
      <c r="C7" s="36"/>
    </row>
    <row r="8" spans="1:5" ht="20.100000000000001" customHeight="1" x14ac:dyDescent="0.2">
      <c r="B8" s="35" t="s">
        <v>8</v>
      </c>
      <c r="C8" s="36" t="s">
        <v>74</v>
      </c>
    </row>
    <row r="9" spans="1:5" ht="20.100000000000001" customHeight="1" thickBot="1" x14ac:dyDescent="0.25">
      <c r="B9" s="37" t="s">
        <v>9</v>
      </c>
      <c r="C9" s="38"/>
    </row>
    <row r="10" spans="1:5" s="12" customFormat="1" ht="20.100000000000001" customHeight="1" thickBot="1" x14ac:dyDescent="0.25">
      <c r="B10" s="31"/>
      <c r="C10" s="32"/>
    </row>
    <row r="11" spans="1:5" s="12" customFormat="1" ht="20.100000000000001" customHeight="1" x14ac:dyDescent="0.2">
      <c r="B11" s="41" t="s">
        <v>32</v>
      </c>
      <c r="C11" s="42"/>
    </row>
    <row r="12" spans="1:5" s="12" customFormat="1" ht="20.100000000000001" customHeight="1" x14ac:dyDescent="0.2">
      <c r="B12" s="43" t="s">
        <v>33</v>
      </c>
      <c r="C12" s="44"/>
    </row>
    <row r="13" spans="1:5" s="12" customFormat="1" ht="20.100000000000001" customHeight="1" x14ac:dyDescent="0.2">
      <c r="B13" s="43" t="s">
        <v>34</v>
      </c>
      <c r="C13" s="44"/>
    </row>
    <row r="14" spans="1:5" s="12" customFormat="1" ht="20.100000000000001" customHeight="1" x14ac:dyDescent="0.2">
      <c r="B14" s="43" t="s">
        <v>35</v>
      </c>
      <c r="C14" s="44"/>
    </row>
    <row r="15" spans="1:5" s="12" customFormat="1" ht="20.100000000000001" customHeight="1" x14ac:dyDescent="0.2">
      <c r="B15" s="45" t="s">
        <v>36</v>
      </c>
      <c r="C15" s="46"/>
    </row>
    <row r="16" spans="1:5" s="12" customFormat="1" ht="20.100000000000001" customHeight="1" thickBot="1" x14ac:dyDescent="0.25">
      <c r="B16" s="47" t="s">
        <v>37</v>
      </c>
      <c r="C16" s="48"/>
    </row>
    <row r="17" spans="2:3" ht="13.5" thickBot="1" x14ac:dyDescent="0.25"/>
    <row r="18" spans="2:3" ht="111.75" customHeight="1" thickBot="1" x14ac:dyDescent="0.25">
      <c r="B18" s="39" t="s">
        <v>10</v>
      </c>
      <c r="C18" s="40"/>
    </row>
    <row r="19" spans="2:3" ht="13.5" thickBot="1" x14ac:dyDescent="0.25">
      <c r="B19" s="17"/>
    </row>
    <row r="20" spans="2:3" ht="127.5" customHeight="1" thickBot="1" x14ac:dyDescent="0.25">
      <c r="B20" s="39" t="s">
        <v>11</v>
      </c>
      <c r="C20" s="40"/>
    </row>
    <row r="23" spans="2:3" x14ac:dyDescent="0.2">
      <c r="B23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43"/>
  <sheetViews>
    <sheetView showGridLines="0" tabSelected="1" zoomScaleNormal="100" workbookViewId="0">
      <selection activeCell="A21" sqref="A21"/>
    </sheetView>
  </sheetViews>
  <sheetFormatPr defaultColWidth="9.140625" defaultRowHeight="12.75" x14ac:dyDescent="0.2"/>
  <cols>
    <col min="1" max="1" width="27" style="12" bestFit="1" customWidth="1"/>
    <col min="2" max="2" width="8.42578125" style="12" customWidth="1"/>
    <col min="3" max="3" width="11.28515625" style="12" customWidth="1"/>
    <col min="4" max="4" width="9.85546875" style="12" customWidth="1"/>
    <col min="5" max="5" width="11" style="12" bestFit="1" customWidth="1"/>
    <col min="6" max="6" width="10.7109375" style="12" customWidth="1"/>
    <col min="7" max="7" width="8.28515625" style="12" customWidth="1"/>
    <col min="8" max="8" width="8.140625" style="12" customWidth="1"/>
    <col min="9" max="9" width="7.42578125" style="12" customWidth="1"/>
    <col min="10" max="10" width="6.7109375" style="12" customWidth="1"/>
    <col min="11" max="11" width="7.28515625" style="12" customWidth="1"/>
    <col min="12" max="12" width="7.85546875" style="12" customWidth="1"/>
    <col min="13" max="13" width="9.85546875" style="12" customWidth="1"/>
    <col min="14" max="14" width="8.140625" style="12" customWidth="1"/>
    <col min="15" max="15" width="9.140625" style="12"/>
    <col min="16" max="16" width="8.7109375" style="12" customWidth="1"/>
    <col min="17" max="17" width="10.140625" style="12" hidden="1" customWidth="1"/>
    <col min="18" max="18" width="11" style="12" hidden="1" customWidth="1"/>
    <col min="19" max="19" width="9.140625" style="12" hidden="1" customWidth="1"/>
    <col min="20" max="20" width="9" style="12" hidden="1" customWidth="1"/>
    <col min="21" max="21" width="11" style="12" hidden="1" customWidth="1"/>
    <col min="22" max="22" width="11" style="14" hidden="1" customWidth="1"/>
    <col min="23" max="23" width="9.140625" style="12" hidden="1" customWidth="1"/>
    <col min="24" max="24" width="8.7109375" style="14" customWidth="1"/>
    <col min="25" max="25" width="9.28515625" style="14" hidden="1" customWidth="1"/>
    <col min="26" max="26" width="10.140625" style="14" hidden="1" customWidth="1"/>
    <col min="27" max="27" width="9.140625" style="7" hidden="1" customWidth="1"/>
    <col min="28" max="29" width="14" style="14" hidden="1" customWidth="1"/>
    <col min="30" max="30" width="12.85546875" style="14" hidden="1" customWidth="1"/>
    <col min="31" max="31" width="8.5703125" style="12" hidden="1" customWidth="1"/>
    <col min="32" max="32" width="8.7109375" style="7" customWidth="1"/>
    <col min="33" max="33" width="12" style="6" hidden="1" customWidth="1"/>
    <col min="34" max="34" width="9.140625" style="12" hidden="1" customWidth="1"/>
    <col min="35" max="35" width="9.140625" style="6" hidden="1" customWidth="1"/>
    <col min="36" max="39" width="9.140625" style="12" hidden="1" customWidth="1"/>
    <col min="40" max="16384" width="9.140625" style="12"/>
  </cols>
  <sheetData>
    <row r="2" spans="1:39" ht="18" customHeight="1" thickBot="1" x14ac:dyDescent="0.25">
      <c r="D2"/>
      <c r="L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ht="18" customHeight="1" x14ac:dyDescent="0.2">
      <c r="A3" s="122" t="s">
        <v>12</v>
      </c>
      <c r="B3" s="123"/>
      <c r="C3" s="124"/>
      <c r="D3"/>
      <c r="E3" s="104" t="s">
        <v>24</v>
      </c>
      <c r="F3" s="106" t="s">
        <v>25</v>
      </c>
      <c r="G3" s="110" t="s">
        <v>1</v>
      </c>
      <c r="H3" s="110" t="s">
        <v>2</v>
      </c>
      <c r="I3" s="116" t="s">
        <v>39</v>
      </c>
      <c r="J3" s="117"/>
      <c r="K3" s="110" t="s">
        <v>27</v>
      </c>
      <c r="L3" s="120" t="s">
        <v>26</v>
      </c>
      <c r="M3" s="112" t="s">
        <v>72</v>
      </c>
      <c r="N3" s="112" t="s">
        <v>73</v>
      </c>
      <c r="O3" s="106" t="s">
        <v>49</v>
      </c>
      <c r="P3" s="108" t="s">
        <v>43</v>
      </c>
      <c r="Q3" s="108" t="s">
        <v>53</v>
      </c>
      <c r="R3" s="114" t="s">
        <v>54</v>
      </c>
      <c r="S3" s="108" t="s">
        <v>55</v>
      </c>
      <c r="T3" s="114" t="s">
        <v>56</v>
      </c>
      <c r="U3" s="108" t="s">
        <v>52</v>
      </c>
      <c r="V3" s="108" t="s">
        <v>51</v>
      </c>
      <c r="W3" s="108" t="s">
        <v>44</v>
      </c>
      <c r="X3" s="108" t="s">
        <v>45</v>
      </c>
      <c r="Y3" s="120" t="s">
        <v>57</v>
      </c>
      <c r="Z3" s="125" t="s">
        <v>58</v>
      </c>
      <c r="AA3" s="120" t="s">
        <v>59</v>
      </c>
      <c r="AB3" s="125" t="s">
        <v>60</v>
      </c>
      <c r="AC3" s="120" t="s">
        <v>61</v>
      </c>
      <c r="AD3" s="120" t="s">
        <v>62</v>
      </c>
      <c r="AE3" s="120" t="s">
        <v>46</v>
      </c>
      <c r="AF3" s="127" t="s">
        <v>47</v>
      </c>
      <c r="AG3" s="129" t="s">
        <v>63</v>
      </c>
      <c r="AH3" s="126" t="s">
        <v>64</v>
      </c>
      <c r="AI3" s="121" t="s">
        <v>65</v>
      </c>
      <c r="AJ3" s="126" t="s">
        <v>66</v>
      </c>
      <c r="AK3" s="121" t="s">
        <v>67</v>
      </c>
      <c r="AL3" s="121" t="s">
        <v>68</v>
      </c>
      <c r="AM3" s="121" t="s">
        <v>48</v>
      </c>
    </row>
    <row r="4" spans="1:39" ht="18" customHeight="1" x14ac:dyDescent="0.2">
      <c r="A4" s="62" t="s">
        <v>16</v>
      </c>
      <c r="B4" s="27">
        <v>70</v>
      </c>
      <c r="C4" s="19" t="s">
        <v>13</v>
      </c>
      <c r="D4"/>
      <c r="E4" s="105"/>
      <c r="F4" s="107"/>
      <c r="G4" s="111"/>
      <c r="H4" s="111"/>
      <c r="I4" s="118"/>
      <c r="J4" s="119"/>
      <c r="K4" s="111"/>
      <c r="L4" s="121"/>
      <c r="M4" s="113"/>
      <c r="N4" s="113"/>
      <c r="O4" s="107"/>
      <c r="P4" s="109"/>
      <c r="Q4" s="109"/>
      <c r="R4" s="115"/>
      <c r="S4" s="109"/>
      <c r="T4" s="115"/>
      <c r="U4" s="109"/>
      <c r="V4" s="109"/>
      <c r="W4" s="109"/>
      <c r="X4" s="109"/>
      <c r="Y4" s="121"/>
      <c r="Z4" s="126"/>
      <c r="AA4" s="121"/>
      <c r="AB4" s="126"/>
      <c r="AC4" s="121"/>
      <c r="AD4" s="121"/>
      <c r="AE4" s="121"/>
      <c r="AF4" s="128"/>
      <c r="AG4" s="129"/>
      <c r="AH4" s="126"/>
      <c r="AI4" s="121"/>
      <c r="AJ4" s="126"/>
      <c r="AK4" s="121"/>
      <c r="AL4" s="121"/>
      <c r="AM4" s="121"/>
    </row>
    <row r="5" spans="1:39" ht="18" customHeight="1" thickBot="1" x14ac:dyDescent="0.25">
      <c r="A5" s="62" t="s">
        <v>17</v>
      </c>
      <c r="B5" s="18">
        <v>29.92</v>
      </c>
      <c r="C5" s="19" t="s">
        <v>14</v>
      </c>
      <c r="D5"/>
      <c r="E5" s="56" t="s">
        <v>69</v>
      </c>
      <c r="F5" s="57" t="s">
        <v>69</v>
      </c>
      <c r="G5" s="57" t="s">
        <v>30</v>
      </c>
      <c r="H5" s="57" t="s">
        <v>31</v>
      </c>
      <c r="I5" s="57" t="s">
        <v>0</v>
      </c>
      <c r="J5" s="57" t="s">
        <v>40</v>
      </c>
      <c r="K5" s="57" t="s">
        <v>28</v>
      </c>
      <c r="L5" s="57" t="s">
        <v>70</v>
      </c>
      <c r="M5" s="58" t="s">
        <v>69</v>
      </c>
      <c r="N5" s="58" t="s">
        <v>28</v>
      </c>
      <c r="O5" s="59" t="s">
        <v>50</v>
      </c>
      <c r="P5" s="57" t="s">
        <v>42</v>
      </c>
      <c r="Q5" s="57" t="s">
        <v>71</v>
      </c>
      <c r="R5" s="57"/>
      <c r="S5" s="57"/>
      <c r="T5" s="57"/>
      <c r="U5" s="57"/>
      <c r="V5" s="57"/>
      <c r="W5" s="57" t="s">
        <v>70</v>
      </c>
      <c r="X5" s="57" t="s">
        <v>42</v>
      </c>
      <c r="Y5" s="57" t="s">
        <v>71</v>
      </c>
      <c r="Z5" s="57"/>
      <c r="AA5" s="57"/>
      <c r="AB5" s="57"/>
      <c r="AC5" s="57"/>
      <c r="AD5" s="57"/>
      <c r="AE5" s="57" t="s">
        <v>70</v>
      </c>
      <c r="AF5" s="60" t="s">
        <v>42</v>
      </c>
      <c r="AG5" s="55" t="s">
        <v>41</v>
      </c>
      <c r="AH5" s="54"/>
      <c r="AI5" s="54"/>
      <c r="AJ5" s="54"/>
      <c r="AK5" s="54"/>
      <c r="AL5" s="54"/>
      <c r="AM5" s="54" t="s">
        <v>29</v>
      </c>
    </row>
    <row r="6" spans="1:39" ht="18" customHeight="1" thickBot="1" x14ac:dyDescent="0.25">
      <c r="A6" s="63" t="s">
        <v>18</v>
      </c>
      <c r="B6" s="28">
        <v>7.5160000000000005E-2</v>
      </c>
      <c r="C6" s="20" t="s">
        <v>23</v>
      </c>
      <c r="D6"/>
      <c r="E6" s="68">
        <v>0</v>
      </c>
      <c r="F6" s="69">
        <v>7.78</v>
      </c>
      <c r="G6" s="70">
        <v>30</v>
      </c>
      <c r="H6" s="71">
        <v>0.27</v>
      </c>
      <c r="I6" s="70">
        <v>347.5</v>
      </c>
      <c r="J6" s="72">
        <f>I6*60/$B$15</f>
        <v>20850</v>
      </c>
      <c r="K6" s="73">
        <f>G6*H6</f>
        <v>8.1000000000000014</v>
      </c>
      <c r="L6" s="73">
        <f>W6+AE6+AM6</f>
        <v>0</v>
      </c>
      <c r="M6" s="74">
        <f t="shared" ref="M6:M17" si="0">F6*$B$13</f>
        <v>8.3375856687171748</v>
      </c>
      <c r="N6" s="75">
        <f>K6*$B$13</f>
        <v>8.6805197836258507</v>
      </c>
      <c r="O6" s="76">
        <f t="shared" ref="O6:O38" si="1">W6*M6/6350*746/N6*100</f>
        <v>0</v>
      </c>
      <c r="P6" s="71">
        <v>0.375</v>
      </c>
      <c r="Q6" s="72">
        <f>(P6/2)^2*PI()/144</f>
        <v>7.6699039394282058E-4</v>
      </c>
      <c r="R6" s="72">
        <f t="shared" ref="R6:R17" si="2">1-0.097225867*$E6/$B$11/($B$9+459.67)</f>
        <v>1</v>
      </c>
      <c r="S6" s="72">
        <f>1-(0.548*(1-R6))</f>
        <v>1</v>
      </c>
      <c r="T6" s="72">
        <f>P6/30</f>
        <v>1.2500000000000001E-2</v>
      </c>
      <c r="U6" s="72">
        <f t="shared" ref="U6:U17" si="3">1363000*P6/12*($E6*$B$11/(1-T6^4))^0.5</f>
        <v>0</v>
      </c>
      <c r="V6" s="72" t="e">
        <f>0.9986-7.006/(U6^0.5)+(134.6/U6)</f>
        <v>#DIV/0!</v>
      </c>
      <c r="W6" s="73">
        <f t="shared" ref="W6:W17" si="4">IF(U6=0,0,1096*V6*Q6*S6*($E6/$B$11)^0.5)</f>
        <v>0</v>
      </c>
      <c r="X6" s="71"/>
      <c r="Y6" s="72">
        <f>(X6/2)^2*PI()/144</f>
        <v>0</v>
      </c>
      <c r="Z6" s="72">
        <f t="shared" ref="Z6:Z17" si="5">1-0.097225867*$E6/$B$11/($B$9+459.67)</f>
        <v>1</v>
      </c>
      <c r="AA6" s="72">
        <f>1-(0.548*(1-Z6))</f>
        <v>1</v>
      </c>
      <c r="AB6" s="72">
        <f>X6/30</f>
        <v>0</v>
      </c>
      <c r="AC6" s="72">
        <f t="shared" ref="AC6:AC17" si="6">1363000*X6/12*($E6*$B$11/(1-AB6^4))^0.5</f>
        <v>0</v>
      </c>
      <c r="AD6" s="72" t="e">
        <f>0.9986-7.006/(AC6^0.5)+(134.6/AC6)</f>
        <v>#DIV/0!</v>
      </c>
      <c r="AE6" s="73">
        <f t="shared" ref="AE6:AE17" si="7">IF(AC6=0,0,1096*AD6*Y6*AA6*($E6/$B$11)^0.5)</f>
        <v>0</v>
      </c>
      <c r="AF6" s="77"/>
      <c r="AG6" s="61">
        <f>(AF6/2)^2*PI()/144</f>
        <v>0</v>
      </c>
      <c r="AH6" s="30">
        <f t="shared" ref="AH6:AH17" si="8">1-0.097225867*$E6/$B$11/($B$9+459.67)</f>
        <v>1</v>
      </c>
      <c r="AI6" s="30">
        <f>1-(0.548*(1-AH6))</f>
        <v>1</v>
      </c>
      <c r="AJ6" s="30">
        <f>AF6/30</f>
        <v>0</v>
      </c>
      <c r="AK6" s="30">
        <f t="shared" ref="AK6:AK17" si="9">1363000*AF6/12*($E6*$B$11/(1-AJ6^4))^0.5</f>
        <v>0</v>
      </c>
      <c r="AL6" s="30" t="e">
        <f>0.9986-7.006/(AK6^0.5)+(134.6/AK6)</f>
        <v>#DIV/0!</v>
      </c>
      <c r="AM6" s="29">
        <f t="shared" ref="AM6:AM17" si="10">IF(AK6=0,0,1096*AL6*AG6*AI6*($E6/$B$11)^0.5)</f>
        <v>0</v>
      </c>
    </row>
    <row r="7" spans="1:39" ht="18" customHeight="1" thickBot="1" x14ac:dyDescent="0.25">
      <c r="A7" s="64"/>
      <c r="B7" s="64"/>
      <c r="C7" s="64"/>
      <c r="D7"/>
      <c r="E7" s="78">
        <v>0.22</v>
      </c>
      <c r="F7" s="79">
        <v>7.98</v>
      </c>
      <c r="G7" s="80">
        <v>30</v>
      </c>
      <c r="H7" s="81">
        <v>0.32</v>
      </c>
      <c r="I7" s="70">
        <v>347.5</v>
      </c>
      <c r="J7" s="82">
        <f t="shared" ref="J7:J38" si="11">I7*60/$B$15</f>
        <v>20850</v>
      </c>
      <c r="K7" s="83">
        <f t="shared" ref="K7:K38" si="12">G7*H7</f>
        <v>9.6</v>
      </c>
      <c r="L7" s="83">
        <f t="shared" ref="L7:L38" si="13">W7+AE7+AM7</f>
        <v>1.3807948027506927</v>
      </c>
      <c r="M7" s="84">
        <f t="shared" si="0"/>
        <v>8.5519194905350968</v>
      </c>
      <c r="N7" s="85">
        <f t="shared" ref="N7:N38" si="14">K7*$B$13</f>
        <v>10.288023447260267</v>
      </c>
      <c r="O7" s="86">
        <f t="shared" si="1"/>
        <v>13.484222316862029</v>
      </c>
      <c r="P7" s="71">
        <v>0.375</v>
      </c>
      <c r="Q7" s="82">
        <f t="shared" ref="Q7:Q38" si="15">(P7/2)^2*PI()/144</f>
        <v>7.6699039394282058E-4</v>
      </c>
      <c r="R7" s="82">
        <f t="shared" si="2"/>
        <v>0.99942256285607967</v>
      </c>
      <c r="S7" s="82">
        <f t="shared" ref="S7:S38" si="16">1-(0.548*(1-R7))</f>
        <v>0.99968356444513162</v>
      </c>
      <c r="T7" s="82">
        <f t="shared" ref="T7:T38" si="17">P7/30</f>
        <v>1.2500000000000001E-2</v>
      </c>
      <c r="U7" s="82">
        <f t="shared" si="3"/>
        <v>5290.7866954915789</v>
      </c>
      <c r="V7" s="82">
        <f t="shared" ref="V7:V38" si="18">0.9986-7.006/(U7^0.5)+(134.6/U7)</f>
        <v>0.92772188540450862</v>
      </c>
      <c r="W7" s="83">
        <f t="shared" si="4"/>
        <v>1.3807948027506927</v>
      </c>
      <c r="X7" s="81"/>
      <c r="Y7" s="82">
        <f t="shared" ref="Y7:Y38" si="19">(X7/2)^2*PI()/144</f>
        <v>0</v>
      </c>
      <c r="Z7" s="82">
        <f t="shared" si="5"/>
        <v>0.99942256285607967</v>
      </c>
      <c r="AA7" s="82">
        <f t="shared" ref="AA7:AA38" si="20">1-(0.548*(1-Z7))</f>
        <v>0.99968356444513162</v>
      </c>
      <c r="AB7" s="82">
        <f t="shared" ref="AB7:AB38" si="21">X7/30</f>
        <v>0</v>
      </c>
      <c r="AC7" s="82">
        <f t="shared" si="6"/>
        <v>0</v>
      </c>
      <c r="AD7" s="82" t="e">
        <f t="shared" ref="AD7:AD38" si="22">0.9986-7.006/(AC7^0.5)+(134.6/AC7)</f>
        <v>#DIV/0!</v>
      </c>
      <c r="AE7" s="83">
        <f t="shared" si="7"/>
        <v>0</v>
      </c>
      <c r="AF7" s="87"/>
      <c r="AG7" s="61">
        <f t="shared" ref="AG7:AG38" si="23">(AF7/2)^2*PI()/144</f>
        <v>0</v>
      </c>
      <c r="AH7" s="30">
        <f t="shared" si="8"/>
        <v>0.99942256285607967</v>
      </c>
      <c r="AI7" s="30">
        <f t="shared" ref="AI7:AI38" si="24">1-(0.548*(1-AH7))</f>
        <v>0.99968356444513162</v>
      </c>
      <c r="AJ7" s="30">
        <f t="shared" ref="AJ7:AJ38" si="25">AF7/30</f>
        <v>0</v>
      </c>
      <c r="AK7" s="30">
        <f t="shared" si="9"/>
        <v>0</v>
      </c>
      <c r="AL7" s="30" t="e">
        <f t="shared" ref="AL7:AL38" si="26">0.9986-7.006/(AK7^0.5)+(134.6/AK7)</f>
        <v>#DIV/0!</v>
      </c>
      <c r="AM7" s="29">
        <f t="shared" si="10"/>
        <v>0</v>
      </c>
    </row>
    <row r="8" spans="1:39" ht="18" customHeight="1" x14ac:dyDescent="0.2">
      <c r="A8" s="101" t="s">
        <v>15</v>
      </c>
      <c r="B8" s="102"/>
      <c r="C8" s="103"/>
      <c r="D8"/>
      <c r="E8" s="78">
        <v>0.45</v>
      </c>
      <c r="F8" s="79">
        <v>8.08</v>
      </c>
      <c r="G8" s="80">
        <v>30</v>
      </c>
      <c r="H8" s="81">
        <v>0.35</v>
      </c>
      <c r="I8" s="70">
        <v>347.5</v>
      </c>
      <c r="J8" s="82">
        <f t="shared" si="11"/>
        <v>20850</v>
      </c>
      <c r="K8" s="83">
        <f t="shared" si="12"/>
        <v>10.5</v>
      </c>
      <c r="L8" s="83">
        <f t="shared" si="13"/>
        <v>1.9914426585877865</v>
      </c>
      <c r="M8" s="84">
        <f t="shared" si="0"/>
        <v>8.6590864014440569</v>
      </c>
      <c r="N8" s="85">
        <f t="shared" si="14"/>
        <v>11.252525645440917</v>
      </c>
      <c r="O8" s="86">
        <f t="shared" si="1"/>
        <v>18.003418199199743</v>
      </c>
      <c r="P8" s="71">
        <v>0.375</v>
      </c>
      <c r="Q8" s="82">
        <f t="shared" si="15"/>
        <v>7.6699039394282058E-4</v>
      </c>
      <c r="R8" s="82">
        <f t="shared" si="2"/>
        <v>0.99881887856925389</v>
      </c>
      <c r="S8" s="82">
        <f t="shared" si="16"/>
        <v>0.9993527454559511</v>
      </c>
      <c r="T8" s="82">
        <f t="shared" si="17"/>
        <v>1.2500000000000001E-2</v>
      </c>
      <c r="U8" s="82">
        <f t="shared" si="3"/>
        <v>7566.8507727442984</v>
      </c>
      <c r="V8" s="82">
        <f t="shared" si="18"/>
        <v>0.93584794226289725</v>
      </c>
      <c r="W8" s="83">
        <f t="shared" si="4"/>
        <v>1.9914426585877865</v>
      </c>
      <c r="X8" s="81"/>
      <c r="Y8" s="82">
        <f t="shared" si="19"/>
        <v>0</v>
      </c>
      <c r="Z8" s="82">
        <f t="shared" si="5"/>
        <v>0.99881887856925389</v>
      </c>
      <c r="AA8" s="82">
        <f t="shared" si="20"/>
        <v>0.9993527454559511</v>
      </c>
      <c r="AB8" s="82">
        <f t="shared" si="21"/>
        <v>0</v>
      </c>
      <c r="AC8" s="82">
        <f t="shared" si="6"/>
        <v>0</v>
      </c>
      <c r="AD8" s="82" t="e">
        <f t="shared" si="22"/>
        <v>#DIV/0!</v>
      </c>
      <c r="AE8" s="83">
        <f t="shared" si="7"/>
        <v>0</v>
      </c>
      <c r="AF8" s="87"/>
      <c r="AG8" s="61">
        <f t="shared" si="23"/>
        <v>0</v>
      </c>
      <c r="AH8" s="30">
        <f t="shared" si="8"/>
        <v>0.99881887856925389</v>
      </c>
      <c r="AI8" s="30">
        <f t="shared" si="24"/>
        <v>0.9993527454559511</v>
      </c>
      <c r="AJ8" s="30">
        <f t="shared" si="25"/>
        <v>0</v>
      </c>
      <c r="AK8" s="30">
        <f t="shared" si="9"/>
        <v>0</v>
      </c>
      <c r="AL8" s="30" t="e">
        <f t="shared" si="26"/>
        <v>#DIV/0!</v>
      </c>
      <c r="AM8" s="29">
        <f t="shared" si="10"/>
        <v>0</v>
      </c>
    </row>
    <row r="9" spans="1:39" ht="18" customHeight="1" x14ac:dyDescent="0.2">
      <c r="A9" s="65" t="s">
        <v>19</v>
      </c>
      <c r="B9" s="25">
        <v>68.5</v>
      </c>
      <c r="C9" s="21" t="s">
        <v>13</v>
      </c>
      <c r="D9"/>
      <c r="E9" s="78">
        <v>0.65</v>
      </c>
      <c r="F9" s="79">
        <v>8.15</v>
      </c>
      <c r="G9" s="80">
        <v>30</v>
      </c>
      <c r="H9" s="81">
        <v>0.39</v>
      </c>
      <c r="I9" s="70">
        <v>347.5</v>
      </c>
      <c r="J9" s="82">
        <f t="shared" si="11"/>
        <v>20850</v>
      </c>
      <c r="K9" s="83">
        <f t="shared" si="12"/>
        <v>11.700000000000001</v>
      </c>
      <c r="L9" s="83">
        <f t="shared" si="13"/>
        <v>2.4031754075450205</v>
      </c>
      <c r="M9" s="84">
        <f t="shared" si="0"/>
        <v>8.7341032390803317</v>
      </c>
      <c r="N9" s="85">
        <f t="shared" si="14"/>
        <v>12.538528576348451</v>
      </c>
      <c r="O9" s="86">
        <f t="shared" si="1"/>
        <v>19.666284622562717</v>
      </c>
      <c r="P9" s="71">
        <v>0.375</v>
      </c>
      <c r="Q9" s="82">
        <f t="shared" si="15"/>
        <v>7.6699039394282058E-4</v>
      </c>
      <c r="R9" s="82">
        <f t="shared" si="2"/>
        <v>0.99829393571114455</v>
      </c>
      <c r="S9" s="82">
        <f t="shared" si="16"/>
        <v>0.99906507676970724</v>
      </c>
      <c r="T9" s="82">
        <f t="shared" si="17"/>
        <v>1.2500000000000001E-2</v>
      </c>
      <c r="U9" s="82">
        <f t="shared" si="3"/>
        <v>9094.2228183046263</v>
      </c>
      <c r="V9" s="82">
        <f t="shared" si="18"/>
        <v>0.93993444548392757</v>
      </c>
      <c r="W9" s="83">
        <f t="shared" si="4"/>
        <v>2.4031754075450205</v>
      </c>
      <c r="X9" s="81"/>
      <c r="Y9" s="82">
        <f t="shared" si="19"/>
        <v>0</v>
      </c>
      <c r="Z9" s="82">
        <f t="shared" si="5"/>
        <v>0.99829393571114455</v>
      </c>
      <c r="AA9" s="82">
        <f t="shared" si="20"/>
        <v>0.99906507676970724</v>
      </c>
      <c r="AB9" s="82">
        <f t="shared" si="21"/>
        <v>0</v>
      </c>
      <c r="AC9" s="82">
        <f t="shared" si="6"/>
        <v>0</v>
      </c>
      <c r="AD9" s="82" t="e">
        <f t="shared" si="22"/>
        <v>#DIV/0!</v>
      </c>
      <c r="AE9" s="83">
        <f t="shared" si="7"/>
        <v>0</v>
      </c>
      <c r="AF9" s="87"/>
      <c r="AG9" s="61">
        <f t="shared" si="23"/>
        <v>0</v>
      </c>
      <c r="AH9" s="30">
        <f t="shared" si="8"/>
        <v>0.99829393571114455</v>
      </c>
      <c r="AI9" s="30">
        <f t="shared" si="24"/>
        <v>0.99906507676970724</v>
      </c>
      <c r="AJ9" s="30">
        <f t="shared" si="25"/>
        <v>0</v>
      </c>
      <c r="AK9" s="30">
        <f t="shared" si="9"/>
        <v>0</v>
      </c>
      <c r="AL9" s="30" t="e">
        <f t="shared" si="26"/>
        <v>#DIV/0!</v>
      </c>
      <c r="AM9" s="29">
        <f t="shared" si="10"/>
        <v>0</v>
      </c>
    </row>
    <row r="10" spans="1:39" ht="18" customHeight="1" x14ac:dyDescent="0.2">
      <c r="A10" s="65" t="s">
        <v>20</v>
      </c>
      <c r="B10" s="26">
        <v>27.84</v>
      </c>
      <c r="C10" s="21" t="s">
        <v>14</v>
      </c>
      <c r="D10"/>
      <c r="E10" s="78">
        <v>0.87</v>
      </c>
      <c r="F10" s="79">
        <v>8.19</v>
      </c>
      <c r="G10" s="80">
        <v>30</v>
      </c>
      <c r="H10" s="81">
        <v>0.4</v>
      </c>
      <c r="I10" s="70">
        <v>347.5</v>
      </c>
      <c r="J10" s="82">
        <f t="shared" si="11"/>
        <v>20850</v>
      </c>
      <c r="K10" s="83">
        <f t="shared" si="12"/>
        <v>12</v>
      </c>
      <c r="L10" s="83">
        <f t="shared" si="13"/>
        <v>2.7887318479836583</v>
      </c>
      <c r="M10" s="84">
        <f t="shared" si="0"/>
        <v>8.776970003443914</v>
      </c>
      <c r="N10" s="85">
        <f t="shared" si="14"/>
        <v>12.860029309075333</v>
      </c>
      <c r="O10" s="86">
        <f t="shared" si="1"/>
        <v>22.360139791206919</v>
      </c>
      <c r="P10" s="71">
        <v>0.375</v>
      </c>
      <c r="Q10" s="82">
        <f t="shared" si="15"/>
        <v>7.6699039394282058E-4</v>
      </c>
      <c r="R10" s="82">
        <f t="shared" si="2"/>
        <v>0.99771649856722422</v>
      </c>
      <c r="S10" s="82">
        <f t="shared" si="16"/>
        <v>0.99874864121483886</v>
      </c>
      <c r="T10" s="82">
        <f t="shared" si="17"/>
        <v>1.2500000000000001E-2</v>
      </c>
      <c r="U10" s="82">
        <f t="shared" si="3"/>
        <v>10521.279034706915</v>
      </c>
      <c r="V10" s="82">
        <f t="shared" si="18"/>
        <v>0.94309073720541814</v>
      </c>
      <c r="W10" s="83">
        <f t="shared" si="4"/>
        <v>2.7887318479836583</v>
      </c>
      <c r="X10" s="81"/>
      <c r="Y10" s="82">
        <f t="shared" si="19"/>
        <v>0</v>
      </c>
      <c r="Z10" s="82">
        <f t="shared" si="5"/>
        <v>0.99771649856722422</v>
      </c>
      <c r="AA10" s="82">
        <f t="shared" si="20"/>
        <v>0.99874864121483886</v>
      </c>
      <c r="AB10" s="82">
        <f t="shared" si="21"/>
        <v>0</v>
      </c>
      <c r="AC10" s="82">
        <f t="shared" si="6"/>
        <v>0</v>
      </c>
      <c r="AD10" s="82" t="e">
        <f t="shared" si="22"/>
        <v>#DIV/0!</v>
      </c>
      <c r="AE10" s="83">
        <f t="shared" si="7"/>
        <v>0</v>
      </c>
      <c r="AF10" s="87"/>
      <c r="AG10" s="61">
        <f t="shared" si="23"/>
        <v>0</v>
      </c>
      <c r="AH10" s="30">
        <f t="shared" si="8"/>
        <v>0.99771649856722422</v>
      </c>
      <c r="AI10" s="30">
        <f t="shared" si="24"/>
        <v>0.99874864121483886</v>
      </c>
      <c r="AJ10" s="30">
        <f t="shared" si="25"/>
        <v>0</v>
      </c>
      <c r="AK10" s="30">
        <f t="shared" si="9"/>
        <v>0</v>
      </c>
      <c r="AL10" s="30" t="e">
        <f t="shared" si="26"/>
        <v>#DIV/0!</v>
      </c>
      <c r="AM10" s="29">
        <f t="shared" si="10"/>
        <v>0</v>
      </c>
    </row>
    <row r="11" spans="1:39" ht="18" customHeight="1" thickBot="1" x14ac:dyDescent="0.25">
      <c r="A11" s="66" t="s">
        <v>21</v>
      </c>
      <c r="B11" s="24">
        <f>B6*B10/B5*(B4+459.67)/(B9+459.67)</f>
        <v>7.0133588215348347E-2</v>
      </c>
      <c r="C11" s="22" t="s">
        <v>23</v>
      </c>
      <c r="D11"/>
      <c r="E11" s="78">
        <v>1.03</v>
      </c>
      <c r="F11" s="79">
        <v>8.2200000000000006</v>
      </c>
      <c r="G11" s="80">
        <v>30</v>
      </c>
      <c r="H11" s="81">
        <v>0.42</v>
      </c>
      <c r="I11" s="70">
        <v>347.5</v>
      </c>
      <c r="J11" s="82">
        <f t="shared" si="11"/>
        <v>20850</v>
      </c>
      <c r="K11" s="83">
        <f t="shared" si="12"/>
        <v>12.6</v>
      </c>
      <c r="L11" s="83">
        <f t="shared" si="13"/>
        <v>3.039400136124458</v>
      </c>
      <c r="M11" s="84">
        <f t="shared" si="0"/>
        <v>8.8091200767166047</v>
      </c>
      <c r="N11" s="85">
        <f t="shared" si="14"/>
        <v>13.503030774529099</v>
      </c>
      <c r="O11" s="86">
        <f t="shared" si="1"/>
        <v>23.294546135147499</v>
      </c>
      <c r="P11" s="71">
        <v>0.375</v>
      </c>
      <c r="Q11" s="82">
        <f t="shared" si="15"/>
        <v>7.6699039394282058E-4</v>
      </c>
      <c r="R11" s="82">
        <f t="shared" si="2"/>
        <v>0.99729654428073666</v>
      </c>
      <c r="S11" s="82">
        <f t="shared" si="16"/>
        <v>0.99851850626584371</v>
      </c>
      <c r="T11" s="82">
        <f t="shared" si="17"/>
        <v>1.2500000000000001E-2</v>
      </c>
      <c r="U11" s="82">
        <f t="shared" si="3"/>
        <v>11447.944748633114</v>
      </c>
      <c r="V11" s="82">
        <f t="shared" si="18"/>
        <v>0.94487791576974711</v>
      </c>
      <c r="W11" s="83">
        <f t="shared" si="4"/>
        <v>3.039400136124458</v>
      </c>
      <c r="X11" s="81"/>
      <c r="Y11" s="82">
        <f t="shared" si="19"/>
        <v>0</v>
      </c>
      <c r="Z11" s="82">
        <f t="shared" si="5"/>
        <v>0.99729654428073666</v>
      </c>
      <c r="AA11" s="82">
        <f t="shared" si="20"/>
        <v>0.99851850626584371</v>
      </c>
      <c r="AB11" s="82">
        <f t="shared" si="21"/>
        <v>0</v>
      </c>
      <c r="AC11" s="82">
        <f t="shared" si="6"/>
        <v>0</v>
      </c>
      <c r="AD11" s="82" t="e">
        <f t="shared" si="22"/>
        <v>#DIV/0!</v>
      </c>
      <c r="AE11" s="83">
        <f t="shared" si="7"/>
        <v>0</v>
      </c>
      <c r="AF11" s="87"/>
      <c r="AG11" s="61">
        <f t="shared" si="23"/>
        <v>0</v>
      </c>
      <c r="AH11" s="30">
        <f t="shared" si="8"/>
        <v>0.99729654428073666</v>
      </c>
      <c r="AI11" s="30">
        <f t="shared" si="24"/>
        <v>0.99851850626584371</v>
      </c>
      <c r="AJ11" s="30">
        <f t="shared" si="25"/>
        <v>0</v>
      </c>
      <c r="AK11" s="30">
        <f t="shared" si="9"/>
        <v>0</v>
      </c>
      <c r="AL11" s="30" t="e">
        <f t="shared" si="26"/>
        <v>#DIV/0!</v>
      </c>
      <c r="AM11" s="29">
        <f t="shared" si="10"/>
        <v>0</v>
      </c>
    </row>
    <row r="12" spans="1:39" ht="18" customHeight="1" thickBot="1" x14ac:dyDescent="0.25">
      <c r="A12"/>
      <c r="B12"/>
      <c r="C12"/>
      <c r="D12"/>
      <c r="E12" s="78">
        <v>1.25</v>
      </c>
      <c r="F12" s="79">
        <v>8.23</v>
      </c>
      <c r="G12" s="80">
        <v>30</v>
      </c>
      <c r="H12" s="88">
        <v>0.43</v>
      </c>
      <c r="I12" s="70">
        <v>347.5</v>
      </c>
      <c r="J12" s="82">
        <f t="shared" si="11"/>
        <v>20850</v>
      </c>
      <c r="K12" s="83">
        <f t="shared" si="12"/>
        <v>12.9</v>
      </c>
      <c r="L12" s="83">
        <f t="shared" si="13"/>
        <v>3.3543544176997906</v>
      </c>
      <c r="M12" s="84">
        <f t="shared" si="0"/>
        <v>8.8198367678074998</v>
      </c>
      <c r="N12" s="85">
        <f t="shared" si="14"/>
        <v>13.824531507255983</v>
      </c>
      <c r="O12" s="86">
        <f t="shared" si="1"/>
        <v>25.141094177893279</v>
      </c>
      <c r="P12" s="71">
        <v>0.375</v>
      </c>
      <c r="Q12" s="82">
        <f t="shared" si="15"/>
        <v>7.6699039394282058E-4</v>
      </c>
      <c r="R12" s="82">
        <f t="shared" si="2"/>
        <v>0.99671910713681644</v>
      </c>
      <c r="S12" s="82">
        <f t="shared" si="16"/>
        <v>0.99820207071097544</v>
      </c>
      <c r="T12" s="82">
        <f t="shared" si="17"/>
        <v>1.2500000000000001E-2</v>
      </c>
      <c r="U12" s="82">
        <f t="shared" si="3"/>
        <v>12611.417954573832</v>
      </c>
      <c r="V12" s="82">
        <f t="shared" si="18"/>
        <v>0.94688671972844207</v>
      </c>
      <c r="W12" s="83">
        <f t="shared" si="4"/>
        <v>3.3543544176997906</v>
      </c>
      <c r="X12" s="81"/>
      <c r="Y12" s="82">
        <f t="shared" si="19"/>
        <v>0</v>
      </c>
      <c r="Z12" s="82">
        <f t="shared" si="5"/>
        <v>0.99671910713681644</v>
      </c>
      <c r="AA12" s="82">
        <f t="shared" si="20"/>
        <v>0.99820207071097544</v>
      </c>
      <c r="AB12" s="82">
        <f t="shared" si="21"/>
        <v>0</v>
      </c>
      <c r="AC12" s="82">
        <f t="shared" si="6"/>
        <v>0</v>
      </c>
      <c r="AD12" s="82" t="e">
        <f t="shared" si="22"/>
        <v>#DIV/0!</v>
      </c>
      <c r="AE12" s="83">
        <f t="shared" si="7"/>
        <v>0</v>
      </c>
      <c r="AF12" s="87"/>
      <c r="AG12" s="61">
        <f t="shared" si="23"/>
        <v>0</v>
      </c>
      <c r="AH12" s="30">
        <f t="shared" si="8"/>
        <v>0.99671910713681644</v>
      </c>
      <c r="AI12" s="30">
        <f t="shared" si="24"/>
        <v>0.99820207071097544</v>
      </c>
      <c r="AJ12" s="30">
        <f t="shared" si="25"/>
        <v>0</v>
      </c>
      <c r="AK12" s="30">
        <f t="shared" si="9"/>
        <v>0</v>
      </c>
      <c r="AL12" s="30" t="e">
        <f t="shared" si="26"/>
        <v>#DIV/0!</v>
      </c>
      <c r="AM12" s="29">
        <f t="shared" si="10"/>
        <v>0</v>
      </c>
    </row>
    <row r="13" spans="1:39" ht="15" thickBot="1" x14ac:dyDescent="0.25">
      <c r="A13" s="67" t="s">
        <v>22</v>
      </c>
      <c r="B13" s="23">
        <f>B6/B11</f>
        <v>1.0716691090896111</v>
      </c>
      <c r="C13"/>
      <c r="D13"/>
      <c r="E13" s="78">
        <v>1.51</v>
      </c>
      <c r="F13" s="79">
        <v>8.24</v>
      </c>
      <c r="G13" s="80">
        <v>30</v>
      </c>
      <c r="H13" s="81">
        <v>0.45</v>
      </c>
      <c r="I13" s="70">
        <v>347.5</v>
      </c>
      <c r="J13" s="82">
        <f t="shared" si="11"/>
        <v>20850</v>
      </c>
      <c r="K13" s="83">
        <f t="shared" si="12"/>
        <v>13.5</v>
      </c>
      <c r="L13" s="83">
        <f t="shared" si="13"/>
        <v>3.6928169596964038</v>
      </c>
      <c r="M13" s="84">
        <f t="shared" si="0"/>
        <v>8.8305534588983949</v>
      </c>
      <c r="N13" s="85">
        <f t="shared" si="14"/>
        <v>14.467532972709749</v>
      </c>
      <c r="O13" s="86">
        <f t="shared" si="1"/>
        <v>26.479899170524561</v>
      </c>
      <c r="P13" s="71">
        <v>0.375</v>
      </c>
      <c r="Q13" s="82">
        <f t="shared" si="15"/>
        <v>7.6699039394282058E-4</v>
      </c>
      <c r="R13" s="82">
        <f t="shared" si="2"/>
        <v>0.99603668142127422</v>
      </c>
      <c r="S13" s="82">
        <f t="shared" si="16"/>
        <v>0.99782810141885825</v>
      </c>
      <c r="T13" s="82">
        <f t="shared" si="17"/>
        <v>1.2500000000000001E-2</v>
      </c>
      <c r="U13" s="82">
        <f t="shared" si="3"/>
        <v>13861.090083126082</v>
      </c>
      <c r="V13" s="82">
        <f t="shared" si="18"/>
        <v>0.9488031723261835</v>
      </c>
      <c r="W13" s="83">
        <f t="shared" si="4"/>
        <v>3.6928169596964038</v>
      </c>
      <c r="X13" s="81"/>
      <c r="Y13" s="82">
        <f t="shared" si="19"/>
        <v>0</v>
      </c>
      <c r="Z13" s="82">
        <f t="shared" si="5"/>
        <v>0.99603668142127422</v>
      </c>
      <c r="AA13" s="82">
        <f t="shared" si="20"/>
        <v>0.99782810141885825</v>
      </c>
      <c r="AB13" s="82">
        <f t="shared" si="21"/>
        <v>0</v>
      </c>
      <c r="AC13" s="82">
        <f t="shared" si="6"/>
        <v>0</v>
      </c>
      <c r="AD13" s="82" t="e">
        <f t="shared" si="22"/>
        <v>#DIV/0!</v>
      </c>
      <c r="AE13" s="83">
        <f t="shared" si="7"/>
        <v>0</v>
      </c>
      <c r="AF13" s="87"/>
      <c r="AG13" s="61">
        <f t="shared" si="23"/>
        <v>0</v>
      </c>
      <c r="AH13" s="30">
        <f t="shared" si="8"/>
        <v>0.99603668142127422</v>
      </c>
      <c r="AI13" s="30">
        <f t="shared" si="24"/>
        <v>0.99782810141885825</v>
      </c>
      <c r="AJ13" s="30">
        <f t="shared" si="25"/>
        <v>0</v>
      </c>
      <c r="AK13" s="30">
        <f t="shared" si="9"/>
        <v>0</v>
      </c>
      <c r="AL13" s="30" t="e">
        <f t="shared" si="26"/>
        <v>#DIV/0!</v>
      </c>
      <c r="AM13" s="29">
        <f t="shared" si="10"/>
        <v>0</v>
      </c>
    </row>
    <row r="14" spans="1:39" ht="18" customHeight="1" thickBot="1" x14ac:dyDescent="0.25">
      <c r="A14"/>
      <c r="B14"/>
      <c r="C14"/>
      <c r="D14"/>
      <c r="E14" s="78">
        <v>1.76</v>
      </c>
      <c r="F14" s="79">
        <v>8.23</v>
      </c>
      <c r="G14" s="80">
        <v>29.9</v>
      </c>
      <c r="H14" s="81">
        <v>0.47</v>
      </c>
      <c r="I14" s="70">
        <v>347.5</v>
      </c>
      <c r="J14" s="82">
        <f t="shared" si="11"/>
        <v>20850</v>
      </c>
      <c r="K14" s="83">
        <f t="shared" si="12"/>
        <v>14.052999999999999</v>
      </c>
      <c r="L14" s="83">
        <f t="shared" si="13"/>
        <v>3.991758966038931</v>
      </c>
      <c r="M14" s="84">
        <f t="shared" si="0"/>
        <v>8.8198367678074998</v>
      </c>
      <c r="N14" s="85">
        <f t="shared" si="14"/>
        <v>15.060165990036303</v>
      </c>
      <c r="O14" s="86">
        <f t="shared" si="1"/>
        <v>27.463772986196023</v>
      </c>
      <c r="P14" s="71">
        <v>0.375</v>
      </c>
      <c r="Q14" s="82">
        <f t="shared" si="15"/>
        <v>7.6699039394282058E-4</v>
      </c>
      <c r="R14" s="82">
        <f t="shared" si="2"/>
        <v>0.99538050284863744</v>
      </c>
      <c r="S14" s="82">
        <f t="shared" si="16"/>
        <v>0.99746851556105331</v>
      </c>
      <c r="T14" s="82">
        <f t="shared" si="17"/>
        <v>1.2500000000000001E-2</v>
      </c>
      <c r="U14" s="82">
        <f t="shared" si="3"/>
        <v>14964.604600774644</v>
      </c>
      <c r="V14" s="82">
        <f t="shared" si="18"/>
        <v>0.950323195938099</v>
      </c>
      <c r="W14" s="83">
        <f t="shared" si="4"/>
        <v>3.991758966038931</v>
      </c>
      <c r="X14" s="81"/>
      <c r="Y14" s="82">
        <f t="shared" si="19"/>
        <v>0</v>
      </c>
      <c r="Z14" s="82">
        <f t="shared" si="5"/>
        <v>0.99538050284863744</v>
      </c>
      <c r="AA14" s="82">
        <f t="shared" si="20"/>
        <v>0.99746851556105331</v>
      </c>
      <c r="AB14" s="82">
        <f t="shared" si="21"/>
        <v>0</v>
      </c>
      <c r="AC14" s="82">
        <f t="shared" si="6"/>
        <v>0</v>
      </c>
      <c r="AD14" s="82" t="e">
        <f t="shared" si="22"/>
        <v>#DIV/0!</v>
      </c>
      <c r="AE14" s="83">
        <f t="shared" si="7"/>
        <v>0</v>
      </c>
      <c r="AF14" s="87"/>
      <c r="AG14" s="61">
        <f t="shared" si="23"/>
        <v>0</v>
      </c>
      <c r="AH14" s="30">
        <f t="shared" si="8"/>
        <v>0.99538050284863744</v>
      </c>
      <c r="AI14" s="30">
        <f t="shared" si="24"/>
        <v>0.99746851556105331</v>
      </c>
      <c r="AJ14" s="30">
        <f t="shared" si="25"/>
        <v>0</v>
      </c>
      <c r="AK14" s="30">
        <f t="shared" si="9"/>
        <v>0</v>
      </c>
      <c r="AL14" s="30" t="e">
        <f t="shared" si="26"/>
        <v>#DIV/0!</v>
      </c>
      <c r="AM14" s="29">
        <f t="shared" si="10"/>
        <v>0</v>
      </c>
    </row>
    <row r="15" spans="1:39" ht="13.5" thickBot="1" x14ac:dyDescent="0.25">
      <c r="A15" s="39" t="s">
        <v>38</v>
      </c>
      <c r="B15" s="53">
        <v>1</v>
      </c>
      <c r="C15"/>
      <c r="D15"/>
      <c r="E15" s="78">
        <v>1.98</v>
      </c>
      <c r="F15" s="79">
        <v>8.2100000000000009</v>
      </c>
      <c r="G15" s="80">
        <v>29.9</v>
      </c>
      <c r="H15" s="81">
        <v>0.48</v>
      </c>
      <c r="I15" s="70">
        <v>347.5</v>
      </c>
      <c r="J15" s="82">
        <f t="shared" si="11"/>
        <v>20850</v>
      </c>
      <c r="K15" s="83">
        <f t="shared" si="12"/>
        <v>14.351999999999999</v>
      </c>
      <c r="L15" s="83">
        <f t="shared" si="13"/>
        <v>4.2376669132847562</v>
      </c>
      <c r="M15" s="84">
        <f t="shared" si="0"/>
        <v>8.7984033856257078</v>
      </c>
      <c r="N15" s="85">
        <f t="shared" si="14"/>
        <v>15.380595053654098</v>
      </c>
      <c r="O15" s="86">
        <f t="shared" si="1"/>
        <v>28.478863312000868</v>
      </c>
      <c r="P15" s="71">
        <v>0.375</v>
      </c>
      <c r="Q15" s="82">
        <f t="shared" si="15"/>
        <v>7.6699039394282058E-4</v>
      </c>
      <c r="R15" s="82">
        <f t="shared" si="2"/>
        <v>0.99480306570471722</v>
      </c>
      <c r="S15" s="82">
        <f t="shared" si="16"/>
        <v>0.99715208000618505</v>
      </c>
      <c r="T15" s="82">
        <f t="shared" si="17"/>
        <v>1.2500000000000001E-2</v>
      </c>
      <c r="U15" s="82">
        <f t="shared" si="3"/>
        <v>15872.360086474739</v>
      </c>
      <c r="V15" s="82">
        <f t="shared" si="18"/>
        <v>0.95147060054397159</v>
      </c>
      <c r="W15" s="83">
        <f t="shared" si="4"/>
        <v>4.2376669132847562</v>
      </c>
      <c r="X15" s="81"/>
      <c r="Y15" s="82">
        <f t="shared" si="19"/>
        <v>0</v>
      </c>
      <c r="Z15" s="82">
        <f t="shared" si="5"/>
        <v>0.99480306570471722</v>
      </c>
      <c r="AA15" s="82">
        <f t="shared" si="20"/>
        <v>0.99715208000618505</v>
      </c>
      <c r="AB15" s="82">
        <f t="shared" si="21"/>
        <v>0</v>
      </c>
      <c r="AC15" s="82">
        <f t="shared" si="6"/>
        <v>0</v>
      </c>
      <c r="AD15" s="82" t="e">
        <f t="shared" si="22"/>
        <v>#DIV/0!</v>
      </c>
      <c r="AE15" s="83">
        <f t="shared" si="7"/>
        <v>0</v>
      </c>
      <c r="AF15" s="87"/>
      <c r="AG15" s="61">
        <f t="shared" si="23"/>
        <v>0</v>
      </c>
      <c r="AH15" s="30">
        <f t="shared" si="8"/>
        <v>0.99480306570471722</v>
      </c>
      <c r="AI15" s="30">
        <f t="shared" si="24"/>
        <v>0.99715208000618505</v>
      </c>
      <c r="AJ15" s="30">
        <f t="shared" si="25"/>
        <v>0</v>
      </c>
      <c r="AK15" s="30">
        <f t="shared" si="9"/>
        <v>0</v>
      </c>
      <c r="AL15" s="30" t="e">
        <f t="shared" si="26"/>
        <v>#DIV/0!</v>
      </c>
      <c r="AM15" s="29">
        <f t="shared" si="10"/>
        <v>0</v>
      </c>
    </row>
    <row r="16" spans="1:39" x14ac:dyDescent="0.2">
      <c r="A16"/>
      <c r="B16"/>
      <c r="C16"/>
      <c r="D16"/>
      <c r="E16" s="78">
        <v>2.2000000000000002</v>
      </c>
      <c r="F16" s="79">
        <v>8.18</v>
      </c>
      <c r="G16" s="80">
        <v>29.9</v>
      </c>
      <c r="H16" s="81">
        <v>0.5</v>
      </c>
      <c r="I16" s="70">
        <v>347.5</v>
      </c>
      <c r="J16" s="82">
        <f t="shared" si="11"/>
        <v>20850</v>
      </c>
      <c r="K16" s="83">
        <f t="shared" si="12"/>
        <v>14.95</v>
      </c>
      <c r="L16" s="83">
        <f t="shared" si="13"/>
        <v>4.4702179740266645</v>
      </c>
      <c r="M16" s="84">
        <f t="shared" si="0"/>
        <v>8.7662533123530189</v>
      </c>
      <c r="N16" s="85">
        <f t="shared" si="14"/>
        <v>16.021453180889687</v>
      </c>
      <c r="O16" s="86">
        <f t="shared" si="1"/>
        <v>28.734650134088362</v>
      </c>
      <c r="P16" s="71">
        <v>0.375</v>
      </c>
      <c r="Q16" s="82">
        <f t="shared" si="15"/>
        <v>7.6699039394282058E-4</v>
      </c>
      <c r="R16" s="82">
        <f t="shared" si="2"/>
        <v>0.99422562856079688</v>
      </c>
      <c r="S16" s="82">
        <f t="shared" si="16"/>
        <v>0.99683564445131667</v>
      </c>
      <c r="T16" s="82">
        <f t="shared" si="17"/>
        <v>1.2500000000000001E-2</v>
      </c>
      <c r="U16" s="82">
        <f t="shared" si="3"/>
        <v>16730.936571869104</v>
      </c>
      <c r="V16" s="82">
        <f t="shared" si="18"/>
        <v>0.95248106715381486</v>
      </c>
      <c r="W16" s="83">
        <f t="shared" si="4"/>
        <v>4.4702179740266645</v>
      </c>
      <c r="X16" s="81"/>
      <c r="Y16" s="82">
        <f t="shared" si="19"/>
        <v>0</v>
      </c>
      <c r="Z16" s="82">
        <f t="shared" si="5"/>
        <v>0.99422562856079688</v>
      </c>
      <c r="AA16" s="82">
        <f t="shared" si="20"/>
        <v>0.99683564445131667</v>
      </c>
      <c r="AB16" s="82">
        <f t="shared" si="21"/>
        <v>0</v>
      </c>
      <c r="AC16" s="82">
        <f t="shared" si="6"/>
        <v>0</v>
      </c>
      <c r="AD16" s="82" t="e">
        <f t="shared" si="22"/>
        <v>#DIV/0!</v>
      </c>
      <c r="AE16" s="83">
        <f t="shared" si="7"/>
        <v>0</v>
      </c>
      <c r="AF16" s="87"/>
      <c r="AG16" s="61">
        <f t="shared" si="23"/>
        <v>0</v>
      </c>
      <c r="AH16" s="30">
        <f t="shared" si="8"/>
        <v>0.99422562856079688</v>
      </c>
      <c r="AI16" s="30">
        <f t="shared" si="24"/>
        <v>0.99683564445131667</v>
      </c>
      <c r="AJ16" s="30">
        <f t="shared" si="25"/>
        <v>0</v>
      </c>
      <c r="AK16" s="30">
        <f t="shared" si="9"/>
        <v>0</v>
      </c>
      <c r="AL16" s="30" t="e">
        <f t="shared" si="26"/>
        <v>#DIV/0!</v>
      </c>
      <c r="AM16" s="29">
        <f t="shared" si="10"/>
        <v>0</v>
      </c>
    </row>
    <row r="17" spans="1:39" x14ac:dyDescent="0.2">
      <c r="A17"/>
      <c r="B17"/>
      <c r="C17"/>
      <c r="D17" s="4"/>
      <c r="E17" s="78">
        <v>2.44</v>
      </c>
      <c r="F17" s="79">
        <v>8.1300000000000008</v>
      </c>
      <c r="G17" s="80">
        <v>29.9</v>
      </c>
      <c r="H17" s="81">
        <v>0.51</v>
      </c>
      <c r="I17" s="70">
        <v>347.5</v>
      </c>
      <c r="J17" s="82">
        <f t="shared" si="11"/>
        <v>20850</v>
      </c>
      <c r="K17" s="83">
        <f t="shared" si="12"/>
        <v>15.248999999999999</v>
      </c>
      <c r="L17" s="83">
        <f t="shared" si="13"/>
        <v>4.7109405631912464</v>
      </c>
      <c r="M17" s="84">
        <f t="shared" si="0"/>
        <v>8.7126698568985397</v>
      </c>
      <c r="N17" s="85">
        <f t="shared" si="14"/>
        <v>16.341882244507477</v>
      </c>
      <c r="O17" s="86">
        <f t="shared" si="1"/>
        <v>29.506786087889754</v>
      </c>
      <c r="P17" s="71">
        <v>0.375</v>
      </c>
      <c r="Q17" s="82">
        <f t="shared" si="15"/>
        <v>7.6699039394282058E-4</v>
      </c>
      <c r="R17" s="82">
        <f t="shared" si="2"/>
        <v>0.99359569713106566</v>
      </c>
      <c r="S17" s="82">
        <f t="shared" si="16"/>
        <v>0.996490442027824</v>
      </c>
      <c r="T17" s="82">
        <f t="shared" si="17"/>
        <v>1.2500000000000001E-2</v>
      </c>
      <c r="U17" s="82">
        <f t="shared" si="3"/>
        <v>17619.915670464969</v>
      </c>
      <c r="V17" s="82">
        <f t="shared" si="18"/>
        <v>0.95345922476279177</v>
      </c>
      <c r="W17" s="83">
        <f t="shared" si="4"/>
        <v>4.7109405631912464</v>
      </c>
      <c r="X17" s="81"/>
      <c r="Y17" s="82">
        <f t="shared" si="19"/>
        <v>0</v>
      </c>
      <c r="Z17" s="82">
        <f t="shared" si="5"/>
        <v>0.99359569713106566</v>
      </c>
      <c r="AA17" s="82">
        <f t="shared" si="20"/>
        <v>0.996490442027824</v>
      </c>
      <c r="AB17" s="82">
        <f t="shared" si="21"/>
        <v>0</v>
      </c>
      <c r="AC17" s="82">
        <f t="shared" si="6"/>
        <v>0</v>
      </c>
      <c r="AD17" s="82" t="e">
        <f t="shared" si="22"/>
        <v>#DIV/0!</v>
      </c>
      <c r="AE17" s="83">
        <f t="shared" si="7"/>
        <v>0</v>
      </c>
      <c r="AF17" s="87"/>
      <c r="AG17" s="61">
        <f t="shared" si="23"/>
        <v>0</v>
      </c>
      <c r="AH17" s="30">
        <f t="shared" si="8"/>
        <v>0.99359569713106566</v>
      </c>
      <c r="AI17" s="30">
        <f t="shared" si="24"/>
        <v>0.996490442027824</v>
      </c>
      <c r="AJ17" s="30">
        <f t="shared" si="25"/>
        <v>0</v>
      </c>
      <c r="AK17" s="30">
        <f t="shared" si="9"/>
        <v>0</v>
      </c>
      <c r="AL17" s="30" t="e">
        <f t="shared" si="26"/>
        <v>#DIV/0!</v>
      </c>
      <c r="AM17" s="29">
        <f t="shared" si="10"/>
        <v>0</v>
      </c>
    </row>
    <row r="18" spans="1:39" x14ac:dyDescent="0.2">
      <c r="A18" s="2"/>
      <c r="B18" s="2"/>
      <c r="C18" s="2"/>
      <c r="E18" s="78">
        <v>2.64</v>
      </c>
      <c r="F18" s="79">
        <v>8.11</v>
      </c>
      <c r="G18" s="80">
        <v>29.9</v>
      </c>
      <c r="H18" s="81">
        <v>0.52</v>
      </c>
      <c r="I18" s="70">
        <v>347.5</v>
      </c>
      <c r="J18" s="82">
        <f t="shared" si="11"/>
        <v>20850</v>
      </c>
      <c r="K18" s="83">
        <f t="shared" si="12"/>
        <v>15.548</v>
      </c>
      <c r="L18" s="83">
        <f t="shared" si="13"/>
        <v>4.902567894371721</v>
      </c>
      <c r="M18" s="84">
        <f t="shared" ref="M18:M38" si="27">F18*$B$13</f>
        <v>8.6912364747167459</v>
      </c>
      <c r="N18" s="85">
        <f t="shared" si="14"/>
        <v>16.662311308125272</v>
      </c>
      <c r="O18" s="86">
        <f t="shared" si="1"/>
        <v>30.042428846227359</v>
      </c>
      <c r="P18" s="71">
        <v>0.375</v>
      </c>
      <c r="Q18" s="82">
        <f t="shared" si="15"/>
        <v>7.6699039394282058E-4</v>
      </c>
      <c r="R18" s="82">
        <f t="shared" ref="R18:R38" si="28">1-0.097225867*$E18/$B$11/($B$9+459.67)</f>
        <v>0.99307075427295621</v>
      </c>
      <c r="S18" s="82">
        <f t="shared" si="16"/>
        <v>0.99620277334158003</v>
      </c>
      <c r="T18" s="82">
        <f t="shared" si="17"/>
        <v>1.2500000000000001E-2</v>
      </c>
      <c r="U18" s="82">
        <f t="shared" ref="U18:U38" si="29">1363000*P18/12*($E18*$B$11/(1-T18^4))^0.5</f>
        <v>18327.822737201725</v>
      </c>
      <c r="V18" s="82">
        <f t="shared" si="18"/>
        <v>0.9541935083688079</v>
      </c>
      <c r="W18" s="83">
        <f t="shared" ref="W18:W38" si="30">IF(U18=0,0,1096*V18*Q18*S18*($E18/$B$11)^0.5)</f>
        <v>4.902567894371721</v>
      </c>
      <c r="X18" s="81"/>
      <c r="Y18" s="82">
        <f t="shared" si="19"/>
        <v>0</v>
      </c>
      <c r="Z18" s="82">
        <f t="shared" ref="Z18:Z38" si="31">1-0.097225867*$E18/$B$11/($B$9+459.67)</f>
        <v>0.99307075427295621</v>
      </c>
      <c r="AA18" s="82">
        <f t="shared" si="20"/>
        <v>0.99620277334158003</v>
      </c>
      <c r="AB18" s="82">
        <f t="shared" si="21"/>
        <v>0</v>
      </c>
      <c r="AC18" s="82">
        <f t="shared" ref="AC18:AC38" si="32">1363000*X18/12*($E18*$B$11/(1-AB18^4))^0.5</f>
        <v>0</v>
      </c>
      <c r="AD18" s="82" t="e">
        <f t="shared" si="22"/>
        <v>#DIV/0!</v>
      </c>
      <c r="AE18" s="83">
        <f t="shared" ref="AE18:AE38" si="33">IF(AC18=0,0,1096*AD18*Y18*AA18*($E18/$B$11)^0.5)</f>
        <v>0</v>
      </c>
      <c r="AF18" s="87"/>
      <c r="AG18" s="61">
        <f t="shared" si="23"/>
        <v>0</v>
      </c>
      <c r="AH18" s="30">
        <f t="shared" ref="AH18:AH38" si="34">1-0.097225867*$E18/$B$11/($B$9+459.67)</f>
        <v>0.99307075427295621</v>
      </c>
      <c r="AI18" s="30">
        <f t="shared" si="24"/>
        <v>0.99620277334158003</v>
      </c>
      <c r="AJ18" s="30">
        <f t="shared" si="25"/>
        <v>0</v>
      </c>
      <c r="AK18" s="30">
        <f t="shared" ref="AK18:AK38" si="35">1363000*AF18/12*($E18*$B$11/(1-AJ18^4))^0.5</f>
        <v>0</v>
      </c>
      <c r="AL18" s="30" t="e">
        <f t="shared" si="26"/>
        <v>#DIV/0!</v>
      </c>
      <c r="AM18" s="29">
        <f t="shared" ref="AM18:AM38" si="36">IF(AK18=0,0,1096*AL18*AG18*AI18*($E18/$B$11)^0.5)</f>
        <v>0</v>
      </c>
    </row>
    <row r="19" spans="1:39" x14ac:dyDescent="0.2">
      <c r="E19" s="78">
        <v>2.88</v>
      </c>
      <c r="F19" s="79">
        <v>8.0399999999999991</v>
      </c>
      <c r="G19" s="80">
        <v>29.9</v>
      </c>
      <c r="H19" s="81">
        <v>0.53</v>
      </c>
      <c r="I19" s="70">
        <v>347.5</v>
      </c>
      <c r="J19" s="82">
        <f t="shared" si="11"/>
        <v>20850</v>
      </c>
      <c r="K19" s="83">
        <f t="shared" si="12"/>
        <v>15.847</v>
      </c>
      <c r="L19" s="83">
        <f t="shared" si="13"/>
        <v>5.1230872870563928</v>
      </c>
      <c r="M19" s="84">
        <f t="shared" si="27"/>
        <v>8.6162196370804729</v>
      </c>
      <c r="N19" s="85">
        <f t="shared" si="14"/>
        <v>16.982740371743066</v>
      </c>
      <c r="O19" s="86">
        <f t="shared" si="1"/>
        <v>30.535557144921054</v>
      </c>
      <c r="P19" s="71">
        <v>0.375</v>
      </c>
      <c r="Q19" s="82">
        <f t="shared" si="15"/>
        <v>7.6699039394282058E-4</v>
      </c>
      <c r="R19" s="82">
        <f t="shared" si="28"/>
        <v>0.99244082284322499</v>
      </c>
      <c r="S19" s="82">
        <f t="shared" si="16"/>
        <v>0.99585757091808724</v>
      </c>
      <c r="T19" s="82">
        <f t="shared" si="17"/>
        <v>1.2500000000000001E-2</v>
      </c>
      <c r="U19" s="82">
        <f t="shared" si="29"/>
        <v>19142.786525181706</v>
      </c>
      <c r="V19" s="82">
        <f t="shared" si="18"/>
        <v>0.95499441738105773</v>
      </c>
      <c r="W19" s="83">
        <f t="shared" si="30"/>
        <v>5.1230872870563928</v>
      </c>
      <c r="X19" s="81"/>
      <c r="Y19" s="82">
        <f t="shared" si="19"/>
        <v>0</v>
      </c>
      <c r="Z19" s="82">
        <f t="shared" si="31"/>
        <v>0.99244082284322499</v>
      </c>
      <c r="AA19" s="82">
        <f t="shared" si="20"/>
        <v>0.99585757091808724</v>
      </c>
      <c r="AB19" s="82">
        <f t="shared" si="21"/>
        <v>0</v>
      </c>
      <c r="AC19" s="82">
        <f t="shared" si="32"/>
        <v>0</v>
      </c>
      <c r="AD19" s="82" t="e">
        <f t="shared" si="22"/>
        <v>#DIV/0!</v>
      </c>
      <c r="AE19" s="83">
        <f t="shared" si="33"/>
        <v>0</v>
      </c>
      <c r="AF19" s="87"/>
      <c r="AG19" s="61">
        <f t="shared" si="23"/>
        <v>0</v>
      </c>
      <c r="AH19" s="30">
        <f t="shared" si="34"/>
        <v>0.99244082284322499</v>
      </c>
      <c r="AI19" s="30">
        <f t="shared" si="24"/>
        <v>0.99585757091808724</v>
      </c>
      <c r="AJ19" s="30">
        <f t="shared" si="25"/>
        <v>0</v>
      </c>
      <c r="AK19" s="30">
        <f t="shared" si="35"/>
        <v>0</v>
      </c>
      <c r="AL19" s="30" t="e">
        <f t="shared" si="26"/>
        <v>#DIV/0!</v>
      </c>
      <c r="AM19" s="29">
        <f t="shared" si="36"/>
        <v>0</v>
      </c>
    </row>
    <row r="20" spans="1:39" x14ac:dyDescent="0.2">
      <c r="E20" s="78">
        <v>3.06</v>
      </c>
      <c r="F20" s="79">
        <v>8.02</v>
      </c>
      <c r="G20" s="80">
        <v>29.9</v>
      </c>
      <c r="H20" s="81">
        <v>0.55000000000000004</v>
      </c>
      <c r="I20" s="70">
        <v>347.5</v>
      </c>
      <c r="J20" s="82">
        <f t="shared" si="11"/>
        <v>20850</v>
      </c>
      <c r="K20" s="83">
        <f t="shared" si="12"/>
        <v>16.445</v>
      </c>
      <c r="L20" s="83">
        <f t="shared" si="13"/>
        <v>5.2824347155178737</v>
      </c>
      <c r="M20" s="84">
        <f t="shared" si="27"/>
        <v>8.5947862548986809</v>
      </c>
      <c r="N20" s="85">
        <f t="shared" si="14"/>
        <v>17.623598498978655</v>
      </c>
      <c r="O20" s="86">
        <f t="shared" si="1"/>
        <v>30.264933992014608</v>
      </c>
      <c r="P20" s="71">
        <v>0.375</v>
      </c>
      <c r="Q20" s="82">
        <f t="shared" si="15"/>
        <v>7.6699039394282058E-4</v>
      </c>
      <c r="R20" s="82">
        <f t="shared" si="28"/>
        <v>0.99196837427092655</v>
      </c>
      <c r="S20" s="82">
        <f t="shared" si="16"/>
        <v>0.99559866910046779</v>
      </c>
      <c r="T20" s="82">
        <f t="shared" si="17"/>
        <v>1.2500000000000001E-2</v>
      </c>
      <c r="U20" s="82">
        <f t="shared" si="29"/>
        <v>19731.932702993661</v>
      </c>
      <c r="V20" s="82">
        <f t="shared" si="18"/>
        <v>0.95554615317749914</v>
      </c>
      <c r="W20" s="83">
        <f t="shared" si="30"/>
        <v>5.2824347155178737</v>
      </c>
      <c r="X20" s="81"/>
      <c r="Y20" s="82">
        <f t="shared" si="19"/>
        <v>0</v>
      </c>
      <c r="Z20" s="82">
        <f t="shared" si="31"/>
        <v>0.99196837427092655</v>
      </c>
      <c r="AA20" s="82">
        <f t="shared" si="20"/>
        <v>0.99559866910046779</v>
      </c>
      <c r="AB20" s="82">
        <f t="shared" si="21"/>
        <v>0</v>
      </c>
      <c r="AC20" s="82">
        <f t="shared" si="32"/>
        <v>0</v>
      </c>
      <c r="AD20" s="82" t="e">
        <f t="shared" si="22"/>
        <v>#DIV/0!</v>
      </c>
      <c r="AE20" s="83">
        <f t="shared" si="33"/>
        <v>0</v>
      </c>
      <c r="AF20" s="87"/>
      <c r="AG20" s="61">
        <f t="shared" si="23"/>
        <v>0</v>
      </c>
      <c r="AH20" s="30">
        <f t="shared" si="34"/>
        <v>0.99196837427092655</v>
      </c>
      <c r="AI20" s="30">
        <f t="shared" si="24"/>
        <v>0.99559866910046779</v>
      </c>
      <c r="AJ20" s="30">
        <f t="shared" si="25"/>
        <v>0</v>
      </c>
      <c r="AK20" s="30">
        <f t="shared" si="35"/>
        <v>0</v>
      </c>
      <c r="AL20" s="30" t="e">
        <f t="shared" si="26"/>
        <v>#DIV/0!</v>
      </c>
      <c r="AM20" s="29">
        <f t="shared" si="36"/>
        <v>0</v>
      </c>
    </row>
    <row r="21" spans="1:39" x14ac:dyDescent="0.2">
      <c r="A21" s="13"/>
      <c r="E21" s="78">
        <v>3.16</v>
      </c>
      <c r="F21" s="79">
        <v>7.99</v>
      </c>
      <c r="G21" s="80">
        <v>29.9</v>
      </c>
      <c r="H21" s="81">
        <v>0.55000000000000004</v>
      </c>
      <c r="I21" s="70">
        <v>347.5</v>
      </c>
      <c r="J21" s="82">
        <f t="shared" si="11"/>
        <v>20850</v>
      </c>
      <c r="K21" s="83">
        <f t="shared" si="12"/>
        <v>16.445</v>
      </c>
      <c r="L21" s="83">
        <f t="shared" si="13"/>
        <v>5.3689116186448924</v>
      </c>
      <c r="M21" s="84">
        <f t="shared" si="27"/>
        <v>8.5626361816259937</v>
      </c>
      <c r="N21" s="85">
        <f t="shared" si="14"/>
        <v>17.623598498978655</v>
      </c>
      <c r="O21" s="86">
        <f t="shared" si="1"/>
        <v>30.645326903946234</v>
      </c>
      <c r="P21" s="71">
        <v>0.375</v>
      </c>
      <c r="Q21" s="82">
        <f t="shared" si="15"/>
        <v>7.6699039394282058E-4</v>
      </c>
      <c r="R21" s="82">
        <f t="shared" si="28"/>
        <v>0.99170590284187188</v>
      </c>
      <c r="S21" s="82">
        <f t="shared" si="16"/>
        <v>0.99545483475734575</v>
      </c>
      <c r="T21" s="82">
        <f t="shared" si="17"/>
        <v>1.2500000000000001E-2</v>
      </c>
      <c r="U21" s="82">
        <f t="shared" si="29"/>
        <v>20051.757958380273</v>
      </c>
      <c r="V21" s="82">
        <f t="shared" si="18"/>
        <v>0.95583670526689957</v>
      </c>
      <c r="W21" s="83">
        <f t="shared" si="30"/>
        <v>5.3689116186448924</v>
      </c>
      <c r="X21" s="81"/>
      <c r="Y21" s="82">
        <f t="shared" si="19"/>
        <v>0</v>
      </c>
      <c r="Z21" s="82">
        <f t="shared" si="31"/>
        <v>0.99170590284187188</v>
      </c>
      <c r="AA21" s="82">
        <f t="shared" si="20"/>
        <v>0.99545483475734575</v>
      </c>
      <c r="AB21" s="82">
        <f t="shared" si="21"/>
        <v>0</v>
      </c>
      <c r="AC21" s="82">
        <f t="shared" si="32"/>
        <v>0</v>
      </c>
      <c r="AD21" s="82" t="e">
        <f t="shared" si="22"/>
        <v>#DIV/0!</v>
      </c>
      <c r="AE21" s="83">
        <f t="shared" si="33"/>
        <v>0</v>
      </c>
      <c r="AF21" s="87"/>
      <c r="AG21" s="61">
        <f t="shared" si="23"/>
        <v>0</v>
      </c>
      <c r="AH21" s="30">
        <f t="shared" si="34"/>
        <v>0.99170590284187188</v>
      </c>
      <c r="AI21" s="30">
        <f t="shared" si="24"/>
        <v>0.99545483475734575</v>
      </c>
      <c r="AJ21" s="30">
        <f t="shared" si="25"/>
        <v>0</v>
      </c>
      <c r="AK21" s="30">
        <f t="shared" si="35"/>
        <v>0</v>
      </c>
      <c r="AL21" s="30" t="e">
        <f t="shared" si="26"/>
        <v>#DIV/0!</v>
      </c>
      <c r="AM21" s="29">
        <f t="shared" si="36"/>
        <v>0</v>
      </c>
    </row>
    <row r="22" spans="1:39" x14ac:dyDescent="0.2">
      <c r="E22" s="78"/>
      <c r="F22" s="79"/>
      <c r="G22" s="80"/>
      <c r="H22" s="81"/>
      <c r="I22" s="70"/>
      <c r="J22" s="82">
        <f t="shared" si="11"/>
        <v>0</v>
      </c>
      <c r="K22" s="83">
        <f t="shared" si="12"/>
        <v>0</v>
      </c>
      <c r="L22" s="83">
        <f t="shared" si="13"/>
        <v>0</v>
      </c>
      <c r="M22" s="84">
        <f t="shared" si="27"/>
        <v>0</v>
      </c>
      <c r="N22" s="85">
        <f t="shared" si="14"/>
        <v>0</v>
      </c>
      <c r="O22" s="86" t="e">
        <f t="shared" si="1"/>
        <v>#DIV/0!</v>
      </c>
      <c r="P22" s="71">
        <v>0.375</v>
      </c>
      <c r="Q22" s="82">
        <f t="shared" si="15"/>
        <v>7.6699039394282058E-4</v>
      </c>
      <c r="R22" s="82">
        <f t="shared" si="28"/>
        <v>1</v>
      </c>
      <c r="S22" s="82">
        <f t="shared" si="16"/>
        <v>1</v>
      </c>
      <c r="T22" s="82">
        <f t="shared" si="17"/>
        <v>1.2500000000000001E-2</v>
      </c>
      <c r="U22" s="82">
        <f t="shared" si="29"/>
        <v>0</v>
      </c>
      <c r="V22" s="82" t="e">
        <f t="shared" si="18"/>
        <v>#DIV/0!</v>
      </c>
      <c r="W22" s="83">
        <f t="shared" si="30"/>
        <v>0</v>
      </c>
      <c r="X22" s="81"/>
      <c r="Y22" s="82">
        <f t="shared" si="19"/>
        <v>0</v>
      </c>
      <c r="Z22" s="82">
        <f t="shared" si="31"/>
        <v>1</v>
      </c>
      <c r="AA22" s="82">
        <f t="shared" si="20"/>
        <v>1</v>
      </c>
      <c r="AB22" s="82">
        <f t="shared" si="21"/>
        <v>0</v>
      </c>
      <c r="AC22" s="82">
        <f t="shared" si="32"/>
        <v>0</v>
      </c>
      <c r="AD22" s="82" t="e">
        <f t="shared" si="22"/>
        <v>#DIV/0!</v>
      </c>
      <c r="AE22" s="83">
        <f t="shared" si="33"/>
        <v>0</v>
      </c>
      <c r="AF22" s="87"/>
      <c r="AG22" s="61">
        <f t="shared" si="23"/>
        <v>0</v>
      </c>
      <c r="AH22" s="30">
        <f t="shared" si="34"/>
        <v>1</v>
      </c>
      <c r="AI22" s="30">
        <f t="shared" si="24"/>
        <v>1</v>
      </c>
      <c r="AJ22" s="30">
        <f t="shared" si="25"/>
        <v>0</v>
      </c>
      <c r="AK22" s="30">
        <f t="shared" si="35"/>
        <v>0</v>
      </c>
      <c r="AL22" s="30" t="e">
        <f t="shared" si="26"/>
        <v>#DIV/0!</v>
      </c>
      <c r="AM22" s="29">
        <f t="shared" si="36"/>
        <v>0</v>
      </c>
    </row>
    <row r="23" spans="1:39" x14ac:dyDescent="0.2">
      <c r="E23" s="78"/>
      <c r="F23" s="79"/>
      <c r="G23" s="80"/>
      <c r="H23" s="81"/>
      <c r="I23" s="70"/>
      <c r="J23" s="82">
        <f t="shared" si="11"/>
        <v>0</v>
      </c>
      <c r="K23" s="83">
        <f t="shared" si="12"/>
        <v>0</v>
      </c>
      <c r="L23" s="83">
        <f t="shared" si="13"/>
        <v>0</v>
      </c>
      <c r="M23" s="84">
        <f t="shared" si="27"/>
        <v>0</v>
      </c>
      <c r="N23" s="85">
        <f t="shared" si="14"/>
        <v>0</v>
      </c>
      <c r="O23" s="86" t="e">
        <f t="shared" si="1"/>
        <v>#DIV/0!</v>
      </c>
      <c r="P23" s="71">
        <v>0.375</v>
      </c>
      <c r="Q23" s="82">
        <f t="shared" si="15"/>
        <v>7.6699039394282058E-4</v>
      </c>
      <c r="R23" s="82">
        <f t="shared" si="28"/>
        <v>1</v>
      </c>
      <c r="S23" s="82">
        <f t="shared" si="16"/>
        <v>1</v>
      </c>
      <c r="T23" s="82">
        <f t="shared" si="17"/>
        <v>1.2500000000000001E-2</v>
      </c>
      <c r="U23" s="82">
        <f t="shared" si="29"/>
        <v>0</v>
      </c>
      <c r="V23" s="82" t="e">
        <f t="shared" si="18"/>
        <v>#DIV/0!</v>
      </c>
      <c r="W23" s="83">
        <f t="shared" si="30"/>
        <v>0</v>
      </c>
      <c r="X23" s="81"/>
      <c r="Y23" s="82">
        <f t="shared" si="19"/>
        <v>0</v>
      </c>
      <c r="Z23" s="82">
        <f t="shared" si="31"/>
        <v>1</v>
      </c>
      <c r="AA23" s="82">
        <f t="shared" si="20"/>
        <v>1</v>
      </c>
      <c r="AB23" s="82">
        <f t="shared" si="21"/>
        <v>0</v>
      </c>
      <c r="AC23" s="82">
        <f t="shared" si="32"/>
        <v>0</v>
      </c>
      <c r="AD23" s="82" t="e">
        <f t="shared" si="22"/>
        <v>#DIV/0!</v>
      </c>
      <c r="AE23" s="83">
        <f t="shared" si="33"/>
        <v>0</v>
      </c>
      <c r="AF23" s="87"/>
      <c r="AG23" s="61">
        <f t="shared" si="23"/>
        <v>0</v>
      </c>
      <c r="AH23" s="30">
        <f t="shared" si="34"/>
        <v>1</v>
      </c>
      <c r="AI23" s="30">
        <f t="shared" si="24"/>
        <v>1</v>
      </c>
      <c r="AJ23" s="30">
        <f t="shared" si="25"/>
        <v>0</v>
      </c>
      <c r="AK23" s="30">
        <f t="shared" si="35"/>
        <v>0</v>
      </c>
      <c r="AL23" s="30" t="e">
        <f t="shared" si="26"/>
        <v>#DIV/0!</v>
      </c>
      <c r="AM23" s="29">
        <f t="shared" si="36"/>
        <v>0</v>
      </c>
    </row>
    <row r="24" spans="1:39" x14ac:dyDescent="0.2">
      <c r="E24" s="78"/>
      <c r="F24" s="79"/>
      <c r="G24" s="80"/>
      <c r="H24" s="81"/>
      <c r="I24" s="70"/>
      <c r="J24" s="82">
        <f t="shared" si="11"/>
        <v>0</v>
      </c>
      <c r="K24" s="83">
        <f t="shared" si="12"/>
        <v>0</v>
      </c>
      <c r="L24" s="83">
        <f t="shared" si="13"/>
        <v>0</v>
      </c>
      <c r="M24" s="84">
        <f t="shared" si="27"/>
        <v>0</v>
      </c>
      <c r="N24" s="85">
        <f t="shared" si="14"/>
        <v>0</v>
      </c>
      <c r="O24" s="86" t="e">
        <f t="shared" si="1"/>
        <v>#DIV/0!</v>
      </c>
      <c r="P24" s="71">
        <v>0.375</v>
      </c>
      <c r="Q24" s="82">
        <f t="shared" si="15"/>
        <v>7.6699039394282058E-4</v>
      </c>
      <c r="R24" s="82">
        <f t="shared" si="28"/>
        <v>1</v>
      </c>
      <c r="S24" s="82">
        <f t="shared" si="16"/>
        <v>1</v>
      </c>
      <c r="T24" s="82">
        <f t="shared" si="17"/>
        <v>1.2500000000000001E-2</v>
      </c>
      <c r="U24" s="82">
        <f t="shared" si="29"/>
        <v>0</v>
      </c>
      <c r="V24" s="82" t="e">
        <f t="shared" si="18"/>
        <v>#DIV/0!</v>
      </c>
      <c r="W24" s="83">
        <f t="shared" si="30"/>
        <v>0</v>
      </c>
      <c r="X24" s="81"/>
      <c r="Y24" s="82">
        <f t="shared" si="19"/>
        <v>0</v>
      </c>
      <c r="Z24" s="82">
        <f t="shared" si="31"/>
        <v>1</v>
      </c>
      <c r="AA24" s="82">
        <f t="shared" si="20"/>
        <v>1</v>
      </c>
      <c r="AB24" s="82">
        <f t="shared" si="21"/>
        <v>0</v>
      </c>
      <c r="AC24" s="82">
        <f t="shared" si="32"/>
        <v>0</v>
      </c>
      <c r="AD24" s="82" t="e">
        <f t="shared" si="22"/>
        <v>#DIV/0!</v>
      </c>
      <c r="AE24" s="83">
        <f t="shared" si="33"/>
        <v>0</v>
      </c>
      <c r="AF24" s="87"/>
      <c r="AG24" s="61">
        <f t="shared" si="23"/>
        <v>0</v>
      </c>
      <c r="AH24" s="30">
        <f t="shared" si="34"/>
        <v>1</v>
      </c>
      <c r="AI24" s="30">
        <f t="shared" si="24"/>
        <v>1</v>
      </c>
      <c r="AJ24" s="30">
        <f t="shared" si="25"/>
        <v>0</v>
      </c>
      <c r="AK24" s="30">
        <f t="shared" si="35"/>
        <v>0</v>
      </c>
      <c r="AL24" s="30" t="e">
        <f t="shared" si="26"/>
        <v>#DIV/0!</v>
      </c>
      <c r="AM24" s="29">
        <f t="shared" si="36"/>
        <v>0</v>
      </c>
    </row>
    <row r="25" spans="1:39" x14ac:dyDescent="0.2">
      <c r="E25" s="78"/>
      <c r="F25" s="79"/>
      <c r="G25" s="80"/>
      <c r="H25" s="81"/>
      <c r="I25" s="80"/>
      <c r="J25" s="82">
        <f t="shared" si="11"/>
        <v>0</v>
      </c>
      <c r="K25" s="83">
        <f t="shared" si="12"/>
        <v>0</v>
      </c>
      <c r="L25" s="83">
        <f t="shared" si="13"/>
        <v>0</v>
      </c>
      <c r="M25" s="84">
        <f t="shared" si="27"/>
        <v>0</v>
      </c>
      <c r="N25" s="85">
        <f t="shared" si="14"/>
        <v>0</v>
      </c>
      <c r="O25" s="86" t="e">
        <f t="shared" si="1"/>
        <v>#DIV/0!</v>
      </c>
      <c r="P25" s="71">
        <v>0.375</v>
      </c>
      <c r="Q25" s="82">
        <f t="shared" si="15"/>
        <v>7.6699039394282058E-4</v>
      </c>
      <c r="R25" s="82">
        <f t="shared" si="28"/>
        <v>1</v>
      </c>
      <c r="S25" s="82">
        <f t="shared" si="16"/>
        <v>1</v>
      </c>
      <c r="T25" s="82">
        <f t="shared" si="17"/>
        <v>1.2500000000000001E-2</v>
      </c>
      <c r="U25" s="82">
        <f t="shared" si="29"/>
        <v>0</v>
      </c>
      <c r="V25" s="82" t="e">
        <f t="shared" si="18"/>
        <v>#DIV/0!</v>
      </c>
      <c r="W25" s="83">
        <f t="shared" si="30"/>
        <v>0</v>
      </c>
      <c r="X25" s="81"/>
      <c r="Y25" s="82">
        <f t="shared" si="19"/>
        <v>0</v>
      </c>
      <c r="Z25" s="82">
        <f t="shared" si="31"/>
        <v>1</v>
      </c>
      <c r="AA25" s="82">
        <f t="shared" si="20"/>
        <v>1</v>
      </c>
      <c r="AB25" s="82">
        <f t="shared" si="21"/>
        <v>0</v>
      </c>
      <c r="AC25" s="82">
        <f t="shared" si="32"/>
        <v>0</v>
      </c>
      <c r="AD25" s="82" t="e">
        <f t="shared" si="22"/>
        <v>#DIV/0!</v>
      </c>
      <c r="AE25" s="83">
        <f t="shared" si="33"/>
        <v>0</v>
      </c>
      <c r="AF25" s="87"/>
      <c r="AG25" s="61">
        <f t="shared" si="23"/>
        <v>0</v>
      </c>
      <c r="AH25" s="30">
        <f t="shared" si="34"/>
        <v>1</v>
      </c>
      <c r="AI25" s="30">
        <f t="shared" si="24"/>
        <v>1</v>
      </c>
      <c r="AJ25" s="30">
        <f t="shared" si="25"/>
        <v>0</v>
      </c>
      <c r="AK25" s="30">
        <f t="shared" si="35"/>
        <v>0</v>
      </c>
      <c r="AL25" s="30" t="e">
        <f t="shared" si="26"/>
        <v>#DIV/0!</v>
      </c>
      <c r="AM25" s="29">
        <f t="shared" si="36"/>
        <v>0</v>
      </c>
    </row>
    <row r="26" spans="1:39" x14ac:dyDescent="0.2">
      <c r="E26" s="78"/>
      <c r="F26" s="79"/>
      <c r="G26" s="80"/>
      <c r="H26" s="81"/>
      <c r="I26" s="80"/>
      <c r="J26" s="82">
        <f t="shared" si="11"/>
        <v>0</v>
      </c>
      <c r="K26" s="83">
        <f t="shared" si="12"/>
        <v>0</v>
      </c>
      <c r="L26" s="83">
        <f t="shared" si="13"/>
        <v>0</v>
      </c>
      <c r="M26" s="84">
        <f t="shared" si="27"/>
        <v>0</v>
      </c>
      <c r="N26" s="85">
        <f t="shared" si="14"/>
        <v>0</v>
      </c>
      <c r="O26" s="86" t="e">
        <f t="shared" si="1"/>
        <v>#DIV/0!</v>
      </c>
      <c r="P26" s="71">
        <v>0.375</v>
      </c>
      <c r="Q26" s="82">
        <f t="shared" si="15"/>
        <v>7.6699039394282058E-4</v>
      </c>
      <c r="R26" s="82">
        <f t="shared" si="28"/>
        <v>1</v>
      </c>
      <c r="S26" s="82">
        <f t="shared" si="16"/>
        <v>1</v>
      </c>
      <c r="T26" s="82">
        <f t="shared" si="17"/>
        <v>1.2500000000000001E-2</v>
      </c>
      <c r="U26" s="82">
        <f t="shared" si="29"/>
        <v>0</v>
      </c>
      <c r="V26" s="82" t="e">
        <f t="shared" si="18"/>
        <v>#DIV/0!</v>
      </c>
      <c r="W26" s="83">
        <f t="shared" si="30"/>
        <v>0</v>
      </c>
      <c r="X26" s="81"/>
      <c r="Y26" s="82">
        <f t="shared" si="19"/>
        <v>0</v>
      </c>
      <c r="Z26" s="82">
        <f t="shared" si="31"/>
        <v>1</v>
      </c>
      <c r="AA26" s="82">
        <f t="shared" si="20"/>
        <v>1</v>
      </c>
      <c r="AB26" s="82">
        <f t="shared" si="21"/>
        <v>0</v>
      </c>
      <c r="AC26" s="82">
        <f t="shared" si="32"/>
        <v>0</v>
      </c>
      <c r="AD26" s="82" t="e">
        <f t="shared" si="22"/>
        <v>#DIV/0!</v>
      </c>
      <c r="AE26" s="83">
        <f t="shared" si="33"/>
        <v>0</v>
      </c>
      <c r="AF26" s="87"/>
      <c r="AG26" s="61">
        <f t="shared" si="23"/>
        <v>0</v>
      </c>
      <c r="AH26" s="30">
        <f t="shared" si="34"/>
        <v>1</v>
      </c>
      <c r="AI26" s="30">
        <f t="shared" si="24"/>
        <v>1</v>
      </c>
      <c r="AJ26" s="30">
        <f t="shared" si="25"/>
        <v>0</v>
      </c>
      <c r="AK26" s="30">
        <f t="shared" si="35"/>
        <v>0</v>
      </c>
      <c r="AL26" s="30" t="e">
        <f t="shared" si="26"/>
        <v>#DIV/0!</v>
      </c>
      <c r="AM26" s="29">
        <f t="shared" si="36"/>
        <v>0</v>
      </c>
    </row>
    <row r="27" spans="1:39" x14ac:dyDescent="0.2">
      <c r="E27" s="78"/>
      <c r="F27" s="79"/>
      <c r="G27" s="80"/>
      <c r="H27" s="81"/>
      <c r="I27" s="80"/>
      <c r="J27" s="82">
        <f t="shared" si="11"/>
        <v>0</v>
      </c>
      <c r="K27" s="83">
        <f t="shared" si="12"/>
        <v>0</v>
      </c>
      <c r="L27" s="83">
        <f t="shared" si="13"/>
        <v>0</v>
      </c>
      <c r="M27" s="84">
        <f t="shared" si="27"/>
        <v>0</v>
      </c>
      <c r="N27" s="85">
        <f t="shared" si="14"/>
        <v>0</v>
      </c>
      <c r="O27" s="86" t="e">
        <f t="shared" si="1"/>
        <v>#DIV/0!</v>
      </c>
      <c r="P27" s="71">
        <v>0.375</v>
      </c>
      <c r="Q27" s="82">
        <f t="shared" si="15"/>
        <v>7.6699039394282058E-4</v>
      </c>
      <c r="R27" s="82">
        <f t="shared" si="28"/>
        <v>1</v>
      </c>
      <c r="S27" s="82">
        <f t="shared" si="16"/>
        <v>1</v>
      </c>
      <c r="T27" s="82">
        <f t="shared" si="17"/>
        <v>1.2500000000000001E-2</v>
      </c>
      <c r="U27" s="82">
        <f t="shared" si="29"/>
        <v>0</v>
      </c>
      <c r="V27" s="82" t="e">
        <f t="shared" si="18"/>
        <v>#DIV/0!</v>
      </c>
      <c r="W27" s="83">
        <f t="shared" si="30"/>
        <v>0</v>
      </c>
      <c r="X27" s="81"/>
      <c r="Y27" s="82">
        <f t="shared" si="19"/>
        <v>0</v>
      </c>
      <c r="Z27" s="82">
        <f t="shared" si="31"/>
        <v>1</v>
      </c>
      <c r="AA27" s="82">
        <f t="shared" si="20"/>
        <v>1</v>
      </c>
      <c r="AB27" s="82">
        <f t="shared" si="21"/>
        <v>0</v>
      </c>
      <c r="AC27" s="82">
        <f t="shared" si="32"/>
        <v>0</v>
      </c>
      <c r="AD27" s="82" t="e">
        <f t="shared" si="22"/>
        <v>#DIV/0!</v>
      </c>
      <c r="AE27" s="83">
        <f t="shared" si="33"/>
        <v>0</v>
      </c>
      <c r="AF27" s="87"/>
      <c r="AG27" s="61">
        <f t="shared" si="23"/>
        <v>0</v>
      </c>
      <c r="AH27" s="30">
        <f t="shared" si="34"/>
        <v>1</v>
      </c>
      <c r="AI27" s="30">
        <f t="shared" si="24"/>
        <v>1</v>
      </c>
      <c r="AJ27" s="30">
        <f t="shared" si="25"/>
        <v>0</v>
      </c>
      <c r="AK27" s="30">
        <f t="shared" si="35"/>
        <v>0</v>
      </c>
      <c r="AL27" s="30" t="e">
        <f t="shared" si="26"/>
        <v>#DIV/0!</v>
      </c>
      <c r="AM27" s="29">
        <f t="shared" si="36"/>
        <v>0</v>
      </c>
    </row>
    <row r="28" spans="1:39" x14ac:dyDescent="0.2">
      <c r="E28" s="78"/>
      <c r="F28" s="79"/>
      <c r="G28" s="80"/>
      <c r="H28" s="81"/>
      <c r="I28" s="80"/>
      <c r="J28" s="82">
        <f t="shared" si="11"/>
        <v>0</v>
      </c>
      <c r="K28" s="83">
        <f t="shared" si="12"/>
        <v>0</v>
      </c>
      <c r="L28" s="83">
        <f t="shared" si="13"/>
        <v>0</v>
      </c>
      <c r="M28" s="84">
        <f t="shared" si="27"/>
        <v>0</v>
      </c>
      <c r="N28" s="85">
        <f t="shared" si="14"/>
        <v>0</v>
      </c>
      <c r="O28" s="86" t="e">
        <f t="shared" si="1"/>
        <v>#DIV/0!</v>
      </c>
      <c r="P28" s="71">
        <v>0.375</v>
      </c>
      <c r="Q28" s="82">
        <f t="shared" si="15"/>
        <v>7.6699039394282058E-4</v>
      </c>
      <c r="R28" s="82">
        <f t="shared" si="28"/>
        <v>1</v>
      </c>
      <c r="S28" s="82">
        <f t="shared" si="16"/>
        <v>1</v>
      </c>
      <c r="T28" s="82">
        <f t="shared" si="17"/>
        <v>1.2500000000000001E-2</v>
      </c>
      <c r="U28" s="82">
        <f t="shared" si="29"/>
        <v>0</v>
      </c>
      <c r="V28" s="82" t="e">
        <f t="shared" si="18"/>
        <v>#DIV/0!</v>
      </c>
      <c r="W28" s="83">
        <f t="shared" si="30"/>
        <v>0</v>
      </c>
      <c r="X28" s="81"/>
      <c r="Y28" s="82">
        <f t="shared" si="19"/>
        <v>0</v>
      </c>
      <c r="Z28" s="82">
        <f t="shared" si="31"/>
        <v>1</v>
      </c>
      <c r="AA28" s="82">
        <f t="shared" si="20"/>
        <v>1</v>
      </c>
      <c r="AB28" s="82">
        <f t="shared" si="21"/>
        <v>0</v>
      </c>
      <c r="AC28" s="82">
        <f t="shared" si="32"/>
        <v>0</v>
      </c>
      <c r="AD28" s="82" t="e">
        <f t="shared" si="22"/>
        <v>#DIV/0!</v>
      </c>
      <c r="AE28" s="83">
        <f t="shared" si="33"/>
        <v>0</v>
      </c>
      <c r="AF28" s="87"/>
      <c r="AG28" s="61">
        <f t="shared" si="23"/>
        <v>0</v>
      </c>
      <c r="AH28" s="30">
        <f t="shared" si="34"/>
        <v>1</v>
      </c>
      <c r="AI28" s="30">
        <f t="shared" si="24"/>
        <v>1</v>
      </c>
      <c r="AJ28" s="30">
        <f t="shared" si="25"/>
        <v>0</v>
      </c>
      <c r="AK28" s="30">
        <f t="shared" si="35"/>
        <v>0</v>
      </c>
      <c r="AL28" s="30" t="e">
        <f t="shared" si="26"/>
        <v>#DIV/0!</v>
      </c>
      <c r="AM28" s="29">
        <f t="shared" si="36"/>
        <v>0</v>
      </c>
    </row>
    <row r="29" spans="1:39" x14ac:dyDescent="0.2">
      <c r="E29" s="78"/>
      <c r="F29" s="79"/>
      <c r="G29" s="80"/>
      <c r="H29" s="81"/>
      <c r="I29" s="80"/>
      <c r="J29" s="82">
        <f t="shared" si="11"/>
        <v>0</v>
      </c>
      <c r="K29" s="83">
        <f t="shared" si="12"/>
        <v>0</v>
      </c>
      <c r="L29" s="83">
        <f t="shared" si="13"/>
        <v>0</v>
      </c>
      <c r="M29" s="84">
        <f t="shared" si="27"/>
        <v>0</v>
      </c>
      <c r="N29" s="85">
        <f t="shared" si="14"/>
        <v>0</v>
      </c>
      <c r="O29" s="86" t="e">
        <f t="shared" si="1"/>
        <v>#DIV/0!</v>
      </c>
      <c r="P29" s="71">
        <v>0.375</v>
      </c>
      <c r="Q29" s="82">
        <f t="shared" si="15"/>
        <v>7.6699039394282058E-4</v>
      </c>
      <c r="R29" s="82">
        <f t="shared" si="28"/>
        <v>1</v>
      </c>
      <c r="S29" s="82">
        <f t="shared" si="16"/>
        <v>1</v>
      </c>
      <c r="T29" s="82">
        <f t="shared" si="17"/>
        <v>1.2500000000000001E-2</v>
      </c>
      <c r="U29" s="82">
        <f t="shared" si="29"/>
        <v>0</v>
      </c>
      <c r="V29" s="82" t="e">
        <f t="shared" si="18"/>
        <v>#DIV/0!</v>
      </c>
      <c r="W29" s="83">
        <f t="shared" si="30"/>
        <v>0</v>
      </c>
      <c r="X29" s="81"/>
      <c r="Y29" s="82">
        <f t="shared" si="19"/>
        <v>0</v>
      </c>
      <c r="Z29" s="82">
        <f t="shared" si="31"/>
        <v>1</v>
      </c>
      <c r="AA29" s="82">
        <f t="shared" si="20"/>
        <v>1</v>
      </c>
      <c r="AB29" s="82">
        <f t="shared" si="21"/>
        <v>0</v>
      </c>
      <c r="AC29" s="82">
        <f t="shared" si="32"/>
        <v>0</v>
      </c>
      <c r="AD29" s="82" t="e">
        <f t="shared" si="22"/>
        <v>#DIV/0!</v>
      </c>
      <c r="AE29" s="83">
        <f t="shared" si="33"/>
        <v>0</v>
      </c>
      <c r="AF29" s="87"/>
      <c r="AG29" s="61">
        <f t="shared" si="23"/>
        <v>0</v>
      </c>
      <c r="AH29" s="30">
        <f t="shared" si="34"/>
        <v>1</v>
      </c>
      <c r="AI29" s="30">
        <f t="shared" si="24"/>
        <v>1</v>
      </c>
      <c r="AJ29" s="30">
        <f t="shared" si="25"/>
        <v>0</v>
      </c>
      <c r="AK29" s="30">
        <f t="shared" si="35"/>
        <v>0</v>
      </c>
      <c r="AL29" s="30" t="e">
        <f t="shared" si="26"/>
        <v>#DIV/0!</v>
      </c>
      <c r="AM29" s="29">
        <f t="shared" si="36"/>
        <v>0</v>
      </c>
    </row>
    <row r="30" spans="1:39" x14ac:dyDescent="0.2">
      <c r="E30" s="89"/>
      <c r="F30" s="79"/>
      <c r="G30" s="80"/>
      <c r="H30" s="81"/>
      <c r="I30" s="80"/>
      <c r="J30" s="82">
        <f t="shared" si="11"/>
        <v>0</v>
      </c>
      <c r="K30" s="83">
        <f t="shared" si="12"/>
        <v>0</v>
      </c>
      <c r="L30" s="83">
        <f t="shared" si="13"/>
        <v>0</v>
      </c>
      <c r="M30" s="84">
        <f t="shared" si="27"/>
        <v>0</v>
      </c>
      <c r="N30" s="85">
        <f t="shared" si="14"/>
        <v>0</v>
      </c>
      <c r="O30" s="86" t="e">
        <f t="shared" si="1"/>
        <v>#DIV/0!</v>
      </c>
      <c r="P30" s="71">
        <v>0.375</v>
      </c>
      <c r="Q30" s="82">
        <f t="shared" si="15"/>
        <v>7.6699039394282058E-4</v>
      </c>
      <c r="R30" s="82">
        <f t="shared" si="28"/>
        <v>1</v>
      </c>
      <c r="S30" s="82">
        <f t="shared" si="16"/>
        <v>1</v>
      </c>
      <c r="T30" s="82">
        <f t="shared" si="17"/>
        <v>1.2500000000000001E-2</v>
      </c>
      <c r="U30" s="82">
        <f t="shared" si="29"/>
        <v>0</v>
      </c>
      <c r="V30" s="82" t="e">
        <f t="shared" si="18"/>
        <v>#DIV/0!</v>
      </c>
      <c r="W30" s="83">
        <f t="shared" si="30"/>
        <v>0</v>
      </c>
      <c r="X30" s="81"/>
      <c r="Y30" s="82">
        <f t="shared" si="19"/>
        <v>0</v>
      </c>
      <c r="Z30" s="82">
        <f t="shared" si="31"/>
        <v>1</v>
      </c>
      <c r="AA30" s="82">
        <f t="shared" si="20"/>
        <v>1</v>
      </c>
      <c r="AB30" s="82">
        <f t="shared" si="21"/>
        <v>0</v>
      </c>
      <c r="AC30" s="82">
        <f t="shared" si="32"/>
        <v>0</v>
      </c>
      <c r="AD30" s="82" t="e">
        <f t="shared" si="22"/>
        <v>#DIV/0!</v>
      </c>
      <c r="AE30" s="83">
        <f t="shared" si="33"/>
        <v>0</v>
      </c>
      <c r="AF30" s="87"/>
      <c r="AG30" s="61">
        <f t="shared" si="23"/>
        <v>0</v>
      </c>
      <c r="AH30" s="30">
        <f t="shared" si="34"/>
        <v>1</v>
      </c>
      <c r="AI30" s="30">
        <f t="shared" si="24"/>
        <v>1</v>
      </c>
      <c r="AJ30" s="30">
        <f t="shared" si="25"/>
        <v>0</v>
      </c>
      <c r="AK30" s="30">
        <f t="shared" si="35"/>
        <v>0</v>
      </c>
      <c r="AL30" s="30" t="e">
        <f t="shared" si="26"/>
        <v>#DIV/0!</v>
      </c>
      <c r="AM30" s="29">
        <f t="shared" si="36"/>
        <v>0</v>
      </c>
    </row>
    <row r="31" spans="1:39" x14ac:dyDescent="0.2">
      <c r="E31" s="89"/>
      <c r="F31" s="79"/>
      <c r="G31" s="80"/>
      <c r="H31" s="81"/>
      <c r="I31" s="80"/>
      <c r="J31" s="82">
        <f t="shared" si="11"/>
        <v>0</v>
      </c>
      <c r="K31" s="83">
        <f t="shared" si="12"/>
        <v>0</v>
      </c>
      <c r="L31" s="83">
        <f t="shared" si="13"/>
        <v>0</v>
      </c>
      <c r="M31" s="84">
        <f t="shared" si="27"/>
        <v>0</v>
      </c>
      <c r="N31" s="85">
        <f t="shared" si="14"/>
        <v>0</v>
      </c>
      <c r="O31" s="86" t="e">
        <f t="shared" si="1"/>
        <v>#DIV/0!</v>
      </c>
      <c r="P31" s="81">
        <v>1</v>
      </c>
      <c r="Q31" s="82">
        <f t="shared" si="15"/>
        <v>5.4541539124822796E-3</v>
      </c>
      <c r="R31" s="82">
        <f t="shared" si="28"/>
        <v>1</v>
      </c>
      <c r="S31" s="82">
        <f t="shared" si="16"/>
        <v>1</v>
      </c>
      <c r="T31" s="82">
        <f t="shared" si="17"/>
        <v>3.3333333333333333E-2</v>
      </c>
      <c r="U31" s="82">
        <f t="shared" si="29"/>
        <v>0</v>
      </c>
      <c r="V31" s="82" t="e">
        <f t="shared" si="18"/>
        <v>#DIV/0!</v>
      </c>
      <c r="W31" s="83">
        <f t="shared" si="30"/>
        <v>0</v>
      </c>
      <c r="X31" s="81"/>
      <c r="Y31" s="82">
        <f t="shared" si="19"/>
        <v>0</v>
      </c>
      <c r="Z31" s="82">
        <f t="shared" si="31"/>
        <v>1</v>
      </c>
      <c r="AA31" s="82">
        <f t="shared" si="20"/>
        <v>1</v>
      </c>
      <c r="AB31" s="82">
        <f t="shared" si="21"/>
        <v>0</v>
      </c>
      <c r="AC31" s="82">
        <f t="shared" si="32"/>
        <v>0</v>
      </c>
      <c r="AD31" s="82" t="e">
        <f t="shared" si="22"/>
        <v>#DIV/0!</v>
      </c>
      <c r="AE31" s="83">
        <f t="shared" si="33"/>
        <v>0</v>
      </c>
      <c r="AF31" s="87"/>
      <c r="AG31" s="61">
        <f t="shared" si="23"/>
        <v>0</v>
      </c>
      <c r="AH31" s="30">
        <f t="shared" si="34"/>
        <v>1</v>
      </c>
      <c r="AI31" s="30">
        <f t="shared" si="24"/>
        <v>1</v>
      </c>
      <c r="AJ31" s="30">
        <f t="shared" si="25"/>
        <v>0</v>
      </c>
      <c r="AK31" s="30">
        <f t="shared" si="35"/>
        <v>0</v>
      </c>
      <c r="AL31" s="30" t="e">
        <f t="shared" si="26"/>
        <v>#DIV/0!</v>
      </c>
      <c r="AM31" s="29">
        <f t="shared" si="36"/>
        <v>0</v>
      </c>
    </row>
    <row r="32" spans="1:39" x14ac:dyDescent="0.2">
      <c r="E32" s="89"/>
      <c r="F32" s="79"/>
      <c r="G32" s="80"/>
      <c r="H32" s="81"/>
      <c r="I32" s="80"/>
      <c r="J32" s="82">
        <f t="shared" si="11"/>
        <v>0</v>
      </c>
      <c r="K32" s="83">
        <f t="shared" si="12"/>
        <v>0</v>
      </c>
      <c r="L32" s="83">
        <f t="shared" si="13"/>
        <v>0</v>
      </c>
      <c r="M32" s="84">
        <f t="shared" si="27"/>
        <v>0</v>
      </c>
      <c r="N32" s="85">
        <f t="shared" si="14"/>
        <v>0</v>
      </c>
      <c r="O32" s="86" t="e">
        <f t="shared" si="1"/>
        <v>#DIV/0!</v>
      </c>
      <c r="P32" s="81">
        <v>1</v>
      </c>
      <c r="Q32" s="82">
        <f t="shared" si="15"/>
        <v>5.4541539124822796E-3</v>
      </c>
      <c r="R32" s="82">
        <f t="shared" si="28"/>
        <v>1</v>
      </c>
      <c r="S32" s="82">
        <f t="shared" si="16"/>
        <v>1</v>
      </c>
      <c r="T32" s="82">
        <f t="shared" si="17"/>
        <v>3.3333333333333333E-2</v>
      </c>
      <c r="U32" s="82">
        <f t="shared" si="29"/>
        <v>0</v>
      </c>
      <c r="V32" s="82" t="e">
        <f t="shared" si="18"/>
        <v>#DIV/0!</v>
      </c>
      <c r="W32" s="83">
        <f t="shared" si="30"/>
        <v>0</v>
      </c>
      <c r="X32" s="81"/>
      <c r="Y32" s="82">
        <f t="shared" si="19"/>
        <v>0</v>
      </c>
      <c r="Z32" s="82">
        <f t="shared" si="31"/>
        <v>1</v>
      </c>
      <c r="AA32" s="82">
        <f t="shared" si="20"/>
        <v>1</v>
      </c>
      <c r="AB32" s="82">
        <f t="shared" si="21"/>
        <v>0</v>
      </c>
      <c r="AC32" s="82">
        <f t="shared" si="32"/>
        <v>0</v>
      </c>
      <c r="AD32" s="82" t="e">
        <f t="shared" si="22"/>
        <v>#DIV/0!</v>
      </c>
      <c r="AE32" s="83">
        <f t="shared" si="33"/>
        <v>0</v>
      </c>
      <c r="AF32" s="87"/>
      <c r="AG32" s="61">
        <f t="shared" si="23"/>
        <v>0</v>
      </c>
      <c r="AH32" s="30">
        <f t="shared" si="34"/>
        <v>1</v>
      </c>
      <c r="AI32" s="30">
        <f t="shared" si="24"/>
        <v>1</v>
      </c>
      <c r="AJ32" s="30">
        <f t="shared" si="25"/>
        <v>0</v>
      </c>
      <c r="AK32" s="30">
        <f t="shared" si="35"/>
        <v>0</v>
      </c>
      <c r="AL32" s="30" t="e">
        <f t="shared" si="26"/>
        <v>#DIV/0!</v>
      </c>
      <c r="AM32" s="29">
        <f t="shared" si="36"/>
        <v>0</v>
      </c>
    </row>
    <row r="33" spans="5:39" x14ac:dyDescent="0.2">
      <c r="E33" s="89"/>
      <c r="F33" s="79"/>
      <c r="G33" s="80"/>
      <c r="H33" s="81"/>
      <c r="I33" s="80"/>
      <c r="J33" s="82">
        <f t="shared" si="11"/>
        <v>0</v>
      </c>
      <c r="K33" s="83">
        <f t="shared" si="12"/>
        <v>0</v>
      </c>
      <c r="L33" s="83">
        <f t="shared" si="13"/>
        <v>0</v>
      </c>
      <c r="M33" s="84">
        <f t="shared" si="27"/>
        <v>0</v>
      </c>
      <c r="N33" s="85">
        <f t="shared" si="14"/>
        <v>0</v>
      </c>
      <c r="O33" s="86" t="e">
        <f t="shared" si="1"/>
        <v>#DIV/0!</v>
      </c>
      <c r="P33" s="81">
        <v>1</v>
      </c>
      <c r="Q33" s="82">
        <f t="shared" si="15"/>
        <v>5.4541539124822796E-3</v>
      </c>
      <c r="R33" s="82">
        <f t="shared" si="28"/>
        <v>1</v>
      </c>
      <c r="S33" s="82">
        <f t="shared" si="16"/>
        <v>1</v>
      </c>
      <c r="T33" s="82">
        <f t="shared" si="17"/>
        <v>3.3333333333333333E-2</v>
      </c>
      <c r="U33" s="82">
        <f t="shared" si="29"/>
        <v>0</v>
      </c>
      <c r="V33" s="82" t="e">
        <f t="shared" si="18"/>
        <v>#DIV/0!</v>
      </c>
      <c r="W33" s="83">
        <f t="shared" si="30"/>
        <v>0</v>
      </c>
      <c r="X33" s="81"/>
      <c r="Y33" s="82">
        <f t="shared" si="19"/>
        <v>0</v>
      </c>
      <c r="Z33" s="82">
        <f t="shared" si="31"/>
        <v>1</v>
      </c>
      <c r="AA33" s="82">
        <f t="shared" si="20"/>
        <v>1</v>
      </c>
      <c r="AB33" s="82">
        <f t="shared" si="21"/>
        <v>0</v>
      </c>
      <c r="AC33" s="82">
        <f t="shared" si="32"/>
        <v>0</v>
      </c>
      <c r="AD33" s="82" t="e">
        <f t="shared" si="22"/>
        <v>#DIV/0!</v>
      </c>
      <c r="AE33" s="83">
        <f t="shared" si="33"/>
        <v>0</v>
      </c>
      <c r="AF33" s="87"/>
      <c r="AG33" s="61">
        <f t="shared" si="23"/>
        <v>0</v>
      </c>
      <c r="AH33" s="30">
        <f t="shared" si="34"/>
        <v>1</v>
      </c>
      <c r="AI33" s="30">
        <f t="shared" si="24"/>
        <v>1</v>
      </c>
      <c r="AJ33" s="30">
        <f t="shared" si="25"/>
        <v>0</v>
      </c>
      <c r="AK33" s="30">
        <f t="shared" si="35"/>
        <v>0</v>
      </c>
      <c r="AL33" s="30" t="e">
        <f t="shared" si="26"/>
        <v>#DIV/0!</v>
      </c>
      <c r="AM33" s="29">
        <f t="shared" si="36"/>
        <v>0</v>
      </c>
    </row>
    <row r="34" spans="5:39" x14ac:dyDescent="0.2">
      <c r="E34" s="89"/>
      <c r="F34" s="79"/>
      <c r="G34" s="80"/>
      <c r="H34" s="81"/>
      <c r="I34" s="80"/>
      <c r="J34" s="82">
        <f t="shared" si="11"/>
        <v>0</v>
      </c>
      <c r="K34" s="83">
        <f t="shared" si="12"/>
        <v>0</v>
      </c>
      <c r="L34" s="83">
        <f t="shared" si="13"/>
        <v>0</v>
      </c>
      <c r="M34" s="84">
        <f t="shared" si="27"/>
        <v>0</v>
      </c>
      <c r="N34" s="85">
        <f t="shared" si="14"/>
        <v>0</v>
      </c>
      <c r="O34" s="86" t="e">
        <f t="shared" si="1"/>
        <v>#DIV/0!</v>
      </c>
      <c r="P34" s="81">
        <v>1</v>
      </c>
      <c r="Q34" s="82">
        <f t="shared" si="15"/>
        <v>5.4541539124822796E-3</v>
      </c>
      <c r="R34" s="82">
        <f t="shared" si="28"/>
        <v>1</v>
      </c>
      <c r="S34" s="82">
        <f t="shared" si="16"/>
        <v>1</v>
      </c>
      <c r="T34" s="82">
        <f t="shared" si="17"/>
        <v>3.3333333333333333E-2</v>
      </c>
      <c r="U34" s="82">
        <f t="shared" si="29"/>
        <v>0</v>
      </c>
      <c r="V34" s="82" t="e">
        <f t="shared" si="18"/>
        <v>#DIV/0!</v>
      </c>
      <c r="W34" s="83">
        <f t="shared" si="30"/>
        <v>0</v>
      </c>
      <c r="X34" s="81"/>
      <c r="Y34" s="82">
        <f t="shared" si="19"/>
        <v>0</v>
      </c>
      <c r="Z34" s="82">
        <f t="shared" si="31"/>
        <v>1</v>
      </c>
      <c r="AA34" s="82">
        <f t="shared" si="20"/>
        <v>1</v>
      </c>
      <c r="AB34" s="82">
        <f t="shared" si="21"/>
        <v>0</v>
      </c>
      <c r="AC34" s="82">
        <f t="shared" si="32"/>
        <v>0</v>
      </c>
      <c r="AD34" s="82" t="e">
        <f t="shared" si="22"/>
        <v>#DIV/0!</v>
      </c>
      <c r="AE34" s="83">
        <f t="shared" si="33"/>
        <v>0</v>
      </c>
      <c r="AF34" s="87"/>
      <c r="AG34" s="61">
        <f t="shared" si="23"/>
        <v>0</v>
      </c>
      <c r="AH34" s="30">
        <f t="shared" si="34"/>
        <v>1</v>
      </c>
      <c r="AI34" s="30">
        <f t="shared" si="24"/>
        <v>1</v>
      </c>
      <c r="AJ34" s="30">
        <f t="shared" si="25"/>
        <v>0</v>
      </c>
      <c r="AK34" s="30">
        <f t="shared" si="35"/>
        <v>0</v>
      </c>
      <c r="AL34" s="30" t="e">
        <f t="shared" si="26"/>
        <v>#DIV/0!</v>
      </c>
      <c r="AM34" s="29">
        <f t="shared" si="36"/>
        <v>0</v>
      </c>
    </row>
    <row r="35" spans="5:39" x14ac:dyDescent="0.2">
      <c r="E35" s="89"/>
      <c r="F35" s="79"/>
      <c r="G35" s="80"/>
      <c r="H35" s="81"/>
      <c r="I35" s="80"/>
      <c r="J35" s="82">
        <f t="shared" si="11"/>
        <v>0</v>
      </c>
      <c r="K35" s="83">
        <f t="shared" si="12"/>
        <v>0</v>
      </c>
      <c r="L35" s="83">
        <f t="shared" si="13"/>
        <v>0</v>
      </c>
      <c r="M35" s="84">
        <f t="shared" si="27"/>
        <v>0</v>
      </c>
      <c r="N35" s="85">
        <f t="shared" si="14"/>
        <v>0</v>
      </c>
      <c r="O35" s="86" t="e">
        <f t="shared" si="1"/>
        <v>#DIV/0!</v>
      </c>
      <c r="P35" s="81">
        <v>1</v>
      </c>
      <c r="Q35" s="82">
        <f t="shared" si="15"/>
        <v>5.4541539124822796E-3</v>
      </c>
      <c r="R35" s="82">
        <f t="shared" si="28"/>
        <v>1</v>
      </c>
      <c r="S35" s="82">
        <f t="shared" si="16"/>
        <v>1</v>
      </c>
      <c r="T35" s="82">
        <f t="shared" si="17"/>
        <v>3.3333333333333333E-2</v>
      </c>
      <c r="U35" s="82">
        <f t="shared" si="29"/>
        <v>0</v>
      </c>
      <c r="V35" s="82" t="e">
        <f t="shared" si="18"/>
        <v>#DIV/0!</v>
      </c>
      <c r="W35" s="83">
        <f t="shared" si="30"/>
        <v>0</v>
      </c>
      <c r="X35" s="81"/>
      <c r="Y35" s="82">
        <f t="shared" si="19"/>
        <v>0</v>
      </c>
      <c r="Z35" s="82">
        <f t="shared" si="31"/>
        <v>1</v>
      </c>
      <c r="AA35" s="82">
        <f t="shared" si="20"/>
        <v>1</v>
      </c>
      <c r="AB35" s="82">
        <f t="shared" si="21"/>
        <v>0</v>
      </c>
      <c r="AC35" s="82">
        <f t="shared" si="32"/>
        <v>0</v>
      </c>
      <c r="AD35" s="82" t="e">
        <f t="shared" si="22"/>
        <v>#DIV/0!</v>
      </c>
      <c r="AE35" s="83">
        <f t="shared" si="33"/>
        <v>0</v>
      </c>
      <c r="AF35" s="87"/>
      <c r="AG35" s="61">
        <f t="shared" si="23"/>
        <v>0</v>
      </c>
      <c r="AH35" s="30">
        <f t="shared" si="34"/>
        <v>1</v>
      </c>
      <c r="AI35" s="30">
        <f t="shared" si="24"/>
        <v>1</v>
      </c>
      <c r="AJ35" s="30">
        <f t="shared" si="25"/>
        <v>0</v>
      </c>
      <c r="AK35" s="30">
        <f t="shared" si="35"/>
        <v>0</v>
      </c>
      <c r="AL35" s="30" t="e">
        <f t="shared" si="26"/>
        <v>#DIV/0!</v>
      </c>
      <c r="AM35" s="29">
        <f t="shared" si="36"/>
        <v>0</v>
      </c>
    </row>
    <row r="36" spans="5:39" x14ac:dyDescent="0.2">
      <c r="E36" s="89"/>
      <c r="F36" s="79"/>
      <c r="G36" s="80"/>
      <c r="H36" s="81"/>
      <c r="I36" s="80"/>
      <c r="J36" s="82">
        <f t="shared" si="11"/>
        <v>0</v>
      </c>
      <c r="K36" s="83">
        <f t="shared" si="12"/>
        <v>0</v>
      </c>
      <c r="L36" s="83">
        <f t="shared" si="13"/>
        <v>0</v>
      </c>
      <c r="M36" s="84">
        <f t="shared" si="27"/>
        <v>0</v>
      </c>
      <c r="N36" s="85">
        <f t="shared" si="14"/>
        <v>0</v>
      </c>
      <c r="O36" s="86" t="e">
        <f t="shared" si="1"/>
        <v>#DIV/0!</v>
      </c>
      <c r="P36" s="81">
        <v>1</v>
      </c>
      <c r="Q36" s="82">
        <f t="shared" si="15"/>
        <v>5.4541539124822796E-3</v>
      </c>
      <c r="R36" s="82">
        <f t="shared" si="28"/>
        <v>1</v>
      </c>
      <c r="S36" s="82">
        <f t="shared" si="16"/>
        <v>1</v>
      </c>
      <c r="T36" s="82">
        <f t="shared" si="17"/>
        <v>3.3333333333333333E-2</v>
      </c>
      <c r="U36" s="82">
        <f t="shared" si="29"/>
        <v>0</v>
      </c>
      <c r="V36" s="82" t="e">
        <f t="shared" si="18"/>
        <v>#DIV/0!</v>
      </c>
      <c r="W36" s="83">
        <f t="shared" si="30"/>
        <v>0</v>
      </c>
      <c r="X36" s="81"/>
      <c r="Y36" s="82">
        <f t="shared" si="19"/>
        <v>0</v>
      </c>
      <c r="Z36" s="82">
        <f t="shared" si="31"/>
        <v>1</v>
      </c>
      <c r="AA36" s="82">
        <f t="shared" si="20"/>
        <v>1</v>
      </c>
      <c r="AB36" s="82">
        <f t="shared" si="21"/>
        <v>0</v>
      </c>
      <c r="AC36" s="82">
        <f t="shared" si="32"/>
        <v>0</v>
      </c>
      <c r="AD36" s="82" t="e">
        <f t="shared" si="22"/>
        <v>#DIV/0!</v>
      </c>
      <c r="AE36" s="83">
        <f t="shared" si="33"/>
        <v>0</v>
      </c>
      <c r="AF36" s="87"/>
      <c r="AG36" s="61">
        <f t="shared" si="23"/>
        <v>0</v>
      </c>
      <c r="AH36" s="30">
        <f t="shared" si="34"/>
        <v>1</v>
      </c>
      <c r="AI36" s="30">
        <f t="shared" si="24"/>
        <v>1</v>
      </c>
      <c r="AJ36" s="30">
        <f t="shared" si="25"/>
        <v>0</v>
      </c>
      <c r="AK36" s="30">
        <f t="shared" si="35"/>
        <v>0</v>
      </c>
      <c r="AL36" s="30" t="e">
        <f t="shared" si="26"/>
        <v>#DIV/0!</v>
      </c>
      <c r="AM36" s="29">
        <f t="shared" si="36"/>
        <v>0</v>
      </c>
    </row>
    <row r="37" spans="5:39" x14ac:dyDescent="0.2">
      <c r="E37" s="89"/>
      <c r="F37" s="79"/>
      <c r="G37" s="80"/>
      <c r="H37" s="81"/>
      <c r="I37" s="80"/>
      <c r="J37" s="82">
        <f t="shared" si="11"/>
        <v>0</v>
      </c>
      <c r="K37" s="83">
        <f t="shared" si="12"/>
        <v>0</v>
      </c>
      <c r="L37" s="83">
        <f t="shared" si="13"/>
        <v>0</v>
      </c>
      <c r="M37" s="84">
        <f t="shared" si="27"/>
        <v>0</v>
      </c>
      <c r="N37" s="85">
        <f t="shared" si="14"/>
        <v>0</v>
      </c>
      <c r="O37" s="86" t="e">
        <f t="shared" si="1"/>
        <v>#DIV/0!</v>
      </c>
      <c r="P37" s="81">
        <v>1</v>
      </c>
      <c r="Q37" s="82">
        <f t="shared" si="15"/>
        <v>5.4541539124822796E-3</v>
      </c>
      <c r="R37" s="82">
        <f t="shared" si="28"/>
        <v>1</v>
      </c>
      <c r="S37" s="82">
        <f t="shared" si="16"/>
        <v>1</v>
      </c>
      <c r="T37" s="82">
        <f t="shared" si="17"/>
        <v>3.3333333333333333E-2</v>
      </c>
      <c r="U37" s="82">
        <f t="shared" si="29"/>
        <v>0</v>
      </c>
      <c r="V37" s="82" t="e">
        <f t="shared" si="18"/>
        <v>#DIV/0!</v>
      </c>
      <c r="W37" s="83">
        <f t="shared" si="30"/>
        <v>0</v>
      </c>
      <c r="X37" s="81"/>
      <c r="Y37" s="82">
        <f t="shared" si="19"/>
        <v>0</v>
      </c>
      <c r="Z37" s="82">
        <f t="shared" si="31"/>
        <v>1</v>
      </c>
      <c r="AA37" s="82">
        <f t="shared" si="20"/>
        <v>1</v>
      </c>
      <c r="AB37" s="82">
        <f t="shared" si="21"/>
        <v>0</v>
      </c>
      <c r="AC37" s="82">
        <f t="shared" si="32"/>
        <v>0</v>
      </c>
      <c r="AD37" s="82" t="e">
        <f t="shared" si="22"/>
        <v>#DIV/0!</v>
      </c>
      <c r="AE37" s="83">
        <f t="shared" si="33"/>
        <v>0</v>
      </c>
      <c r="AF37" s="87"/>
      <c r="AG37" s="61">
        <f t="shared" si="23"/>
        <v>0</v>
      </c>
      <c r="AH37" s="30">
        <f t="shared" si="34"/>
        <v>1</v>
      </c>
      <c r="AI37" s="30">
        <f t="shared" si="24"/>
        <v>1</v>
      </c>
      <c r="AJ37" s="30">
        <f t="shared" si="25"/>
        <v>0</v>
      </c>
      <c r="AK37" s="30">
        <f t="shared" si="35"/>
        <v>0</v>
      </c>
      <c r="AL37" s="30" t="e">
        <f t="shared" si="26"/>
        <v>#DIV/0!</v>
      </c>
      <c r="AM37" s="29">
        <f t="shared" si="36"/>
        <v>0</v>
      </c>
    </row>
    <row r="38" spans="5:39" ht="13.5" thickBot="1" x14ac:dyDescent="0.25">
      <c r="E38" s="90"/>
      <c r="F38" s="91"/>
      <c r="G38" s="92"/>
      <c r="H38" s="93"/>
      <c r="I38" s="92"/>
      <c r="J38" s="94">
        <f t="shared" si="11"/>
        <v>0</v>
      </c>
      <c r="K38" s="95">
        <f t="shared" si="12"/>
        <v>0</v>
      </c>
      <c r="L38" s="95">
        <f t="shared" si="13"/>
        <v>0</v>
      </c>
      <c r="M38" s="96">
        <f t="shared" si="27"/>
        <v>0</v>
      </c>
      <c r="N38" s="97">
        <f t="shared" si="14"/>
        <v>0</v>
      </c>
      <c r="O38" s="98" t="e">
        <f t="shared" si="1"/>
        <v>#DIV/0!</v>
      </c>
      <c r="P38" s="93">
        <v>1</v>
      </c>
      <c r="Q38" s="94">
        <f t="shared" si="15"/>
        <v>5.4541539124822796E-3</v>
      </c>
      <c r="R38" s="94">
        <f t="shared" si="28"/>
        <v>1</v>
      </c>
      <c r="S38" s="94">
        <f t="shared" si="16"/>
        <v>1</v>
      </c>
      <c r="T38" s="94">
        <f t="shared" si="17"/>
        <v>3.3333333333333333E-2</v>
      </c>
      <c r="U38" s="94">
        <f t="shared" si="29"/>
        <v>0</v>
      </c>
      <c r="V38" s="94" t="e">
        <f t="shared" si="18"/>
        <v>#DIV/0!</v>
      </c>
      <c r="W38" s="95">
        <f t="shared" si="30"/>
        <v>0</v>
      </c>
      <c r="X38" s="93"/>
      <c r="Y38" s="94">
        <f t="shared" si="19"/>
        <v>0</v>
      </c>
      <c r="Z38" s="94">
        <f t="shared" si="31"/>
        <v>1</v>
      </c>
      <c r="AA38" s="94">
        <f t="shared" si="20"/>
        <v>1</v>
      </c>
      <c r="AB38" s="94">
        <f t="shared" si="21"/>
        <v>0</v>
      </c>
      <c r="AC38" s="94">
        <f t="shared" si="32"/>
        <v>0</v>
      </c>
      <c r="AD38" s="94" t="e">
        <f t="shared" si="22"/>
        <v>#DIV/0!</v>
      </c>
      <c r="AE38" s="95">
        <f t="shared" si="33"/>
        <v>0</v>
      </c>
      <c r="AF38" s="99"/>
      <c r="AG38" s="61">
        <f t="shared" si="23"/>
        <v>0</v>
      </c>
      <c r="AH38" s="30">
        <f t="shared" si="34"/>
        <v>1</v>
      </c>
      <c r="AI38" s="30">
        <f t="shared" si="24"/>
        <v>1</v>
      </c>
      <c r="AJ38" s="30">
        <f t="shared" si="25"/>
        <v>0</v>
      </c>
      <c r="AK38" s="30">
        <f t="shared" si="35"/>
        <v>0</v>
      </c>
      <c r="AL38" s="30" t="e">
        <f t="shared" si="26"/>
        <v>#DIV/0!</v>
      </c>
      <c r="AM38" s="29">
        <f t="shared" si="36"/>
        <v>0</v>
      </c>
    </row>
    <row r="39" spans="5:39" x14ac:dyDescent="0.2">
      <c r="R39"/>
      <c r="T39"/>
      <c r="U39"/>
      <c r="V39"/>
      <c r="X39"/>
      <c r="Y39"/>
      <c r="Z39"/>
      <c r="AA39"/>
      <c r="AB39"/>
      <c r="AC39" s="11"/>
      <c r="AD39" s="15"/>
      <c r="AE39" s="15"/>
      <c r="AF39" s="11"/>
      <c r="AG39" s="16"/>
      <c r="AH39" s="15"/>
      <c r="AI39" s="16"/>
      <c r="AJ39" s="10"/>
    </row>
    <row r="40" spans="5:39" x14ac:dyDescent="0.2">
      <c r="R40"/>
      <c r="S40"/>
      <c r="T40"/>
      <c r="U40"/>
      <c r="V40"/>
      <c r="X40"/>
      <c r="Y40"/>
      <c r="Z40"/>
      <c r="AA40"/>
      <c r="AB40"/>
      <c r="AC40" s="11"/>
      <c r="AD40" s="15"/>
      <c r="AE40" s="15"/>
      <c r="AF40" s="11"/>
      <c r="AG40" s="16"/>
      <c r="AH40" s="15"/>
      <c r="AI40" s="16"/>
      <c r="AJ40" s="10"/>
    </row>
    <row r="41" spans="5:39" x14ac:dyDescent="0.2">
      <c r="R41"/>
      <c r="T41"/>
      <c r="U41"/>
      <c r="V41"/>
      <c r="X41"/>
      <c r="Y41"/>
      <c r="Z41"/>
      <c r="AA41"/>
      <c r="AB41"/>
      <c r="AC41" s="11"/>
      <c r="AD41" s="15"/>
      <c r="AE41" s="15"/>
      <c r="AF41" s="11"/>
      <c r="AG41" s="16"/>
      <c r="AH41" s="15"/>
      <c r="AI41" s="16"/>
      <c r="AJ41" s="10"/>
    </row>
    <row r="42" spans="5:39" x14ac:dyDescent="0.2">
      <c r="R42"/>
      <c r="T42"/>
      <c r="U42"/>
      <c r="V42"/>
      <c r="X42"/>
      <c r="Y42"/>
      <c r="Z42"/>
      <c r="AA42"/>
      <c r="AB42"/>
      <c r="AC42" s="11"/>
      <c r="AD42" s="15"/>
      <c r="AE42" s="15"/>
      <c r="AF42" s="11"/>
      <c r="AG42" s="16"/>
      <c r="AH42" s="15"/>
      <c r="AI42" s="16"/>
      <c r="AJ42" s="10"/>
    </row>
    <row r="43" spans="5:39" x14ac:dyDescent="0.2">
      <c r="R43"/>
      <c r="T43"/>
      <c r="U43"/>
      <c r="V43"/>
      <c r="X43"/>
      <c r="Y43"/>
      <c r="Z43"/>
      <c r="AA43"/>
      <c r="AB43"/>
      <c r="AC43" s="11"/>
      <c r="AD43" s="15"/>
      <c r="AE43" s="15"/>
      <c r="AF43" s="11"/>
      <c r="AG43" s="16"/>
      <c r="AH43" s="15"/>
      <c r="AI43" s="16"/>
      <c r="AJ43" s="10"/>
    </row>
    <row r="44" spans="5:39" x14ac:dyDescent="0.2">
      <c r="R44"/>
      <c r="T44"/>
      <c r="U44"/>
      <c r="V44"/>
      <c r="X44"/>
      <c r="Y44"/>
      <c r="Z44"/>
      <c r="AA44"/>
      <c r="AB44"/>
      <c r="AC44" s="11"/>
      <c r="AD44" s="15"/>
      <c r="AE44" s="15"/>
      <c r="AF44" s="11"/>
    </row>
    <row r="45" spans="5:39" x14ac:dyDescent="0.2">
      <c r="R45"/>
      <c r="T45"/>
      <c r="U45"/>
      <c r="V45"/>
      <c r="X45"/>
      <c r="Y45"/>
      <c r="Z45"/>
      <c r="AA45"/>
      <c r="AB45"/>
      <c r="AC45" s="11"/>
      <c r="AD45" s="15"/>
      <c r="AE45" s="15"/>
      <c r="AF45" s="11"/>
    </row>
    <row r="46" spans="5:39" x14ac:dyDescent="0.2">
      <c r="R46"/>
      <c r="T46"/>
      <c r="U46"/>
      <c r="V46"/>
      <c r="X46"/>
      <c r="Y46"/>
      <c r="Z46"/>
      <c r="AA46"/>
      <c r="AB46"/>
      <c r="AC46" s="11"/>
      <c r="AD46" s="15"/>
      <c r="AE46" s="15"/>
      <c r="AF46" s="11"/>
    </row>
    <row r="47" spans="5:39" x14ac:dyDescent="0.2">
      <c r="R47"/>
      <c r="T47"/>
      <c r="U47"/>
      <c r="V47"/>
      <c r="X47"/>
      <c r="Y47"/>
      <c r="Z47"/>
      <c r="AA47"/>
      <c r="AB47"/>
      <c r="AC47" s="11"/>
      <c r="AD47" s="15"/>
      <c r="AE47" s="15"/>
      <c r="AF47" s="11"/>
    </row>
    <row r="48" spans="5:39" x14ac:dyDescent="0.2">
      <c r="R48"/>
      <c r="T48"/>
      <c r="U48"/>
      <c r="V48"/>
      <c r="X48"/>
      <c r="Y48"/>
      <c r="Z48"/>
      <c r="AA48"/>
      <c r="AB48"/>
    </row>
    <row r="49" spans="1:35" x14ac:dyDescent="0.2">
      <c r="R49"/>
      <c r="T49"/>
      <c r="U49"/>
      <c r="V49"/>
      <c r="X49"/>
      <c r="Y49"/>
      <c r="Z49"/>
      <c r="AA49"/>
      <c r="AB49"/>
    </row>
    <row r="50" spans="1:35" x14ac:dyDescent="0.2">
      <c r="R50"/>
      <c r="T50"/>
      <c r="U50"/>
      <c r="V50"/>
      <c r="X50"/>
      <c r="Y50"/>
      <c r="Z50"/>
      <c r="AA50"/>
      <c r="AB50"/>
    </row>
    <row r="51" spans="1:35" x14ac:dyDescent="0.2">
      <c r="R51"/>
      <c r="T51"/>
      <c r="U51"/>
      <c r="V51"/>
      <c r="X51"/>
      <c r="Y51"/>
      <c r="Z51"/>
      <c r="AA51"/>
      <c r="AB51"/>
    </row>
    <row r="52" spans="1:35" x14ac:dyDescent="0.2">
      <c r="R52"/>
      <c r="T52"/>
      <c r="U52"/>
      <c r="V52"/>
      <c r="X52"/>
      <c r="Y52"/>
      <c r="Z52"/>
      <c r="AA52"/>
      <c r="AB52"/>
    </row>
    <row r="53" spans="1:35" x14ac:dyDescent="0.2">
      <c r="R53"/>
      <c r="T53"/>
      <c r="U53"/>
      <c r="V53"/>
      <c r="X53"/>
      <c r="Y53"/>
      <c r="Z53"/>
      <c r="AA53"/>
      <c r="AB53"/>
    </row>
    <row r="54" spans="1:35" x14ac:dyDescent="0.2">
      <c r="D54"/>
      <c r="R54"/>
      <c r="T54"/>
      <c r="U54"/>
      <c r="V54"/>
      <c r="X54"/>
      <c r="Y54"/>
      <c r="Z54"/>
      <c r="AA54"/>
      <c r="AB54"/>
    </row>
    <row r="55" spans="1:35" x14ac:dyDescent="0.2">
      <c r="A55" s="3"/>
      <c r="B55"/>
      <c r="C55"/>
      <c r="D55"/>
      <c r="E55"/>
      <c r="F55"/>
      <c r="G55"/>
      <c r="H55"/>
      <c r="I55"/>
      <c r="J55"/>
      <c r="M55"/>
      <c r="N55"/>
      <c r="O55"/>
      <c r="P55"/>
      <c r="Q55"/>
      <c r="R55"/>
      <c r="S55"/>
      <c r="T55"/>
      <c r="U55"/>
      <c r="V55"/>
      <c r="W55"/>
    </row>
    <row r="56" spans="1:35" x14ac:dyDescent="0.2">
      <c r="A56" s="3"/>
      <c r="B56"/>
      <c r="C56"/>
      <c r="D56"/>
      <c r="E56"/>
      <c r="F56"/>
      <c r="G56"/>
      <c r="H56"/>
      <c r="I56"/>
      <c r="J56"/>
      <c r="M56"/>
      <c r="N56"/>
      <c r="O56"/>
      <c r="P56"/>
      <c r="Q56"/>
      <c r="R56" s="1"/>
      <c r="S56"/>
      <c r="V56" s="8"/>
      <c r="W56"/>
    </row>
    <row r="57" spans="1:35" x14ac:dyDescent="0.2">
      <c r="A57" s="3"/>
      <c r="B57"/>
      <c r="C57"/>
      <c r="D57"/>
      <c r="E57"/>
      <c r="F57"/>
      <c r="G57"/>
      <c r="H57"/>
      <c r="I57"/>
      <c r="J57"/>
      <c r="M57"/>
      <c r="N57"/>
      <c r="O57"/>
      <c r="P57"/>
      <c r="Q57"/>
      <c r="R57" s="1"/>
      <c r="S57"/>
      <c r="V57" s="8"/>
      <c r="W57"/>
    </row>
    <row r="58" spans="1:35" x14ac:dyDescent="0.2">
      <c r="A58" s="3"/>
      <c r="B58"/>
      <c r="C58"/>
      <c r="D58"/>
      <c r="E58"/>
      <c r="F58"/>
      <c r="G58"/>
      <c r="H58"/>
      <c r="I58"/>
      <c r="J58"/>
      <c r="M58"/>
      <c r="N58"/>
      <c r="O58"/>
      <c r="P58"/>
      <c r="Q58"/>
      <c r="R58" s="1"/>
      <c r="S58"/>
      <c r="V58" s="8"/>
      <c r="W58"/>
    </row>
    <row r="59" spans="1:35" x14ac:dyDescent="0.2">
      <c r="A59" s="3"/>
      <c r="B59"/>
      <c r="C59"/>
      <c r="D59"/>
      <c r="E59"/>
      <c r="F59"/>
      <c r="G59"/>
      <c r="H59"/>
      <c r="I59"/>
      <c r="J59"/>
      <c r="M59"/>
      <c r="N59"/>
      <c r="O59"/>
      <c r="P59"/>
      <c r="Q59"/>
      <c r="R59" s="1"/>
      <c r="S59"/>
      <c r="V59" s="8"/>
      <c r="W59"/>
      <c r="X59" s="12"/>
      <c r="Y59" s="12"/>
      <c r="Z59" s="12"/>
      <c r="AA59" s="12"/>
      <c r="AB59" s="12"/>
      <c r="AC59" s="12"/>
      <c r="AD59" s="12"/>
      <c r="AF59" s="12"/>
      <c r="AG59" s="12"/>
      <c r="AI59" s="12"/>
    </row>
    <row r="60" spans="1:35" x14ac:dyDescent="0.2">
      <c r="A60" s="3"/>
      <c r="B60"/>
      <c r="C60"/>
      <c r="D60"/>
      <c r="E60"/>
      <c r="F60"/>
      <c r="G60"/>
      <c r="H60"/>
      <c r="I60"/>
      <c r="J60"/>
      <c r="M60"/>
      <c r="N60"/>
      <c r="O60"/>
      <c r="P60"/>
      <c r="Q60"/>
      <c r="R60" s="1"/>
      <c r="S60"/>
      <c r="V60" s="8"/>
      <c r="W60"/>
      <c r="X60" s="12"/>
      <c r="Y60" s="12"/>
      <c r="Z60" s="12"/>
      <c r="AA60" s="12"/>
      <c r="AB60" s="12"/>
      <c r="AC60" s="12"/>
      <c r="AD60" s="12"/>
      <c r="AF60" s="12"/>
      <c r="AG60" s="12"/>
      <c r="AI60" s="12"/>
    </row>
    <row r="61" spans="1:35" x14ac:dyDescent="0.2">
      <c r="A61" s="3"/>
      <c r="B61"/>
      <c r="C61"/>
      <c r="D61"/>
      <c r="E61"/>
      <c r="F61"/>
      <c r="G61"/>
      <c r="H61"/>
      <c r="I61"/>
      <c r="J61"/>
      <c r="M61"/>
      <c r="N61"/>
      <c r="O61"/>
      <c r="P61"/>
      <c r="Q61"/>
      <c r="R61" s="1"/>
      <c r="S61"/>
      <c r="V61" s="8"/>
      <c r="W61"/>
      <c r="X61" s="12"/>
      <c r="Y61" s="12"/>
      <c r="Z61" s="12"/>
      <c r="AA61" s="12"/>
      <c r="AB61" s="12"/>
      <c r="AC61" s="12"/>
      <c r="AD61" s="12"/>
      <c r="AF61" s="12"/>
      <c r="AG61" s="12"/>
      <c r="AI61" s="12"/>
    </row>
    <row r="62" spans="1:35" x14ac:dyDescent="0.2">
      <c r="A62" s="3"/>
      <c r="B62"/>
      <c r="C62"/>
      <c r="D62"/>
      <c r="E62"/>
      <c r="F62"/>
      <c r="G62"/>
      <c r="H62"/>
      <c r="I62"/>
      <c r="J62"/>
      <c r="M62"/>
      <c r="N62"/>
      <c r="O62"/>
      <c r="P62"/>
      <c r="Q62"/>
      <c r="R62" s="1"/>
      <c r="S62"/>
      <c r="V62" s="8"/>
      <c r="W62"/>
      <c r="X62" s="12"/>
      <c r="Y62" s="12"/>
      <c r="Z62" s="12"/>
      <c r="AA62" s="12"/>
      <c r="AB62" s="12"/>
      <c r="AC62" s="12"/>
      <c r="AD62" s="12"/>
      <c r="AF62" s="12"/>
      <c r="AG62" s="12"/>
      <c r="AI62" s="12"/>
    </row>
    <row r="63" spans="1:35" x14ac:dyDescent="0.2">
      <c r="A63"/>
      <c r="B63"/>
      <c r="C63"/>
      <c r="D63"/>
      <c r="E63"/>
      <c r="F63"/>
      <c r="G63"/>
      <c r="H63"/>
      <c r="I63"/>
      <c r="J63"/>
      <c r="M63"/>
      <c r="N63"/>
      <c r="O63"/>
      <c r="P63"/>
      <c r="Q63"/>
      <c r="R63" s="1"/>
      <c r="S63"/>
      <c r="V63" s="8"/>
      <c r="W63"/>
      <c r="X63" s="12"/>
      <c r="Y63" s="12"/>
      <c r="Z63" s="12"/>
      <c r="AA63" s="12"/>
      <c r="AB63" s="12"/>
      <c r="AC63" s="12"/>
      <c r="AD63" s="12"/>
      <c r="AF63" s="12"/>
      <c r="AG63" s="12"/>
      <c r="AI63" s="12"/>
    </row>
    <row r="64" spans="1:35" x14ac:dyDescent="0.2">
      <c r="A64"/>
      <c r="B64"/>
      <c r="C64"/>
      <c r="D64"/>
      <c r="E64"/>
      <c r="F64"/>
      <c r="G64"/>
      <c r="H64"/>
      <c r="I64"/>
      <c r="J64"/>
      <c r="M64"/>
      <c r="N64"/>
      <c r="O64"/>
      <c r="P64"/>
      <c r="Q64"/>
      <c r="R64" s="1"/>
      <c r="S64"/>
      <c r="V64" s="8"/>
      <c r="W64"/>
      <c r="X64" s="12"/>
      <c r="Y64" s="12"/>
      <c r="Z64" s="12"/>
      <c r="AA64" s="12"/>
      <c r="AB64" s="12"/>
      <c r="AC64" s="12"/>
      <c r="AD64" s="12"/>
      <c r="AF64" s="12"/>
      <c r="AG64" s="12"/>
      <c r="AI64" s="12"/>
    </row>
    <row r="65" spans="1:35" x14ac:dyDescent="0.2">
      <c r="A65"/>
      <c r="B65"/>
      <c r="C65"/>
      <c r="D65"/>
      <c r="E65"/>
      <c r="F65"/>
      <c r="G65"/>
      <c r="H65"/>
      <c r="I65"/>
      <c r="J65"/>
      <c r="M65"/>
      <c r="N65"/>
      <c r="O65"/>
      <c r="P65"/>
      <c r="Q65"/>
      <c r="R65" s="1"/>
      <c r="S65"/>
      <c r="V65" s="8"/>
      <c r="W65"/>
      <c r="X65" s="12"/>
      <c r="Y65" s="12"/>
      <c r="Z65" s="12"/>
      <c r="AA65" s="12"/>
      <c r="AB65" s="12"/>
      <c r="AC65" s="12"/>
      <c r="AD65" s="12"/>
      <c r="AF65" s="12"/>
      <c r="AG65" s="12"/>
      <c r="AI65" s="12"/>
    </row>
    <row r="66" spans="1:35" x14ac:dyDescent="0.2">
      <c r="A66"/>
      <c r="B66"/>
      <c r="C66"/>
      <c r="D66"/>
      <c r="E66"/>
      <c r="F66"/>
      <c r="G66"/>
      <c r="H66"/>
      <c r="I66"/>
      <c r="J66"/>
      <c r="M66"/>
      <c r="N66"/>
      <c r="O66"/>
      <c r="P66"/>
      <c r="Q66"/>
      <c r="R66" s="1"/>
      <c r="S66"/>
      <c r="V66" s="8"/>
      <c r="W66"/>
      <c r="X66" s="12"/>
      <c r="Y66" s="12"/>
      <c r="Z66" s="12"/>
      <c r="AA66" s="12"/>
      <c r="AB66" s="12"/>
      <c r="AC66" s="12"/>
      <c r="AD66" s="12"/>
      <c r="AF66" s="12"/>
      <c r="AG66" s="12"/>
      <c r="AI66" s="12"/>
    </row>
    <row r="67" spans="1:35" x14ac:dyDescent="0.2">
      <c r="A67"/>
      <c r="B67"/>
      <c r="C67"/>
      <c r="D67"/>
      <c r="E67"/>
      <c r="F67"/>
      <c r="G67"/>
      <c r="H67"/>
      <c r="I67"/>
      <c r="J67"/>
      <c r="M67"/>
      <c r="N67"/>
      <c r="O67"/>
      <c r="P67"/>
      <c r="Q67"/>
      <c r="R67" s="1"/>
      <c r="S67"/>
      <c r="V67" s="8"/>
      <c r="W67"/>
      <c r="X67" s="12"/>
      <c r="Y67" s="12"/>
      <c r="Z67" s="12"/>
      <c r="AA67" s="12"/>
      <c r="AB67" s="12"/>
      <c r="AC67" s="12"/>
      <c r="AD67" s="12"/>
      <c r="AF67" s="12"/>
      <c r="AG67" s="12"/>
      <c r="AI67" s="12"/>
    </row>
    <row r="68" spans="1:35" x14ac:dyDescent="0.2">
      <c r="A68"/>
      <c r="B68"/>
      <c r="C68"/>
      <c r="D68"/>
      <c r="E68"/>
      <c r="F68"/>
      <c r="G68"/>
      <c r="H68"/>
      <c r="I68"/>
      <c r="J68"/>
      <c r="M68"/>
      <c r="N68"/>
      <c r="O68"/>
      <c r="P68"/>
      <c r="Q68"/>
      <c r="R68" s="1"/>
      <c r="S68"/>
      <c r="V68" s="8"/>
      <c r="W68"/>
      <c r="X68" s="12"/>
      <c r="Y68" s="12"/>
      <c r="Z68" s="12"/>
      <c r="AA68" s="12"/>
      <c r="AB68" s="12"/>
      <c r="AC68" s="12"/>
      <c r="AD68" s="12"/>
      <c r="AF68" s="12"/>
      <c r="AG68" s="12"/>
      <c r="AI68" s="12"/>
    </row>
    <row r="69" spans="1:35" x14ac:dyDescent="0.2">
      <c r="A69"/>
      <c r="B69"/>
      <c r="C69"/>
      <c r="D69"/>
      <c r="E69"/>
      <c r="F69"/>
      <c r="G69"/>
      <c r="H69"/>
      <c r="I69"/>
      <c r="J69"/>
      <c r="M69"/>
      <c r="N69"/>
      <c r="O69"/>
      <c r="P69"/>
      <c r="Q69"/>
      <c r="R69" s="1"/>
      <c r="S69"/>
      <c r="V69" s="8"/>
      <c r="W69"/>
      <c r="X69" s="12"/>
      <c r="Y69" s="12"/>
      <c r="Z69" s="12"/>
      <c r="AA69" s="12"/>
      <c r="AB69" s="12"/>
      <c r="AC69" s="12"/>
      <c r="AD69" s="12"/>
      <c r="AF69" s="12"/>
      <c r="AG69" s="12"/>
      <c r="AI69" s="12"/>
    </row>
    <row r="70" spans="1:35" x14ac:dyDescent="0.2">
      <c r="A70"/>
      <c r="B70"/>
      <c r="C70"/>
      <c r="D70"/>
      <c r="E70"/>
      <c r="F70"/>
      <c r="G70"/>
      <c r="H70"/>
      <c r="I70"/>
      <c r="J70"/>
      <c r="M70"/>
      <c r="N70"/>
      <c r="O70"/>
      <c r="P70"/>
      <c r="Q70"/>
      <c r="R70" s="1"/>
      <c r="S70"/>
      <c r="V70" s="8"/>
      <c r="W70"/>
      <c r="X70" s="12"/>
      <c r="Y70" s="12"/>
      <c r="Z70" s="12"/>
      <c r="AA70" s="12"/>
      <c r="AB70" s="12"/>
      <c r="AC70" s="12"/>
      <c r="AD70" s="12"/>
      <c r="AF70" s="12"/>
      <c r="AG70" s="12"/>
      <c r="AI70" s="12"/>
    </row>
    <row r="71" spans="1:35" x14ac:dyDescent="0.2">
      <c r="A71"/>
      <c r="B71"/>
      <c r="C71"/>
      <c r="D71"/>
      <c r="E71"/>
      <c r="F71"/>
      <c r="G71"/>
      <c r="H71"/>
      <c r="I71"/>
      <c r="J71"/>
      <c r="M71"/>
      <c r="N71"/>
      <c r="O71"/>
      <c r="P71"/>
      <c r="Q71"/>
      <c r="R71" s="1"/>
      <c r="S71"/>
      <c r="V71" s="8"/>
      <c r="W71"/>
      <c r="X71" s="12"/>
      <c r="Y71" s="12"/>
      <c r="Z71" s="12"/>
      <c r="AA71" s="12"/>
      <c r="AB71" s="12"/>
      <c r="AC71" s="12"/>
      <c r="AD71" s="12"/>
      <c r="AF71" s="12"/>
      <c r="AG71" s="12"/>
      <c r="AI71" s="12"/>
    </row>
    <row r="72" spans="1:35" x14ac:dyDescent="0.2">
      <c r="A72"/>
      <c r="B72"/>
      <c r="C72"/>
      <c r="D72"/>
      <c r="E72"/>
      <c r="F72"/>
      <c r="G72"/>
      <c r="H72"/>
      <c r="I72"/>
      <c r="J72"/>
      <c r="M72"/>
      <c r="N72"/>
      <c r="O72"/>
      <c r="P72"/>
      <c r="Q72"/>
      <c r="R72" s="1"/>
      <c r="S72"/>
      <c r="V72" s="8"/>
      <c r="W72"/>
      <c r="X72" s="12"/>
      <c r="Y72" s="12"/>
      <c r="Z72" s="12"/>
      <c r="AA72" s="12"/>
      <c r="AB72" s="12"/>
      <c r="AC72" s="12"/>
      <c r="AD72" s="12"/>
      <c r="AF72" s="12"/>
      <c r="AG72" s="12"/>
      <c r="AI72" s="12"/>
    </row>
    <row r="73" spans="1:35" x14ac:dyDescent="0.2">
      <c r="A73"/>
      <c r="B73"/>
      <c r="C73"/>
      <c r="D73"/>
      <c r="E73"/>
      <c r="F73"/>
      <c r="G73"/>
      <c r="H73"/>
      <c r="I73"/>
      <c r="J73"/>
      <c r="M73"/>
      <c r="N73"/>
      <c r="O73"/>
      <c r="P73"/>
      <c r="Q73"/>
      <c r="R73" s="1"/>
      <c r="S73"/>
      <c r="V73" s="8"/>
      <c r="W73"/>
      <c r="X73" s="12"/>
      <c r="Y73" s="12"/>
      <c r="Z73" s="12"/>
      <c r="AA73" s="12"/>
      <c r="AB73" s="12"/>
      <c r="AC73" s="12"/>
      <c r="AD73" s="12"/>
      <c r="AF73" s="12"/>
      <c r="AG73" s="12"/>
      <c r="AI73" s="12"/>
    </row>
    <row r="74" spans="1:35" x14ac:dyDescent="0.2">
      <c r="A74"/>
      <c r="B74"/>
      <c r="C74"/>
      <c r="D74"/>
      <c r="E74"/>
      <c r="F74"/>
      <c r="G74"/>
      <c r="H74"/>
      <c r="I74"/>
      <c r="J74"/>
      <c r="M74"/>
      <c r="N74"/>
      <c r="O74"/>
      <c r="P74"/>
      <c r="Q74"/>
      <c r="R74" s="1"/>
      <c r="S74"/>
      <c r="V74" s="8"/>
      <c r="W74"/>
      <c r="X74" s="12"/>
      <c r="Y74" s="12"/>
      <c r="Z74" s="12"/>
      <c r="AA74" s="12"/>
      <c r="AB74" s="12"/>
      <c r="AC74" s="12"/>
      <c r="AD74" s="12"/>
      <c r="AF74" s="12"/>
      <c r="AG74" s="12"/>
      <c r="AI74" s="12"/>
    </row>
    <row r="75" spans="1:35" x14ac:dyDescent="0.2">
      <c r="A75"/>
      <c r="B75"/>
      <c r="C75"/>
      <c r="D75"/>
      <c r="E75"/>
      <c r="F75"/>
      <c r="G75"/>
      <c r="H75"/>
      <c r="I75"/>
      <c r="J75"/>
      <c r="M75"/>
      <c r="N75"/>
      <c r="O75"/>
      <c r="P75"/>
      <c r="Q75"/>
      <c r="R75" s="1"/>
      <c r="S75"/>
      <c r="V75" s="8"/>
      <c r="W75"/>
      <c r="X75" s="12"/>
      <c r="Y75" s="12"/>
      <c r="Z75" s="12"/>
      <c r="AA75" s="12"/>
      <c r="AB75" s="12"/>
      <c r="AC75" s="12"/>
      <c r="AD75" s="12"/>
      <c r="AF75" s="12"/>
      <c r="AG75" s="12"/>
      <c r="AI75" s="12"/>
    </row>
    <row r="76" spans="1:35" x14ac:dyDescent="0.2">
      <c r="A76"/>
      <c r="B76"/>
      <c r="C76"/>
      <c r="D76"/>
      <c r="E76"/>
      <c r="F76"/>
      <c r="G76"/>
      <c r="H76"/>
      <c r="I76"/>
      <c r="J76"/>
      <c r="M76"/>
      <c r="N76"/>
      <c r="O76"/>
      <c r="P76"/>
      <c r="Q76"/>
      <c r="R76" s="1"/>
      <c r="S76"/>
      <c r="V76" s="8"/>
      <c r="W76"/>
      <c r="X76" s="12"/>
      <c r="Y76" s="12"/>
      <c r="Z76" s="12"/>
      <c r="AA76" s="12"/>
      <c r="AB76" s="12"/>
      <c r="AC76" s="12"/>
      <c r="AD76" s="12"/>
      <c r="AF76" s="12"/>
      <c r="AG76" s="12"/>
      <c r="AI76" s="12"/>
    </row>
    <row r="77" spans="1:35" x14ac:dyDescent="0.2">
      <c r="A77"/>
      <c r="B77"/>
      <c r="C77"/>
      <c r="D77"/>
      <c r="E77"/>
      <c r="F77"/>
      <c r="G77"/>
      <c r="H77"/>
      <c r="I77"/>
      <c r="J77"/>
      <c r="M77"/>
      <c r="N77"/>
      <c r="O77"/>
      <c r="P77"/>
      <c r="Q77"/>
      <c r="R77" s="1"/>
      <c r="S77"/>
      <c r="V77" s="8"/>
      <c r="W77"/>
      <c r="X77" s="12"/>
      <c r="Y77" s="12"/>
      <c r="Z77" s="12"/>
      <c r="AA77" s="12"/>
      <c r="AB77" s="12"/>
      <c r="AC77" s="12"/>
      <c r="AD77" s="12"/>
      <c r="AF77" s="12"/>
      <c r="AG77" s="12"/>
      <c r="AI77" s="12"/>
    </row>
    <row r="78" spans="1:35" x14ac:dyDescent="0.2">
      <c r="A78"/>
      <c r="B78"/>
      <c r="C78"/>
      <c r="D78"/>
      <c r="E78"/>
      <c r="F78"/>
      <c r="G78"/>
      <c r="H78"/>
      <c r="I78"/>
      <c r="J78"/>
      <c r="M78"/>
      <c r="N78"/>
      <c r="O78"/>
      <c r="P78"/>
      <c r="Q78"/>
      <c r="R78" s="1"/>
      <c r="S78"/>
      <c r="V78" s="8"/>
      <c r="W78"/>
      <c r="X78" s="12"/>
      <c r="Y78" s="12"/>
      <c r="Z78" s="12"/>
      <c r="AA78" s="12"/>
      <c r="AB78" s="12"/>
      <c r="AC78" s="12"/>
      <c r="AD78" s="12"/>
      <c r="AF78" s="12"/>
      <c r="AG78" s="12"/>
      <c r="AI78" s="12"/>
    </row>
    <row r="79" spans="1:35" x14ac:dyDescent="0.2">
      <c r="A79"/>
      <c r="B79"/>
      <c r="C79"/>
      <c r="D79"/>
      <c r="E79"/>
      <c r="F79"/>
      <c r="G79"/>
      <c r="H79"/>
      <c r="I79"/>
      <c r="J79"/>
      <c r="M79"/>
      <c r="N79"/>
      <c r="O79"/>
      <c r="P79"/>
      <c r="Q79"/>
      <c r="R79" s="1"/>
      <c r="S79"/>
      <c r="V79" s="8"/>
      <c r="W79"/>
      <c r="X79" s="12"/>
      <c r="Y79" s="12"/>
      <c r="Z79" s="12"/>
      <c r="AA79" s="12"/>
      <c r="AB79" s="12"/>
      <c r="AC79" s="12"/>
      <c r="AD79" s="12"/>
      <c r="AF79" s="12"/>
      <c r="AG79" s="12"/>
      <c r="AI79" s="12"/>
    </row>
    <row r="80" spans="1:35" x14ac:dyDescent="0.2">
      <c r="A80"/>
      <c r="B80"/>
      <c r="C80"/>
      <c r="D80"/>
      <c r="E80"/>
      <c r="F80"/>
      <c r="G80"/>
      <c r="H80"/>
      <c r="I80"/>
      <c r="J80"/>
      <c r="M80"/>
      <c r="N80"/>
      <c r="O80"/>
      <c r="P80"/>
      <c r="Q80"/>
      <c r="R80" s="1"/>
      <c r="S80"/>
      <c r="V80" s="8"/>
      <c r="W80"/>
      <c r="X80" s="12"/>
      <c r="Y80" s="12"/>
      <c r="Z80" s="12"/>
      <c r="AA80" s="12"/>
      <c r="AB80" s="12"/>
      <c r="AC80" s="12"/>
      <c r="AD80" s="12"/>
      <c r="AF80" s="12"/>
      <c r="AG80" s="12"/>
      <c r="AI80" s="12"/>
    </row>
    <row r="81" spans="1:35" x14ac:dyDescent="0.2">
      <c r="A81"/>
      <c r="B81"/>
      <c r="C81"/>
      <c r="D81"/>
      <c r="E81"/>
      <c r="F81"/>
      <c r="G81"/>
      <c r="H81"/>
      <c r="I81"/>
      <c r="J81"/>
      <c r="M81"/>
      <c r="N81"/>
      <c r="O81"/>
      <c r="P81"/>
      <c r="Q81"/>
      <c r="R81" s="1"/>
      <c r="S81"/>
      <c r="V81" s="8"/>
      <c r="W81"/>
      <c r="X81" s="12"/>
      <c r="Y81" s="12"/>
      <c r="Z81" s="12"/>
      <c r="AA81" s="12"/>
      <c r="AB81" s="12"/>
      <c r="AC81" s="12"/>
      <c r="AD81" s="12"/>
      <c r="AF81" s="12"/>
      <c r="AG81" s="12"/>
      <c r="AI81" s="12"/>
    </row>
    <row r="82" spans="1:35" x14ac:dyDescent="0.2">
      <c r="A82"/>
      <c r="B82"/>
      <c r="C82"/>
      <c r="D82"/>
      <c r="E82"/>
      <c r="F82"/>
      <c r="G82"/>
      <c r="H82"/>
      <c r="I82"/>
      <c r="J82"/>
      <c r="M82"/>
      <c r="N82"/>
      <c r="O82"/>
      <c r="P82"/>
      <c r="Q82"/>
      <c r="R82" s="1"/>
      <c r="S82"/>
      <c r="V82" s="8"/>
      <c r="W82"/>
      <c r="X82" s="12"/>
      <c r="Y82" s="12"/>
      <c r="Z82" s="12"/>
      <c r="AA82" s="12"/>
      <c r="AB82" s="12"/>
      <c r="AC82" s="12"/>
      <c r="AD82" s="12"/>
      <c r="AF82" s="12"/>
      <c r="AG82" s="12"/>
      <c r="AI82" s="12"/>
    </row>
    <row r="83" spans="1:35" x14ac:dyDescent="0.2">
      <c r="A83"/>
      <c r="B83"/>
      <c r="C83"/>
      <c r="D83"/>
      <c r="E83"/>
      <c r="F83"/>
      <c r="G83"/>
      <c r="H83"/>
      <c r="I83"/>
      <c r="J83"/>
      <c r="M83"/>
      <c r="N83"/>
      <c r="O83"/>
      <c r="P83"/>
      <c r="Q83"/>
      <c r="R83" s="1"/>
      <c r="S83"/>
      <c r="V83" s="8"/>
      <c r="W83"/>
      <c r="X83" s="12"/>
      <c r="Y83" s="12"/>
      <c r="Z83" s="12"/>
      <c r="AA83" s="12"/>
      <c r="AB83" s="12"/>
      <c r="AC83" s="12"/>
      <c r="AD83" s="12"/>
      <c r="AF83" s="12"/>
      <c r="AG83" s="12"/>
      <c r="AI83" s="12"/>
    </row>
    <row r="84" spans="1:35" x14ac:dyDescent="0.2">
      <c r="A84"/>
      <c r="B84"/>
      <c r="C84"/>
      <c r="D84"/>
      <c r="E84"/>
      <c r="F84"/>
      <c r="G84"/>
      <c r="H84"/>
      <c r="I84"/>
      <c r="J84"/>
      <c r="M84"/>
      <c r="N84"/>
      <c r="O84"/>
      <c r="P84"/>
      <c r="Q84"/>
      <c r="R84" s="1"/>
      <c r="S84"/>
      <c r="V84" s="8"/>
      <c r="W84"/>
      <c r="X84" s="12"/>
      <c r="Y84" s="12"/>
      <c r="Z84" s="12"/>
      <c r="AA84" s="12"/>
      <c r="AB84" s="12"/>
      <c r="AC84" s="12"/>
      <c r="AD84" s="12"/>
      <c r="AF84" s="12"/>
      <c r="AG84" s="12"/>
      <c r="AI84" s="12"/>
    </row>
    <row r="85" spans="1:35" x14ac:dyDescent="0.2">
      <c r="A85"/>
      <c r="B85"/>
      <c r="C85"/>
      <c r="D85"/>
      <c r="E85"/>
      <c r="F85"/>
      <c r="G85"/>
      <c r="H85"/>
      <c r="I85"/>
      <c r="J85"/>
      <c r="M85"/>
      <c r="N85"/>
      <c r="O85"/>
      <c r="P85"/>
      <c r="Q85"/>
      <c r="R85" s="1"/>
      <c r="S85"/>
      <c r="V85" s="8"/>
      <c r="W85"/>
      <c r="X85" s="12"/>
      <c r="Y85" s="12"/>
      <c r="Z85" s="12"/>
      <c r="AA85" s="12"/>
      <c r="AB85" s="12"/>
      <c r="AC85" s="12"/>
      <c r="AD85" s="12"/>
      <c r="AF85" s="12"/>
      <c r="AG85" s="12"/>
      <c r="AI85" s="12"/>
    </row>
    <row r="86" spans="1:35" x14ac:dyDescent="0.2">
      <c r="A86"/>
      <c r="B86"/>
      <c r="C86"/>
      <c r="D86"/>
      <c r="E86"/>
      <c r="F86"/>
      <c r="G86"/>
      <c r="H86"/>
      <c r="I86"/>
      <c r="J86"/>
      <c r="M86"/>
      <c r="N86"/>
      <c r="O86"/>
      <c r="P86"/>
      <c r="Q86"/>
      <c r="R86" s="1"/>
      <c r="S86"/>
      <c r="V86" s="8"/>
      <c r="W86"/>
      <c r="X86" s="12"/>
      <c r="Y86" s="12"/>
      <c r="Z86" s="12"/>
      <c r="AA86" s="12"/>
      <c r="AB86" s="12"/>
      <c r="AC86" s="12"/>
      <c r="AD86" s="12"/>
      <c r="AF86" s="12"/>
      <c r="AG86" s="12"/>
      <c r="AI86" s="12"/>
    </row>
    <row r="87" spans="1:35" x14ac:dyDescent="0.2">
      <c r="A87"/>
      <c r="B87"/>
      <c r="C87"/>
      <c r="D87"/>
      <c r="E87"/>
      <c r="F87"/>
      <c r="G87"/>
      <c r="H87"/>
      <c r="I87"/>
      <c r="J87"/>
      <c r="M87"/>
      <c r="N87"/>
      <c r="O87"/>
      <c r="P87"/>
      <c r="Q87"/>
      <c r="R87" s="1"/>
      <c r="S87"/>
      <c r="V87" s="8"/>
      <c r="W87"/>
      <c r="X87" s="12"/>
      <c r="Y87" s="12"/>
      <c r="Z87" s="12"/>
      <c r="AA87" s="12"/>
      <c r="AB87" s="12"/>
      <c r="AC87" s="12"/>
      <c r="AD87" s="12"/>
      <c r="AF87" s="12"/>
      <c r="AG87" s="12"/>
      <c r="AI87" s="12"/>
    </row>
    <row r="88" spans="1:35" x14ac:dyDescent="0.2">
      <c r="A88"/>
      <c r="B88"/>
      <c r="C88"/>
      <c r="D88"/>
      <c r="E88"/>
      <c r="F88"/>
      <c r="G88"/>
      <c r="H88"/>
      <c r="I88"/>
      <c r="J88"/>
      <c r="M88"/>
      <c r="N88"/>
      <c r="O88"/>
      <c r="P88"/>
      <c r="Q88"/>
      <c r="R88" s="1"/>
      <c r="S88"/>
      <c r="V88" s="8"/>
      <c r="W88"/>
      <c r="X88" s="12"/>
      <c r="Y88" s="12"/>
      <c r="Z88" s="12"/>
      <c r="AA88" s="12"/>
      <c r="AB88" s="12"/>
      <c r="AC88" s="12"/>
      <c r="AD88" s="12"/>
      <c r="AF88" s="12"/>
      <c r="AG88" s="12"/>
      <c r="AI88" s="12"/>
    </row>
    <row r="89" spans="1:35" x14ac:dyDescent="0.2">
      <c r="A89"/>
      <c r="B89"/>
      <c r="C89"/>
      <c r="D89"/>
      <c r="E89"/>
      <c r="F89"/>
      <c r="G89"/>
      <c r="H89"/>
      <c r="I89"/>
      <c r="J89"/>
      <c r="M89"/>
      <c r="N89"/>
      <c r="O89"/>
      <c r="P89"/>
      <c r="Q89"/>
      <c r="R89" s="1"/>
      <c r="S89"/>
      <c r="V89" s="8"/>
      <c r="W89"/>
      <c r="X89" s="12"/>
      <c r="Y89" s="12"/>
      <c r="Z89" s="12"/>
      <c r="AA89" s="12"/>
      <c r="AB89" s="12"/>
      <c r="AC89" s="12"/>
      <c r="AD89" s="12"/>
      <c r="AF89" s="12"/>
      <c r="AG89" s="12"/>
      <c r="AI89" s="12"/>
    </row>
    <row r="90" spans="1:35" x14ac:dyDescent="0.2">
      <c r="A90"/>
      <c r="B90"/>
      <c r="C90"/>
      <c r="D90"/>
      <c r="E90"/>
      <c r="F90"/>
      <c r="G90"/>
      <c r="H90"/>
      <c r="I90"/>
      <c r="J90"/>
      <c r="M90"/>
      <c r="N90"/>
      <c r="O90"/>
      <c r="P90"/>
      <c r="Q90"/>
      <c r="R90" s="1"/>
      <c r="S90"/>
      <c r="V90" s="8"/>
      <c r="W90"/>
      <c r="X90" s="12"/>
      <c r="Y90" s="12"/>
      <c r="Z90" s="12"/>
      <c r="AA90" s="12"/>
      <c r="AB90" s="12"/>
      <c r="AC90" s="12"/>
      <c r="AD90" s="12"/>
      <c r="AF90" s="12"/>
      <c r="AG90" s="12"/>
      <c r="AI90" s="12"/>
    </row>
    <row r="91" spans="1:35" x14ac:dyDescent="0.2">
      <c r="A91"/>
      <c r="B91"/>
      <c r="C91"/>
      <c r="D91"/>
      <c r="E91"/>
      <c r="F91"/>
      <c r="G91"/>
      <c r="H91"/>
      <c r="I91"/>
      <c r="J91"/>
      <c r="M91"/>
      <c r="N91"/>
      <c r="O91"/>
      <c r="P91"/>
      <c r="Q91"/>
      <c r="R91" s="1"/>
      <c r="S91"/>
      <c r="V91" s="8"/>
      <c r="W91"/>
      <c r="X91" s="12"/>
      <c r="Y91" s="12"/>
      <c r="Z91" s="12"/>
      <c r="AA91" s="12"/>
      <c r="AB91" s="12"/>
      <c r="AC91" s="12"/>
      <c r="AD91" s="12"/>
      <c r="AF91" s="12"/>
      <c r="AG91" s="12"/>
      <c r="AI91" s="12"/>
    </row>
    <row r="92" spans="1:35" x14ac:dyDescent="0.2">
      <c r="A92"/>
      <c r="B92"/>
      <c r="C92"/>
      <c r="D92"/>
      <c r="E92"/>
      <c r="F92"/>
      <c r="G92"/>
      <c r="H92"/>
      <c r="I92"/>
      <c r="J92"/>
      <c r="M92"/>
      <c r="N92"/>
      <c r="O92"/>
      <c r="P92"/>
      <c r="Q92"/>
      <c r="R92" s="1"/>
      <c r="S92"/>
      <c r="V92" s="8"/>
      <c r="W92"/>
      <c r="X92" s="12"/>
      <c r="Y92" s="12"/>
      <c r="Z92" s="12"/>
      <c r="AA92" s="12"/>
      <c r="AB92" s="12"/>
      <c r="AC92" s="12"/>
      <c r="AD92" s="12"/>
      <c r="AF92" s="12"/>
      <c r="AG92" s="12"/>
      <c r="AI92" s="12"/>
    </row>
    <row r="93" spans="1:35" x14ac:dyDescent="0.2">
      <c r="A93"/>
      <c r="B93"/>
      <c r="C93"/>
      <c r="D93"/>
      <c r="E93"/>
      <c r="F93"/>
      <c r="G93"/>
      <c r="H93"/>
      <c r="I93"/>
      <c r="J93"/>
      <c r="M93"/>
      <c r="N93"/>
      <c r="O93"/>
      <c r="P93"/>
      <c r="Q93"/>
      <c r="R93" s="1"/>
      <c r="S93"/>
      <c r="V93" s="8"/>
      <c r="W93"/>
      <c r="X93" s="12"/>
      <c r="Y93" s="12"/>
      <c r="Z93" s="12"/>
      <c r="AA93" s="12"/>
      <c r="AB93" s="12"/>
      <c r="AC93" s="12"/>
      <c r="AD93" s="12"/>
      <c r="AF93" s="12"/>
      <c r="AG93" s="12"/>
      <c r="AI93" s="12"/>
    </row>
    <row r="94" spans="1:35" x14ac:dyDescent="0.2">
      <c r="A94"/>
      <c r="B94"/>
      <c r="C94"/>
      <c r="D94"/>
      <c r="E94"/>
      <c r="F94"/>
      <c r="G94"/>
      <c r="H94"/>
      <c r="I94"/>
      <c r="J94"/>
      <c r="M94"/>
      <c r="N94"/>
      <c r="O94"/>
      <c r="P94"/>
      <c r="Q94"/>
      <c r="R94" s="1"/>
      <c r="S94"/>
      <c r="V94" s="8"/>
      <c r="W94"/>
      <c r="X94" s="12"/>
      <c r="Y94" s="12"/>
      <c r="Z94" s="12"/>
      <c r="AA94" s="12"/>
      <c r="AB94" s="12"/>
      <c r="AC94" s="12"/>
      <c r="AD94" s="12"/>
      <c r="AF94" s="12"/>
      <c r="AG94" s="12"/>
      <c r="AI94" s="12"/>
    </row>
    <row r="95" spans="1:35" x14ac:dyDescent="0.2">
      <c r="A95"/>
      <c r="B95"/>
      <c r="C95"/>
      <c r="D95"/>
      <c r="E95"/>
      <c r="F95"/>
      <c r="G95"/>
      <c r="H95"/>
      <c r="I95"/>
      <c r="J95"/>
      <c r="M95"/>
      <c r="N95"/>
      <c r="O95"/>
      <c r="P95"/>
      <c r="Q95"/>
      <c r="R95" s="1"/>
      <c r="S95"/>
      <c r="V95" s="8"/>
      <c r="W95"/>
      <c r="X95" s="12"/>
      <c r="Y95" s="12"/>
      <c r="Z95" s="12"/>
      <c r="AA95" s="12"/>
      <c r="AB95" s="12"/>
      <c r="AC95" s="12"/>
      <c r="AD95" s="12"/>
      <c r="AF95" s="12"/>
      <c r="AG95" s="12"/>
      <c r="AI95" s="12"/>
    </row>
    <row r="96" spans="1:35" x14ac:dyDescent="0.2">
      <c r="A96"/>
      <c r="B96"/>
      <c r="C96"/>
      <c r="D96"/>
      <c r="E96"/>
      <c r="F96"/>
      <c r="G96"/>
      <c r="H96"/>
      <c r="I96"/>
      <c r="J96"/>
      <c r="M96"/>
      <c r="N96"/>
      <c r="O96"/>
      <c r="P96"/>
      <c r="Q96"/>
      <c r="R96" s="1"/>
      <c r="S96"/>
      <c r="V96" s="8"/>
      <c r="W96"/>
      <c r="X96" s="12"/>
      <c r="Y96" s="12"/>
      <c r="Z96" s="12"/>
      <c r="AA96" s="12"/>
      <c r="AB96" s="12"/>
      <c r="AC96" s="12"/>
      <c r="AD96" s="12"/>
      <c r="AF96" s="12"/>
      <c r="AG96" s="12"/>
      <c r="AI96" s="12"/>
    </row>
    <row r="97" spans="1:35" x14ac:dyDescent="0.2">
      <c r="A97"/>
      <c r="B97"/>
      <c r="C97"/>
      <c r="D97"/>
      <c r="E97"/>
      <c r="F97"/>
      <c r="G97"/>
      <c r="H97"/>
      <c r="I97"/>
      <c r="J97"/>
      <c r="M97"/>
      <c r="N97"/>
      <c r="O97"/>
      <c r="P97"/>
      <c r="Q97"/>
      <c r="R97" s="1"/>
      <c r="S97"/>
      <c r="V97" s="8"/>
      <c r="W97"/>
      <c r="X97" s="12"/>
      <c r="Y97" s="12"/>
      <c r="Z97" s="12"/>
      <c r="AA97" s="12"/>
      <c r="AB97" s="12"/>
      <c r="AC97" s="12"/>
      <c r="AD97" s="12"/>
      <c r="AF97" s="12"/>
      <c r="AG97" s="12"/>
      <c r="AI97" s="12"/>
    </row>
    <row r="98" spans="1:35" x14ac:dyDescent="0.2">
      <c r="A98"/>
      <c r="B98"/>
      <c r="C98"/>
      <c r="D98"/>
      <c r="E98"/>
      <c r="F98"/>
      <c r="G98"/>
      <c r="H98"/>
      <c r="I98"/>
      <c r="J98"/>
      <c r="M98"/>
      <c r="N98"/>
      <c r="O98"/>
      <c r="P98"/>
      <c r="Q98"/>
      <c r="R98" s="1"/>
      <c r="S98"/>
      <c r="V98" s="8"/>
      <c r="W98"/>
      <c r="X98" s="12"/>
      <c r="Y98" s="12"/>
      <c r="Z98" s="12"/>
      <c r="AA98" s="12"/>
      <c r="AB98" s="12"/>
      <c r="AC98" s="12"/>
      <c r="AD98" s="12"/>
      <c r="AF98" s="12"/>
      <c r="AG98" s="12"/>
      <c r="AI98" s="12"/>
    </row>
    <row r="99" spans="1:35" x14ac:dyDescent="0.2">
      <c r="A99"/>
      <c r="B99"/>
      <c r="C99"/>
      <c r="D99"/>
      <c r="E99"/>
      <c r="F99"/>
      <c r="G99"/>
      <c r="H99"/>
      <c r="I99"/>
      <c r="J99"/>
      <c r="M99"/>
      <c r="N99"/>
      <c r="O99"/>
      <c r="P99"/>
      <c r="Q99"/>
      <c r="R99" s="1"/>
      <c r="S99"/>
      <c r="V99" s="8"/>
      <c r="W99"/>
      <c r="X99" s="12"/>
      <c r="Y99" s="12"/>
      <c r="Z99" s="12"/>
      <c r="AA99" s="12"/>
      <c r="AB99" s="12"/>
      <c r="AC99" s="12"/>
      <c r="AD99" s="12"/>
      <c r="AF99" s="12"/>
      <c r="AG99" s="12"/>
      <c r="AI99" s="12"/>
    </row>
    <row r="100" spans="1:35" x14ac:dyDescent="0.2">
      <c r="A100"/>
      <c r="B100"/>
      <c r="C100"/>
      <c r="D100"/>
      <c r="E100"/>
      <c r="F100"/>
      <c r="G100"/>
      <c r="H100"/>
      <c r="I100"/>
      <c r="J100"/>
      <c r="M100"/>
      <c r="N100"/>
      <c r="O100"/>
      <c r="P100"/>
      <c r="Q100"/>
      <c r="R100" s="1"/>
      <c r="S100"/>
      <c r="V100" s="8"/>
      <c r="W100"/>
      <c r="X100" s="12"/>
      <c r="Y100" s="12"/>
      <c r="Z100" s="12"/>
      <c r="AA100" s="12"/>
      <c r="AB100" s="12"/>
      <c r="AC100" s="12"/>
      <c r="AD100" s="12"/>
      <c r="AF100" s="12"/>
      <c r="AG100" s="12"/>
      <c r="AI100" s="12"/>
    </row>
    <row r="101" spans="1:35" x14ac:dyDescent="0.2">
      <c r="A101"/>
      <c r="B101"/>
      <c r="C101"/>
      <c r="D101"/>
      <c r="E101"/>
      <c r="F101"/>
      <c r="G101"/>
      <c r="H101"/>
      <c r="I101"/>
      <c r="J101"/>
      <c r="M101"/>
      <c r="N101"/>
      <c r="O101"/>
      <c r="P101"/>
      <c r="Q101"/>
      <c r="R101" s="1"/>
      <c r="S101"/>
      <c r="V101" s="8"/>
      <c r="W101"/>
      <c r="X101" s="12"/>
      <c r="Y101" s="12"/>
      <c r="Z101" s="12"/>
      <c r="AA101" s="12"/>
      <c r="AB101" s="12"/>
      <c r="AC101" s="12"/>
      <c r="AD101" s="12"/>
      <c r="AF101" s="12"/>
      <c r="AG101" s="12"/>
      <c r="AI101" s="12"/>
    </row>
    <row r="102" spans="1:35" x14ac:dyDescent="0.2">
      <c r="A102"/>
      <c r="B102"/>
      <c r="C102"/>
      <c r="D102"/>
      <c r="E102"/>
      <c r="F102"/>
      <c r="G102"/>
      <c r="H102"/>
      <c r="I102"/>
      <c r="J102"/>
      <c r="M102"/>
      <c r="N102"/>
      <c r="O102"/>
      <c r="P102"/>
      <c r="Q102"/>
      <c r="R102" s="1"/>
      <c r="S102"/>
      <c r="V102" s="8"/>
      <c r="W102"/>
      <c r="X102" s="12"/>
      <c r="Y102" s="12"/>
      <c r="Z102" s="12"/>
      <c r="AA102" s="12"/>
      <c r="AB102" s="12"/>
      <c r="AC102" s="12"/>
      <c r="AD102" s="12"/>
      <c r="AF102" s="12"/>
      <c r="AG102" s="12"/>
      <c r="AI102" s="12"/>
    </row>
    <row r="103" spans="1:35" x14ac:dyDescent="0.2">
      <c r="A103"/>
      <c r="B103"/>
      <c r="C103"/>
      <c r="D103"/>
      <c r="E103"/>
      <c r="F103"/>
      <c r="G103"/>
      <c r="H103"/>
      <c r="I103"/>
      <c r="J103"/>
      <c r="M103"/>
      <c r="N103"/>
      <c r="O103"/>
      <c r="P103"/>
      <c r="Q103"/>
      <c r="R103" s="1"/>
      <c r="S103"/>
      <c r="V103" s="8"/>
      <c r="W103"/>
      <c r="X103" s="12"/>
      <c r="Y103" s="12"/>
      <c r="Z103" s="12"/>
      <c r="AA103" s="12"/>
      <c r="AB103" s="12"/>
      <c r="AC103" s="12"/>
      <c r="AD103" s="12"/>
      <c r="AF103" s="12"/>
      <c r="AG103" s="12"/>
      <c r="AI103" s="12"/>
    </row>
    <row r="104" spans="1:35" x14ac:dyDescent="0.2">
      <c r="A104"/>
      <c r="B104"/>
      <c r="C104"/>
      <c r="D104"/>
      <c r="E104"/>
      <c r="F104"/>
      <c r="G104"/>
      <c r="H104"/>
      <c r="I104"/>
      <c r="J104"/>
      <c r="M104"/>
      <c r="N104"/>
      <c r="O104"/>
      <c r="P104"/>
      <c r="Q104"/>
      <c r="R104" s="1"/>
      <c r="S104"/>
      <c r="V104" s="8"/>
      <c r="W104"/>
      <c r="X104" s="12"/>
      <c r="Y104" s="12"/>
      <c r="Z104" s="12"/>
      <c r="AA104" s="12"/>
      <c r="AB104" s="12"/>
      <c r="AC104" s="12"/>
      <c r="AD104" s="12"/>
      <c r="AF104" s="12"/>
      <c r="AG104" s="12"/>
      <c r="AI104" s="12"/>
    </row>
    <row r="105" spans="1:35" x14ac:dyDescent="0.2">
      <c r="A105"/>
      <c r="B105"/>
      <c r="C105"/>
      <c r="D105"/>
      <c r="E105"/>
      <c r="F105"/>
      <c r="G105"/>
      <c r="H105"/>
      <c r="I105"/>
      <c r="J105"/>
      <c r="M105"/>
      <c r="N105"/>
      <c r="O105"/>
      <c r="P105"/>
      <c r="Q105"/>
      <c r="R105" s="1"/>
      <c r="S105"/>
      <c r="V105" s="8"/>
      <c r="W105"/>
      <c r="X105" s="12"/>
      <c r="Y105" s="12"/>
      <c r="Z105" s="12"/>
      <c r="AA105" s="12"/>
      <c r="AB105" s="12"/>
      <c r="AC105" s="12"/>
      <c r="AD105" s="12"/>
      <c r="AF105" s="12"/>
      <c r="AG105" s="12"/>
      <c r="AI105" s="12"/>
    </row>
    <row r="106" spans="1:35" x14ac:dyDescent="0.2">
      <c r="A106"/>
      <c r="B106"/>
      <c r="C106"/>
      <c r="D106"/>
      <c r="E106"/>
      <c r="F106"/>
      <c r="G106"/>
      <c r="H106"/>
      <c r="I106"/>
      <c r="J106"/>
      <c r="M106"/>
      <c r="N106"/>
      <c r="O106"/>
      <c r="P106"/>
      <c r="Q106"/>
      <c r="R106" s="1"/>
      <c r="S106"/>
      <c r="V106" s="8"/>
      <c r="W106"/>
      <c r="X106" s="12"/>
      <c r="Y106" s="12"/>
      <c r="Z106" s="12"/>
      <c r="AA106" s="12"/>
      <c r="AB106" s="12"/>
      <c r="AC106" s="12"/>
      <c r="AD106" s="12"/>
      <c r="AF106" s="12"/>
      <c r="AG106" s="12"/>
      <c r="AI106" s="12"/>
    </row>
    <row r="107" spans="1:35" x14ac:dyDescent="0.2">
      <c r="A107"/>
      <c r="B107"/>
      <c r="C107"/>
      <c r="D107"/>
      <c r="E107"/>
      <c r="F107"/>
      <c r="G107"/>
      <c r="H107"/>
      <c r="I107"/>
      <c r="J107"/>
      <c r="M107"/>
      <c r="N107"/>
      <c r="O107"/>
      <c r="P107"/>
      <c r="Q107"/>
      <c r="R107" s="1"/>
      <c r="S107"/>
      <c r="V107" s="9"/>
      <c r="W107"/>
      <c r="X107" s="12"/>
      <c r="Y107" s="12"/>
      <c r="Z107" s="12"/>
      <c r="AA107" s="12"/>
      <c r="AB107" s="12"/>
      <c r="AC107" s="12"/>
      <c r="AD107" s="12"/>
      <c r="AF107" s="12"/>
      <c r="AG107" s="12"/>
      <c r="AI107" s="12"/>
    </row>
    <row r="108" spans="1:35" x14ac:dyDescent="0.2">
      <c r="A108"/>
      <c r="B108"/>
      <c r="C108"/>
      <c r="D108"/>
      <c r="E108"/>
      <c r="F108"/>
      <c r="G108"/>
      <c r="H108"/>
      <c r="I108"/>
      <c r="J108"/>
      <c r="M108"/>
      <c r="N108"/>
      <c r="O108"/>
      <c r="P108"/>
      <c r="Q108"/>
      <c r="R108" s="1"/>
      <c r="S108"/>
      <c r="V108" s="8"/>
      <c r="W108"/>
      <c r="X108" s="12"/>
      <c r="Y108" s="12"/>
      <c r="Z108" s="12"/>
      <c r="AA108" s="12"/>
      <c r="AB108" s="12"/>
      <c r="AC108" s="12"/>
      <c r="AD108" s="12"/>
      <c r="AF108" s="12"/>
      <c r="AG108" s="12"/>
      <c r="AI108" s="12"/>
    </row>
    <row r="109" spans="1:35" x14ac:dyDescent="0.2">
      <c r="A109"/>
      <c r="B109"/>
      <c r="C109"/>
      <c r="D109"/>
      <c r="E109"/>
      <c r="F109"/>
      <c r="G109"/>
      <c r="H109"/>
      <c r="I109"/>
      <c r="J109"/>
      <c r="M109"/>
      <c r="N109"/>
      <c r="O109"/>
      <c r="P109"/>
      <c r="Q109"/>
      <c r="R109" s="1"/>
      <c r="S109"/>
      <c r="V109" s="8"/>
      <c r="W109"/>
      <c r="X109" s="12"/>
      <c r="Y109" s="12"/>
      <c r="Z109" s="12"/>
      <c r="AA109" s="12"/>
      <c r="AB109" s="12"/>
      <c r="AC109" s="12"/>
      <c r="AD109" s="12"/>
      <c r="AF109" s="12"/>
      <c r="AG109" s="12"/>
      <c r="AI109" s="12"/>
    </row>
    <row r="110" spans="1:35" x14ac:dyDescent="0.2">
      <c r="A110"/>
      <c r="B110"/>
      <c r="C110"/>
      <c r="D110"/>
      <c r="E110"/>
      <c r="F110"/>
      <c r="G110"/>
      <c r="H110"/>
      <c r="I110"/>
      <c r="J110"/>
      <c r="M110"/>
      <c r="N110"/>
      <c r="O110"/>
      <c r="P110"/>
      <c r="Q110"/>
      <c r="R110" s="1"/>
      <c r="S110"/>
      <c r="V110" s="8"/>
      <c r="W110"/>
      <c r="X110" s="12"/>
      <c r="Y110" s="12"/>
      <c r="Z110" s="12"/>
      <c r="AA110" s="12"/>
      <c r="AB110" s="12"/>
      <c r="AC110" s="12"/>
      <c r="AD110" s="12"/>
      <c r="AF110" s="12"/>
      <c r="AG110" s="12"/>
      <c r="AI110" s="12"/>
    </row>
    <row r="111" spans="1:35" x14ac:dyDescent="0.2">
      <c r="A111"/>
      <c r="B111"/>
      <c r="C111"/>
      <c r="D111"/>
      <c r="E111"/>
      <c r="F111"/>
      <c r="G111"/>
      <c r="H111"/>
      <c r="I111"/>
      <c r="J111"/>
      <c r="M111"/>
      <c r="N111"/>
      <c r="O111"/>
      <c r="P111"/>
      <c r="Q111"/>
      <c r="R111" s="1"/>
      <c r="S111"/>
      <c r="V111" s="8"/>
      <c r="W111"/>
      <c r="X111" s="12"/>
      <c r="Y111" s="12"/>
      <c r="Z111" s="12"/>
      <c r="AA111" s="12"/>
      <c r="AB111" s="12"/>
      <c r="AC111" s="12"/>
      <c r="AD111" s="12"/>
      <c r="AF111" s="12"/>
      <c r="AG111" s="12"/>
      <c r="AI111" s="12"/>
    </row>
    <row r="112" spans="1:35" x14ac:dyDescent="0.2">
      <c r="A112"/>
      <c r="B112"/>
      <c r="C112"/>
      <c r="D112"/>
      <c r="E112"/>
      <c r="F112"/>
      <c r="G112"/>
      <c r="H112"/>
      <c r="I112"/>
      <c r="J112"/>
      <c r="M112"/>
      <c r="N112"/>
      <c r="O112"/>
      <c r="P112"/>
      <c r="Q112"/>
      <c r="R112" s="1"/>
      <c r="S112"/>
      <c r="V112" s="8"/>
      <c r="W112"/>
      <c r="X112" s="12"/>
      <c r="Y112" s="12"/>
      <c r="Z112" s="12"/>
      <c r="AA112" s="12"/>
      <c r="AB112" s="12"/>
      <c r="AC112" s="12"/>
      <c r="AD112" s="12"/>
      <c r="AF112" s="12"/>
      <c r="AG112" s="12"/>
      <c r="AI112" s="12"/>
    </row>
    <row r="113" spans="1:35" x14ac:dyDescent="0.2">
      <c r="A113"/>
      <c r="B113"/>
      <c r="C113"/>
      <c r="D113"/>
      <c r="E113"/>
      <c r="F113"/>
      <c r="G113"/>
      <c r="H113"/>
      <c r="I113"/>
      <c r="J113"/>
      <c r="M113"/>
      <c r="N113"/>
      <c r="O113"/>
      <c r="P113"/>
      <c r="Q113"/>
      <c r="R113" s="1"/>
      <c r="S113"/>
      <c r="V113" s="8"/>
      <c r="W113"/>
      <c r="X113" s="12"/>
      <c r="Y113" s="12"/>
      <c r="Z113" s="12"/>
      <c r="AA113" s="12"/>
      <c r="AB113" s="12"/>
      <c r="AC113" s="12"/>
      <c r="AD113" s="12"/>
      <c r="AF113" s="12"/>
      <c r="AG113" s="12"/>
      <c r="AI113" s="12"/>
    </row>
    <row r="114" spans="1:35" x14ac:dyDescent="0.2">
      <c r="A114"/>
      <c r="B114"/>
      <c r="C114"/>
      <c r="D114"/>
      <c r="E114"/>
      <c r="F114"/>
      <c r="G114"/>
      <c r="H114"/>
      <c r="I114"/>
      <c r="J114"/>
      <c r="M114"/>
      <c r="N114"/>
      <c r="O114"/>
      <c r="P114"/>
      <c r="Q114"/>
      <c r="R114" s="1"/>
      <c r="S114"/>
      <c r="V114" s="8"/>
      <c r="W114"/>
      <c r="X114" s="12"/>
      <c r="Y114" s="12"/>
      <c r="Z114" s="12"/>
      <c r="AA114" s="12"/>
      <c r="AB114" s="12"/>
      <c r="AC114" s="12"/>
      <c r="AD114" s="12"/>
      <c r="AF114" s="12"/>
      <c r="AG114" s="12"/>
      <c r="AI114" s="12"/>
    </row>
    <row r="115" spans="1:35" x14ac:dyDescent="0.2">
      <c r="A115"/>
      <c r="B115"/>
      <c r="C115"/>
      <c r="D115"/>
      <c r="E115"/>
      <c r="F115"/>
      <c r="G115"/>
      <c r="H115"/>
      <c r="I115"/>
      <c r="J115"/>
      <c r="M115"/>
      <c r="N115"/>
      <c r="O115"/>
      <c r="P115"/>
      <c r="Q115"/>
      <c r="R115" s="1"/>
      <c r="S115"/>
      <c r="V115" s="8"/>
      <c r="W115"/>
      <c r="X115" s="12"/>
      <c r="Y115" s="12"/>
      <c r="Z115" s="12"/>
      <c r="AA115" s="12"/>
      <c r="AB115" s="12"/>
      <c r="AC115" s="12"/>
      <c r="AD115" s="12"/>
      <c r="AF115" s="12"/>
      <c r="AG115" s="12"/>
      <c r="AI115" s="12"/>
    </row>
    <row r="116" spans="1:35" x14ac:dyDescent="0.2">
      <c r="A116"/>
      <c r="B116"/>
      <c r="C116"/>
      <c r="D116"/>
      <c r="E116"/>
      <c r="F116"/>
      <c r="G116"/>
      <c r="H116"/>
      <c r="I116"/>
      <c r="J116"/>
      <c r="M116"/>
      <c r="N116"/>
      <c r="O116"/>
      <c r="P116"/>
      <c r="Q116"/>
      <c r="R116" s="1"/>
      <c r="S116"/>
      <c r="V116" s="8"/>
      <c r="W116"/>
      <c r="X116" s="12"/>
      <c r="Y116" s="12"/>
      <c r="Z116" s="12"/>
      <c r="AA116" s="12"/>
      <c r="AB116" s="12"/>
      <c r="AC116" s="12"/>
      <c r="AD116" s="12"/>
      <c r="AF116" s="12"/>
      <c r="AG116" s="12"/>
      <c r="AI116" s="12"/>
    </row>
    <row r="117" spans="1:35" x14ac:dyDescent="0.2">
      <c r="A117"/>
      <c r="B117"/>
      <c r="C117"/>
      <c r="D117"/>
      <c r="E117"/>
      <c r="F117"/>
      <c r="G117"/>
      <c r="H117"/>
      <c r="I117"/>
      <c r="J117"/>
      <c r="M117"/>
      <c r="N117"/>
      <c r="O117"/>
      <c r="P117"/>
      <c r="Q117"/>
      <c r="R117" s="2"/>
      <c r="S117"/>
      <c r="V117" s="8"/>
      <c r="W117"/>
      <c r="X117" s="12"/>
      <c r="Y117" s="12"/>
      <c r="Z117" s="12"/>
      <c r="AA117" s="12"/>
      <c r="AB117" s="12"/>
      <c r="AC117" s="12"/>
      <c r="AD117" s="12"/>
      <c r="AF117" s="12"/>
      <c r="AG117" s="12"/>
      <c r="AI117" s="12"/>
    </row>
    <row r="118" spans="1:35" x14ac:dyDescent="0.2">
      <c r="A118"/>
      <c r="B118"/>
      <c r="C118"/>
      <c r="D118"/>
      <c r="E118"/>
      <c r="F118"/>
      <c r="G118"/>
      <c r="H118"/>
      <c r="I118"/>
      <c r="J118"/>
      <c r="M118"/>
      <c r="N118"/>
      <c r="O118"/>
      <c r="P118"/>
      <c r="Q118"/>
      <c r="R118" s="1"/>
      <c r="S118"/>
      <c r="V118" s="8"/>
      <c r="W118"/>
      <c r="X118" s="12"/>
      <c r="Y118" s="12"/>
      <c r="Z118" s="12"/>
      <c r="AA118" s="12"/>
      <c r="AB118" s="12"/>
      <c r="AC118" s="12"/>
      <c r="AD118" s="12"/>
      <c r="AF118" s="12"/>
      <c r="AG118" s="12"/>
      <c r="AI118" s="12"/>
    </row>
    <row r="119" spans="1:35" x14ac:dyDescent="0.2">
      <c r="A119"/>
      <c r="B119"/>
      <c r="C119"/>
      <c r="D119"/>
      <c r="E119"/>
      <c r="F119"/>
      <c r="G119"/>
      <c r="H119"/>
      <c r="I119"/>
      <c r="J119"/>
      <c r="M119"/>
      <c r="N119"/>
      <c r="O119"/>
      <c r="P119"/>
      <c r="Q119"/>
      <c r="R119" s="1"/>
      <c r="S119"/>
      <c r="V119" s="8"/>
      <c r="W119"/>
      <c r="X119" s="12"/>
      <c r="Y119" s="12"/>
      <c r="Z119" s="12"/>
      <c r="AA119" s="12"/>
      <c r="AB119" s="12"/>
      <c r="AC119" s="12"/>
      <c r="AD119" s="12"/>
      <c r="AF119" s="12"/>
      <c r="AG119" s="12"/>
      <c r="AI119" s="12"/>
    </row>
    <row r="120" spans="1:35" x14ac:dyDescent="0.2">
      <c r="A120"/>
      <c r="B120"/>
      <c r="C120"/>
      <c r="D120"/>
      <c r="E120"/>
      <c r="F120"/>
      <c r="G120"/>
      <c r="H120"/>
      <c r="I120"/>
      <c r="J120"/>
      <c r="M120"/>
      <c r="N120"/>
      <c r="O120"/>
      <c r="P120"/>
      <c r="Q120"/>
      <c r="R120" s="1"/>
      <c r="S120"/>
      <c r="V120" s="8"/>
      <c r="W120"/>
      <c r="X120" s="12"/>
      <c r="Y120" s="12"/>
      <c r="Z120" s="12"/>
      <c r="AA120" s="12"/>
      <c r="AB120" s="12"/>
      <c r="AC120" s="12"/>
      <c r="AD120" s="12"/>
      <c r="AF120" s="12"/>
      <c r="AG120" s="12"/>
      <c r="AI120" s="12"/>
    </row>
    <row r="121" spans="1:35" x14ac:dyDescent="0.2">
      <c r="A121"/>
      <c r="B121"/>
      <c r="C121"/>
      <c r="D121"/>
      <c r="E121"/>
      <c r="F121"/>
      <c r="G121"/>
      <c r="H121"/>
      <c r="I121"/>
      <c r="J121"/>
      <c r="M121"/>
      <c r="N121"/>
      <c r="O121"/>
      <c r="P121"/>
      <c r="Q121"/>
      <c r="R121" s="1"/>
      <c r="S121"/>
      <c r="V121" s="8"/>
      <c r="W121"/>
      <c r="X121" s="12"/>
      <c r="Y121" s="12"/>
      <c r="Z121" s="12"/>
      <c r="AA121" s="12"/>
      <c r="AB121" s="12"/>
      <c r="AC121" s="12"/>
      <c r="AD121" s="12"/>
      <c r="AF121" s="12"/>
      <c r="AG121" s="12"/>
      <c r="AI121" s="12"/>
    </row>
    <row r="122" spans="1:35" x14ac:dyDescent="0.2">
      <c r="A122"/>
      <c r="B122"/>
      <c r="C122"/>
      <c r="D122"/>
      <c r="E122"/>
      <c r="F122"/>
      <c r="G122"/>
      <c r="H122"/>
      <c r="I122"/>
      <c r="J122"/>
      <c r="M122"/>
      <c r="N122"/>
      <c r="O122"/>
      <c r="P122"/>
      <c r="Q122"/>
      <c r="R122" s="1"/>
      <c r="S122"/>
      <c r="V122" s="8"/>
      <c r="W122"/>
      <c r="X122" s="12"/>
      <c r="Y122" s="12"/>
      <c r="Z122" s="12"/>
      <c r="AA122" s="12"/>
      <c r="AB122" s="12"/>
      <c r="AC122" s="12"/>
      <c r="AD122" s="12"/>
      <c r="AF122" s="12"/>
      <c r="AG122" s="12"/>
      <c r="AI122" s="12"/>
    </row>
    <row r="123" spans="1:35" x14ac:dyDescent="0.2">
      <c r="A123"/>
      <c r="B123"/>
      <c r="C123"/>
      <c r="D123"/>
      <c r="E123"/>
      <c r="F123"/>
      <c r="G123"/>
      <c r="H123"/>
      <c r="I123"/>
      <c r="J123"/>
      <c r="M123"/>
      <c r="N123"/>
      <c r="O123"/>
      <c r="P123"/>
      <c r="Q123"/>
      <c r="R123" s="1"/>
      <c r="S123"/>
      <c r="V123" s="8"/>
      <c r="W123"/>
      <c r="X123" s="12"/>
      <c r="Y123" s="12"/>
      <c r="Z123" s="12"/>
      <c r="AA123" s="12"/>
      <c r="AB123" s="12"/>
      <c r="AC123" s="12"/>
      <c r="AD123" s="12"/>
      <c r="AF123" s="12"/>
      <c r="AG123" s="12"/>
      <c r="AI123" s="12"/>
    </row>
    <row r="124" spans="1:35" x14ac:dyDescent="0.2">
      <c r="A124"/>
      <c r="B124"/>
      <c r="C124"/>
      <c r="D124"/>
      <c r="E124"/>
      <c r="F124"/>
      <c r="G124"/>
      <c r="H124"/>
      <c r="I124"/>
      <c r="J124"/>
      <c r="M124"/>
      <c r="N124"/>
      <c r="O124"/>
      <c r="P124"/>
      <c r="Q124"/>
      <c r="R124" s="1"/>
      <c r="S124"/>
      <c r="V124" s="8"/>
      <c r="W124"/>
      <c r="X124" s="12"/>
      <c r="Y124" s="12"/>
      <c r="Z124" s="12"/>
      <c r="AA124" s="12"/>
      <c r="AB124" s="12"/>
      <c r="AC124" s="12"/>
      <c r="AD124" s="12"/>
      <c r="AF124" s="12"/>
      <c r="AG124" s="12"/>
      <c r="AI124" s="12"/>
    </row>
    <row r="125" spans="1:35" x14ac:dyDescent="0.2">
      <c r="A125"/>
      <c r="B125"/>
      <c r="C125"/>
      <c r="D125"/>
      <c r="E125"/>
      <c r="F125"/>
      <c r="G125"/>
      <c r="H125"/>
      <c r="I125"/>
      <c r="J125"/>
      <c r="M125"/>
      <c r="N125"/>
      <c r="O125"/>
      <c r="P125"/>
      <c r="Q125"/>
      <c r="R125" s="1"/>
      <c r="S125"/>
      <c r="V125" s="8"/>
      <c r="W125"/>
      <c r="X125" s="12"/>
      <c r="Y125" s="12"/>
      <c r="Z125" s="12"/>
      <c r="AA125" s="12"/>
      <c r="AB125" s="12"/>
      <c r="AC125" s="12"/>
      <c r="AD125" s="12"/>
      <c r="AF125" s="12"/>
      <c r="AG125" s="12"/>
      <c r="AI125" s="12"/>
    </row>
    <row r="126" spans="1:35" x14ac:dyDescent="0.2">
      <c r="A126"/>
      <c r="B126"/>
      <c r="C126"/>
      <c r="D126"/>
      <c r="E126"/>
      <c r="F126"/>
      <c r="G126"/>
      <c r="H126"/>
      <c r="I126"/>
      <c r="J126"/>
      <c r="M126"/>
      <c r="N126"/>
      <c r="O126"/>
      <c r="P126"/>
      <c r="Q126"/>
      <c r="R126" s="1"/>
      <c r="S126"/>
      <c r="V126" s="8"/>
      <c r="W126"/>
      <c r="X126" s="12"/>
      <c r="Y126" s="12"/>
      <c r="Z126" s="12"/>
      <c r="AA126" s="12"/>
      <c r="AB126" s="12"/>
      <c r="AC126" s="12"/>
      <c r="AD126" s="12"/>
      <c r="AF126" s="12"/>
      <c r="AG126" s="12"/>
      <c r="AI126" s="12"/>
    </row>
    <row r="127" spans="1:35" x14ac:dyDescent="0.2">
      <c r="A127"/>
      <c r="B127"/>
      <c r="C127"/>
      <c r="D127"/>
      <c r="E127"/>
      <c r="F127"/>
      <c r="G127"/>
      <c r="H127"/>
      <c r="I127"/>
      <c r="J127"/>
      <c r="M127"/>
      <c r="N127"/>
      <c r="O127"/>
      <c r="P127"/>
      <c r="Q127"/>
      <c r="R127" s="1"/>
      <c r="S127"/>
      <c r="V127" s="8"/>
      <c r="W127"/>
      <c r="X127" s="12"/>
      <c r="Y127" s="12"/>
      <c r="Z127" s="12"/>
      <c r="AA127" s="12"/>
      <c r="AB127" s="12"/>
      <c r="AC127" s="12"/>
      <c r="AD127" s="12"/>
      <c r="AF127" s="12"/>
      <c r="AG127" s="12"/>
      <c r="AI127" s="12"/>
    </row>
    <row r="128" spans="1:35" x14ac:dyDescent="0.2">
      <c r="A128"/>
      <c r="B128"/>
      <c r="C128"/>
      <c r="D128"/>
      <c r="E128"/>
      <c r="F128"/>
      <c r="G128"/>
      <c r="H128"/>
      <c r="I128"/>
      <c r="J128"/>
      <c r="M128"/>
      <c r="N128"/>
      <c r="O128"/>
      <c r="P128"/>
      <c r="Q128"/>
      <c r="R128" s="1"/>
      <c r="S128"/>
      <c r="V128" s="8"/>
      <c r="W128"/>
      <c r="X128" s="12"/>
      <c r="Y128" s="12"/>
      <c r="Z128" s="12"/>
      <c r="AA128" s="12"/>
      <c r="AB128" s="12"/>
      <c r="AC128" s="12"/>
      <c r="AD128" s="12"/>
      <c r="AF128" s="12"/>
      <c r="AG128" s="12"/>
      <c r="AI128" s="12"/>
    </row>
    <row r="129" spans="1:35" x14ac:dyDescent="0.2">
      <c r="A129"/>
      <c r="B129"/>
      <c r="C129"/>
      <c r="D129"/>
      <c r="E129"/>
      <c r="F129"/>
      <c r="G129"/>
      <c r="H129"/>
      <c r="I129"/>
      <c r="J129"/>
      <c r="M129"/>
      <c r="N129"/>
      <c r="O129"/>
      <c r="P129"/>
      <c r="Q129"/>
      <c r="R129" s="1"/>
      <c r="S129"/>
      <c r="V129" s="8"/>
      <c r="W129"/>
      <c r="X129" s="12"/>
      <c r="Y129" s="12"/>
      <c r="Z129" s="12"/>
      <c r="AA129" s="12"/>
      <c r="AB129" s="12"/>
      <c r="AC129" s="12"/>
      <c r="AD129" s="12"/>
      <c r="AF129" s="12"/>
      <c r="AG129" s="12"/>
      <c r="AI129" s="12"/>
    </row>
    <row r="130" spans="1:35" x14ac:dyDescent="0.2">
      <c r="A130"/>
      <c r="B130"/>
      <c r="C130"/>
      <c r="D130"/>
      <c r="E130"/>
      <c r="F130"/>
      <c r="G130"/>
      <c r="H130"/>
      <c r="I130"/>
      <c r="J130"/>
      <c r="M130"/>
      <c r="N130"/>
      <c r="O130"/>
      <c r="P130"/>
      <c r="Q130"/>
      <c r="R130" s="1"/>
      <c r="S130"/>
      <c r="V130" s="8"/>
      <c r="W130"/>
      <c r="X130" s="12"/>
      <c r="Y130" s="12"/>
      <c r="Z130" s="12"/>
      <c r="AA130" s="12"/>
      <c r="AB130" s="12"/>
      <c r="AC130" s="12"/>
      <c r="AD130" s="12"/>
      <c r="AF130" s="12"/>
      <c r="AG130" s="12"/>
      <c r="AI130" s="12"/>
    </row>
    <row r="131" spans="1:35" x14ac:dyDescent="0.2">
      <c r="A131"/>
      <c r="B131"/>
      <c r="C131"/>
      <c r="D131"/>
      <c r="E131"/>
      <c r="F131"/>
      <c r="G131"/>
      <c r="H131"/>
      <c r="I131"/>
      <c r="J131"/>
      <c r="M131"/>
      <c r="N131"/>
      <c r="O131"/>
      <c r="P131"/>
      <c r="Q131"/>
      <c r="R131" s="1"/>
      <c r="S131"/>
      <c r="V131" s="8"/>
      <c r="W131"/>
      <c r="X131" s="12"/>
      <c r="Y131" s="12"/>
      <c r="Z131" s="12"/>
      <c r="AA131" s="12"/>
      <c r="AB131" s="12"/>
      <c r="AC131" s="12"/>
      <c r="AD131" s="12"/>
      <c r="AF131" s="12"/>
      <c r="AG131" s="12"/>
      <c r="AI131" s="12"/>
    </row>
    <row r="132" spans="1:35" x14ac:dyDescent="0.2">
      <c r="A132"/>
      <c r="B132"/>
      <c r="C132"/>
      <c r="D132"/>
      <c r="E132"/>
      <c r="F132"/>
      <c r="G132"/>
      <c r="H132"/>
      <c r="I132"/>
      <c r="J132"/>
      <c r="M132"/>
      <c r="N132"/>
      <c r="O132"/>
      <c r="P132"/>
      <c r="Q132"/>
      <c r="R132" s="1"/>
      <c r="S132"/>
      <c r="V132" s="8"/>
      <c r="W132"/>
      <c r="X132" s="12"/>
      <c r="Y132" s="12"/>
      <c r="Z132" s="12"/>
      <c r="AA132" s="12"/>
      <c r="AB132" s="12"/>
      <c r="AC132" s="12"/>
      <c r="AD132" s="12"/>
      <c r="AF132" s="12"/>
      <c r="AG132" s="12"/>
      <c r="AI132" s="12"/>
    </row>
    <row r="133" spans="1:35" x14ac:dyDescent="0.2">
      <c r="A133"/>
      <c r="B133"/>
      <c r="C133"/>
      <c r="D133" s="5"/>
      <c r="E133"/>
      <c r="F133"/>
      <c r="G133"/>
      <c r="H133"/>
      <c r="I133"/>
      <c r="J133"/>
      <c r="M133"/>
      <c r="N133"/>
      <c r="O133"/>
      <c r="P133"/>
      <c r="Q133"/>
      <c r="R133" s="1"/>
      <c r="S133"/>
      <c r="V133" s="8"/>
      <c r="W133"/>
      <c r="X133" s="12"/>
      <c r="Y133" s="12"/>
      <c r="Z133" s="12"/>
      <c r="AA133" s="12"/>
      <c r="AB133" s="12"/>
      <c r="AC133" s="12"/>
      <c r="AD133" s="12"/>
      <c r="AF133" s="12"/>
      <c r="AG133" s="12"/>
      <c r="AI133" s="12"/>
    </row>
    <row r="134" spans="1:35" x14ac:dyDescent="0.2">
      <c r="A134" s="1"/>
      <c r="B134" s="1"/>
      <c r="C134" s="1"/>
      <c r="D134" s="5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V134" s="8"/>
      <c r="W134" s="1"/>
      <c r="X134" s="12"/>
      <c r="Y134" s="12"/>
      <c r="Z134" s="12"/>
      <c r="AA134" s="12"/>
      <c r="AB134" s="12"/>
      <c r="AC134" s="12"/>
      <c r="AD134" s="12"/>
      <c r="AF134" s="12"/>
      <c r="AG134" s="12"/>
      <c r="AI134" s="12"/>
    </row>
    <row r="135" spans="1:35" x14ac:dyDescent="0.2">
      <c r="A135" s="1"/>
      <c r="B135" s="1"/>
      <c r="C135" s="1"/>
      <c r="D135" s="5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V135" s="8"/>
      <c r="W135" s="1"/>
      <c r="X135" s="12"/>
      <c r="Y135" s="12"/>
      <c r="Z135" s="12"/>
      <c r="AA135" s="12"/>
      <c r="AB135" s="12"/>
      <c r="AC135" s="12"/>
      <c r="AD135" s="12"/>
      <c r="AF135" s="12"/>
      <c r="AG135" s="12"/>
      <c r="AI135" s="12"/>
    </row>
    <row r="136" spans="1:35" x14ac:dyDescent="0.2">
      <c r="A136" s="1"/>
      <c r="B136" s="1"/>
      <c r="C136" s="1"/>
      <c r="D136" s="5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V136" s="8"/>
      <c r="W136" s="1"/>
      <c r="X136" s="12"/>
      <c r="Y136" s="12"/>
      <c r="Z136" s="12"/>
      <c r="AA136" s="12"/>
      <c r="AB136" s="12"/>
      <c r="AC136" s="12"/>
      <c r="AD136" s="12"/>
      <c r="AF136" s="12"/>
      <c r="AG136" s="12"/>
      <c r="AI136" s="12"/>
    </row>
    <row r="137" spans="1:35" x14ac:dyDescent="0.2">
      <c r="A137" s="1"/>
      <c r="B137" s="1"/>
      <c r="C137" s="1"/>
      <c r="D137" s="5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V137" s="8"/>
      <c r="W137" s="1"/>
      <c r="X137" s="12"/>
      <c r="Y137" s="12"/>
      <c r="Z137" s="12"/>
      <c r="AA137" s="12"/>
      <c r="AB137" s="12"/>
      <c r="AC137" s="12"/>
      <c r="AD137" s="12"/>
      <c r="AF137" s="12"/>
      <c r="AG137" s="12"/>
      <c r="AI137" s="12"/>
    </row>
    <row r="138" spans="1:35" x14ac:dyDescent="0.2">
      <c r="A138" s="1"/>
      <c r="B138" s="1"/>
      <c r="C138" s="1"/>
      <c r="D138" s="5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V138" s="8"/>
      <c r="W138" s="1"/>
      <c r="X138" s="12"/>
      <c r="Y138" s="12"/>
      <c r="Z138" s="12"/>
      <c r="AA138" s="12"/>
      <c r="AB138" s="12"/>
      <c r="AC138" s="12"/>
      <c r="AD138" s="12"/>
      <c r="AF138" s="12"/>
      <c r="AG138" s="12"/>
      <c r="AI138" s="12"/>
    </row>
    <row r="139" spans="1:35" x14ac:dyDescent="0.2">
      <c r="A139" s="1"/>
      <c r="B139" s="1"/>
      <c r="C139" s="1"/>
      <c r="D139" s="5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V139" s="8"/>
      <c r="W139" s="1"/>
      <c r="X139" s="12"/>
      <c r="Y139" s="12"/>
      <c r="Z139" s="12"/>
      <c r="AA139" s="12"/>
      <c r="AB139" s="12"/>
      <c r="AC139" s="12"/>
      <c r="AD139" s="12"/>
      <c r="AF139" s="12"/>
      <c r="AG139" s="12"/>
      <c r="AI139" s="12"/>
    </row>
    <row r="140" spans="1:35" x14ac:dyDescent="0.2">
      <c r="A140" s="1"/>
      <c r="B140" s="1"/>
      <c r="C140" s="1"/>
      <c r="D140" s="5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V140" s="8"/>
      <c r="W140" s="1"/>
      <c r="X140" s="12"/>
      <c r="Y140" s="12"/>
      <c r="Z140" s="12"/>
      <c r="AA140" s="12"/>
      <c r="AB140" s="12"/>
      <c r="AC140" s="12"/>
      <c r="AD140" s="12"/>
      <c r="AF140" s="12"/>
      <c r="AG140" s="12"/>
      <c r="AI140" s="12"/>
    </row>
    <row r="141" spans="1:35" x14ac:dyDescent="0.2">
      <c r="A141" s="1"/>
      <c r="B141" s="1"/>
      <c r="C141" s="1"/>
      <c r="D141" s="5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V141" s="8"/>
      <c r="W141" s="1"/>
      <c r="X141" s="12"/>
      <c r="Y141" s="12"/>
      <c r="Z141" s="12"/>
      <c r="AA141" s="12"/>
      <c r="AB141" s="12"/>
      <c r="AC141" s="12"/>
      <c r="AD141" s="12"/>
      <c r="AF141" s="12"/>
      <c r="AG141" s="12"/>
      <c r="AI141" s="12"/>
    </row>
    <row r="142" spans="1:35" x14ac:dyDescent="0.2">
      <c r="A142" s="1"/>
      <c r="B142" s="1"/>
      <c r="C142" s="1"/>
      <c r="D142" s="5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V142" s="8"/>
      <c r="W142" s="1"/>
      <c r="X142" s="12"/>
      <c r="Y142" s="12"/>
      <c r="Z142" s="12"/>
      <c r="AA142" s="12"/>
      <c r="AB142" s="12"/>
      <c r="AC142" s="12"/>
      <c r="AD142" s="12"/>
      <c r="AF142" s="12"/>
      <c r="AG142" s="12"/>
      <c r="AI142" s="12"/>
    </row>
    <row r="143" spans="1:35" x14ac:dyDescent="0.2">
      <c r="A143" s="1"/>
      <c r="B143" s="1"/>
      <c r="C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V143" s="8"/>
      <c r="W143" s="1"/>
    </row>
  </sheetData>
  <mergeCells count="36">
    <mergeCell ref="AK3:AK4"/>
    <mergeCell ref="AL3:AL4"/>
    <mergeCell ref="AF3:AF4"/>
    <mergeCell ref="AG3:AG4"/>
    <mergeCell ref="T3:T4"/>
    <mergeCell ref="S3:S4"/>
    <mergeCell ref="Q3:Q4"/>
    <mergeCell ref="P3:P4"/>
    <mergeCell ref="AM3:AM4"/>
    <mergeCell ref="X3:X4"/>
    <mergeCell ref="Y3:Y4"/>
    <mergeCell ref="Z3:Z4"/>
    <mergeCell ref="AA3:AA4"/>
    <mergeCell ref="AB3:AB4"/>
    <mergeCell ref="AC3:AC4"/>
    <mergeCell ref="AD3:AD4"/>
    <mergeCell ref="AE3:AE4"/>
    <mergeCell ref="AH3:AH4"/>
    <mergeCell ref="AI3:AI4"/>
    <mergeCell ref="AJ3:AJ4"/>
    <mergeCell ref="A8:C8"/>
    <mergeCell ref="E3:E4"/>
    <mergeCell ref="F3:F4"/>
    <mergeCell ref="W3:W4"/>
    <mergeCell ref="K3:K4"/>
    <mergeCell ref="G3:G4"/>
    <mergeCell ref="H3:H4"/>
    <mergeCell ref="M3:M4"/>
    <mergeCell ref="N3:N4"/>
    <mergeCell ref="R3:R4"/>
    <mergeCell ref="V3:V4"/>
    <mergeCell ref="I3:J4"/>
    <mergeCell ref="O3:O4"/>
    <mergeCell ref="L3:L4"/>
    <mergeCell ref="U3:U4"/>
    <mergeCell ref="A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Description</vt:lpstr>
      <vt:lpstr>Data entry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Lambertson, Michael</dc:creator>
  <cp:lastModifiedBy>Jones, Jason</cp:lastModifiedBy>
  <cp:lastPrinted>2011-09-21T20:59:06Z</cp:lastPrinted>
  <dcterms:created xsi:type="dcterms:W3CDTF">1999-05-17T12:11:26Z</dcterms:created>
  <dcterms:modified xsi:type="dcterms:W3CDTF">2017-05-01T18:38:45Z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b39f6a04-dee4-44bf-af83-e7ad78c2ca6a</vt:lpwstr>
  </property>
</Properties>
</file>