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Volumes/GoogleDrive/.shortcut-targets-by-id/104WSURoStQUc1f19Rcp0TWN5mJ2BlbDX/telemedicine/hhsc_tele/mblack_hhsc_tele/CEA/"/>
    </mc:Choice>
  </mc:AlternateContent>
  <xr:revisionPtr revIDLastSave="0" documentId="8_{EE3E35A0-0ADD-1349-A52C-37FF36FCB30C}" xr6:coauthVersionLast="47" xr6:coauthVersionMax="47" xr10:uidLastSave="{00000000-0000-0000-0000-000000000000}"/>
  <bookViews>
    <workbookView xWindow="0" yWindow="460" windowWidth="28800" windowHeight="17540" activeTab="1" xr2:uid="{00000000-000D-0000-FFFF-FFFF00000000}"/>
  </bookViews>
  <sheets>
    <sheet name="controls" sheetId="6" state="hidden" r:id="rId1"/>
    <sheet name="Readme" sheetId="19" r:id="rId2"/>
    <sheet name="Interpretation" sheetId="29" r:id="rId3"/>
    <sheet name="CEA Plan - Case Study" sheetId="32" r:id="rId4"/>
    <sheet name="CEA Data Entry - Case Study" sheetId="33" r:id="rId5"/>
    <sheet name="CEA Plan" sheetId="30" r:id="rId6"/>
    <sheet name="CEA Data Entry" sheetId="26" r:id="rId7"/>
  </sheets>
  <definedNames>
    <definedName name="_xlnm.Print_Area" localSheetId="6">'CEA Data Entry'!$B$2:$T$50</definedName>
    <definedName name="_xlnm.Print_Area" localSheetId="4">'CEA Data Entry - Case Study'!$B$2:$T$53</definedName>
    <definedName name="_xlnm.Print_Area" localSheetId="5">'CEA Plan'!$B$2:$J$71</definedName>
    <definedName name="_xlnm.Print_Area" localSheetId="3">'CEA Plan - Case Study'!$B$2:$J$74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26" l="1"/>
  <c r="M20" i="26" s="1"/>
  <c r="X19" i="26"/>
  <c r="Y19" i="26"/>
  <c r="Z19" i="26"/>
  <c r="AA19" i="26"/>
  <c r="P18" i="33"/>
  <c r="F18" i="33"/>
  <c r="E18" i="33"/>
  <c r="D18" i="33"/>
  <c r="D27" i="33"/>
  <c r="Y17" i="33" s="1"/>
  <c r="N27" i="33"/>
  <c r="N47" i="33" s="1"/>
  <c r="N51" i="33"/>
  <c r="M51" i="33"/>
  <c r="O51" i="33" s="1"/>
  <c r="N50" i="33"/>
  <c r="M50" i="33"/>
  <c r="N49" i="33"/>
  <c r="M49" i="33"/>
  <c r="O49" i="33" s="1"/>
  <c r="N48" i="33"/>
  <c r="M48" i="33"/>
  <c r="O48" i="33" s="1"/>
  <c r="M24" i="33"/>
  <c r="M22" i="33"/>
  <c r="I22" i="33"/>
  <c r="G51" i="33" s="1"/>
  <c r="AA21" i="33"/>
  <c r="Z21" i="33"/>
  <c r="S22" i="33" s="1"/>
  <c r="H51" i="33" s="1"/>
  <c r="Y21" i="33"/>
  <c r="X21" i="33"/>
  <c r="W21" i="33"/>
  <c r="E51" i="33" s="1"/>
  <c r="M21" i="33"/>
  <c r="I21" i="33"/>
  <c r="G50" i="33" s="1"/>
  <c r="AA20" i="33"/>
  <c r="Z20" i="33"/>
  <c r="S21" i="33" s="1"/>
  <c r="H50" i="33" s="1"/>
  <c r="Y20" i="33"/>
  <c r="X20" i="33"/>
  <c r="W20" i="33"/>
  <c r="E50" i="33" s="1"/>
  <c r="M20" i="33"/>
  <c r="I20" i="33"/>
  <c r="G49" i="33" s="1"/>
  <c r="AA19" i="33"/>
  <c r="Z19" i="33"/>
  <c r="S20" i="33" s="1"/>
  <c r="H49" i="33" s="1"/>
  <c r="Y19" i="33"/>
  <c r="X19" i="33"/>
  <c r="W19" i="33"/>
  <c r="E49" i="33" s="1"/>
  <c r="M19" i="33"/>
  <c r="I19" i="33"/>
  <c r="G48" i="33" s="1"/>
  <c r="AA18" i="33"/>
  <c r="Z18" i="33"/>
  <c r="S19" i="33" s="1"/>
  <c r="H48" i="33" s="1"/>
  <c r="Y18" i="33"/>
  <c r="X18" i="33"/>
  <c r="W18" i="33"/>
  <c r="E48" i="33" s="1"/>
  <c r="M18" i="33"/>
  <c r="Z17" i="33"/>
  <c r="S18" i="33" s="1"/>
  <c r="H47" i="33" s="1"/>
  <c r="W17" i="33"/>
  <c r="E47" i="33" s="1"/>
  <c r="R17" i="33"/>
  <c r="Q17" i="33"/>
  <c r="M15" i="33"/>
  <c r="AC12" i="33"/>
  <c r="AB12" i="33"/>
  <c r="AA12" i="33"/>
  <c r="Z12" i="33"/>
  <c r="Y12" i="33"/>
  <c r="N26" i="33" s="1"/>
  <c r="AC11" i="33"/>
  <c r="AB11" i="33"/>
  <c r="AA11" i="33"/>
  <c r="P17" i="33" s="1"/>
  <c r="Z11" i="33"/>
  <c r="O17" i="33" s="1"/>
  <c r="Y11" i="33"/>
  <c r="N17" i="33" s="1"/>
  <c r="C70" i="32"/>
  <c r="B65" i="32"/>
  <c r="B9" i="32"/>
  <c r="B12" i="32" s="1"/>
  <c r="B15" i="32" s="1"/>
  <c r="B20" i="32" s="1"/>
  <c r="F20" i="32" s="1"/>
  <c r="B44" i="32" s="1"/>
  <c r="C47" i="32" s="1"/>
  <c r="B50" i="32" s="1"/>
  <c r="B53" i="32" s="1"/>
  <c r="C58" i="32" s="1"/>
  <c r="B60" i="32" s="1"/>
  <c r="B62" i="32" s="1"/>
  <c r="C69" i="30"/>
  <c r="C67" i="30"/>
  <c r="B62" i="30"/>
  <c r="B60" i="30"/>
  <c r="C58" i="30"/>
  <c r="B53" i="30"/>
  <c r="B50" i="30"/>
  <c r="C47" i="30"/>
  <c r="B44" i="30"/>
  <c r="B20" i="30"/>
  <c r="B9" i="30"/>
  <c r="B12" i="30" s="1"/>
  <c r="B15" i="30" s="1"/>
  <c r="O50" i="33" l="1"/>
  <c r="I48" i="33"/>
  <c r="Q48" i="33" s="1"/>
  <c r="I50" i="33"/>
  <c r="Q50" i="33" s="1"/>
  <c r="M28" i="33"/>
  <c r="I49" i="33"/>
  <c r="C29" i="33"/>
  <c r="X17" i="33"/>
  <c r="I18" i="33" s="1"/>
  <c r="G47" i="33" s="1"/>
  <c r="I47" i="33" s="1"/>
  <c r="Q47" i="33" s="1"/>
  <c r="M47" i="33"/>
  <c r="O47" i="33"/>
  <c r="AA17" i="33"/>
  <c r="I51" i="33"/>
  <c r="Q51" i="33" s="1"/>
  <c r="Q49" i="33"/>
  <c r="M29" i="33"/>
  <c r="C30" i="33"/>
  <c r="M30" i="33"/>
  <c r="C27" i="33"/>
  <c r="C31" i="33"/>
  <c r="M27" i="33"/>
  <c r="M31" i="33"/>
  <c r="C28" i="33"/>
  <c r="C72" i="32"/>
  <c r="F20" i="30"/>
  <c r="O48" i="26"/>
  <c r="N48" i="26"/>
  <c r="P48" i="26" s="1"/>
  <c r="O47" i="26"/>
  <c r="N47" i="26"/>
  <c r="O46" i="26"/>
  <c r="N46" i="26"/>
  <c r="O45" i="26"/>
  <c r="N45" i="26"/>
  <c r="O44" i="26"/>
  <c r="N44" i="26"/>
  <c r="C28" i="26"/>
  <c r="M22" i="26"/>
  <c r="S20" i="26"/>
  <c r="H48" i="26" s="1"/>
  <c r="I20" i="26"/>
  <c r="G48" i="26" s="1"/>
  <c r="E48" i="26"/>
  <c r="AA18" i="26"/>
  <c r="Z18" i="26"/>
  <c r="S19" i="26" s="1"/>
  <c r="H47" i="26" s="1"/>
  <c r="Y18" i="26"/>
  <c r="X18" i="26"/>
  <c r="I19" i="26" s="1"/>
  <c r="G47" i="26" s="1"/>
  <c r="W18" i="26"/>
  <c r="M19" i="26" s="1"/>
  <c r="AA17" i="26"/>
  <c r="Z17" i="26"/>
  <c r="S18" i="26" s="1"/>
  <c r="H46" i="26" s="1"/>
  <c r="Y17" i="26"/>
  <c r="X17" i="26"/>
  <c r="I18" i="26" s="1"/>
  <c r="G46" i="26" s="1"/>
  <c r="W17" i="26"/>
  <c r="E46" i="26" s="1"/>
  <c r="AA16" i="26"/>
  <c r="Z16" i="26"/>
  <c r="S17" i="26" s="1"/>
  <c r="H45" i="26" s="1"/>
  <c r="Y16" i="26"/>
  <c r="X16" i="26"/>
  <c r="I17" i="26" s="1"/>
  <c r="G45" i="26" s="1"/>
  <c r="W16" i="26"/>
  <c r="E45" i="26" s="1"/>
  <c r="AA15" i="26"/>
  <c r="Z15" i="26"/>
  <c r="S16" i="26" s="1"/>
  <c r="H44" i="26" s="1"/>
  <c r="Y15" i="26"/>
  <c r="X15" i="26"/>
  <c r="I16" i="26" s="1"/>
  <c r="G44" i="26" s="1"/>
  <c r="W15" i="26"/>
  <c r="E44" i="26" s="1"/>
  <c r="M14" i="26"/>
  <c r="AC11" i="26"/>
  <c r="AB11" i="26"/>
  <c r="AA11" i="26"/>
  <c r="Z11" i="26"/>
  <c r="Y11" i="26"/>
  <c r="N23" i="26" s="1"/>
  <c r="AC10" i="26"/>
  <c r="R15" i="26" s="1"/>
  <c r="AB10" i="26"/>
  <c r="Q15" i="26" s="1"/>
  <c r="AA10" i="26"/>
  <c r="P15" i="26" s="1"/>
  <c r="Z10" i="26"/>
  <c r="O15" i="26" s="1"/>
  <c r="Y10" i="26"/>
  <c r="N15" i="26" s="1"/>
  <c r="I46" i="26" l="1"/>
  <c r="I44" i="26"/>
  <c r="P47" i="26"/>
  <c r="P46" i="26"/>
  <c r="E47" i="26"/>
  <c r="C27" i="26"/>
  <c r="M27" i="26"/>
  <c r="P44" i="26"/>
  <c r="C24" i="26"/>
  <c r="I48" i="26"/>
  <c r="R48" i="26" s="1"/>
  <c r="P45" i="26"/>
  <c r="I45" i="26"/>
  <c r="M25" i="26"/>
  <c r="I47" i="26"/>
  <c r="C26" i="26"/>
  <c r="M16" i="26"/>
  <c r="M17" i="26"/>
  <c r="M18" i="26"/>
  <c r="M26" i="26"/>
  <c r="K53" i="33"/>
  <c r="M24" i="26"/>
  <c r="M28" i="26"/>
  <c r="C25" i="26"/>
  <c r="R46" i="26" l="1"/>
  <c r="R44" i="26"/>
  <c r="R47" i="26"/>
  <c r="R45" i="26"/>
  <c r="K50" i="26" l="1"/>
</calcChain>
</file>

<file path=xl/sharedStrings.xml><?xml version="1.0" encoding="utf-8"?>
<sst xmlns="http://schemas.openxmlformats.org/spreadsheetml/2006/main" count="234" uniqueCount="115">
  <si>
    <t>Cost Effectiveness Analysis: Instructions</t>
  </si>
  <si>
    <t>Notes on Color-Coded Cells</t>
  </si>
  <si>
    <t>Cell Color</t>
  </si>
  <si>
    <t>User Input</t>
  </si>
  <si>
    <t>Input Type</t>
  </si>
  <si>
    <t>Yes</t>
  </si>
  <si>
    <t>Study Setup</t>
  </si>
  <si>
    <t>Data Entry</t>
  </si>
  <si>
    <t>No</t>
  </si>
  <si>
    <t>Calculated Field</t>
  </si>
  <si>
    <t>Cost Effectiveness Analysis: Data Entry</t>
  </si>
  <si>
    <t>Intervention (Treatment) Cohort</t>
  </si>
  <si>
    <t>Non-Intervention (Comparison) Cohort</t>
  </si>
  <si>
    <t>Study Period</t>
  </si>
  <si>
    <t>Total</t>
  </si>
  <si>
    <t>Total Costs</t>
  </si>
  <si>
    <t>Cost Difference</t>
  </si>
  <si>
    <t>Total Health Outcomes</t>
  </si>
  <si>
    <t>Health Outcome Difference</t>
  </si>
  <si>
    <t>Intervention</t>
  </si>
  <si>
    <t>Non-Intervention</t>
  </si>
  <si>
    <t>Intervention Description:</t>
  </si>
  <si>
    <t>Study Perspective:</t>
  </si>
  <si>
    <t>What are the criteria for evaluating the cost effectiveness ratio?</t>
  </si>
  <si>
    <t>(e.g. age, comorbidity, race, sex, socioeconomic status, dual eligibility)</t>
  </si>
  <si>
    <t>Non-Medical Costs</t>
  </si>
  <si>
    <t>Pharmacy Costs</t>
  </si>
  <si>
    <t>Medical Supply Costs</t>
  </si>
  <si>
    <t>Technology Costs</t>
  </si>
  <si>
    <t>Nursing Costs</t>
  </si>
  <si>
    <t>Diagnostic Costs</t>
  </si>
  <si>
    <t>Data Sources:</t>
  </si>
  <si>
    <t>Study Team Members:</t>
  </si>
  <si>
    <t>Other Comments/Notes:</t>
  </si>
  <si>
    <t xml:space="preserve">  </t>
  </si>
  <si>
    <t>Chlamydia Screening</t>
  </si>
  <si>
    <t>Chlamydia Treatment</t>
  </si>
  <si>
    <t>PID Treatment</t>
  </si>
  <si>
    <t>e.g., MCO; Societal</t>
  </si>
  <si>
    <t>Column1</t>
  </si>
  <si>
    <t>TAMU Methods Report</t>
  </si>
  <si>
    <t>1 year</t>
  </si>
  <si>
    <t>Other:</t>
  </si>
  <si>
    <t>Keywords (consider working with a librarian):</t>
  </si>
  <si>
    <t>Cost of chlamydia screening per client</t>
  </si>
  <si>
    <t>Cost of chlamydia treatment per client</t>
  </si>
  <si>
    <t>Cost of PID treatment per client</t>
  </si>
  <si>
    <t>Other Relevant Cost Data</t>
  </si>
  <si>
    <t>Other Relevant Health Outcome Data</t>
  </si>
  <si>
    <t>Number of clients being tested</t>
  </si>
  <si>
    <t>For advanced users who would like to use equations: Enter your data that will be the building blocks</t>
  </si>
  <si>
    <t>PID cases avoided</t>
  </si>
  <si>
    <t>Number of asymptomatic clients testing positive for chlamydia</t>
  </si>
  <si>
    <t>DISCLAIMER: These questions are solely used to facilitate thinking through the CEA process. Not all questions are required/applicable.</t>
  </si>
  <si>
    <t>e.g., telemonitoring for diabetes; televisits for Blind/Disabled</t>
  </si>
  <si>
    <t>e.g., claims/encounters, PUDF, public data sources</t>
  </si>
  <si>
    <t>i.e., personal notes</t>
  </si>
  <si>
    <t>Inclusion/Exclusion Criteria</t>
  </si>
  <si>
    <t>Medical Costs (e.g., inpatient, outpatient, ED)</t>
  </si>
  <si>
    <t>PID cases without intervention</t>
  </si>
  <si>
    <t>e.g., How much are you willing to spend to avoid a stroke or increase access to Mental Health Care?</t>
  </si>
  <si>
    <t>i.e., What keywords could you use to search for relevant information online?</t>
  </si>
  <si>
    <t>Health Outcome Assessment Period:</t>
  </si>
  <si>
    <t>e.g., reduce rate of diabetes/substance use for Medicaid clients</t>
  </si>
  <si>
    <t>Costs (check all that apply):</t>
  </si>
  <si>
    <t>Intervention Costs</t>
  </si>
  <si>
    <t>study period</t>
  </si>
  <si>
    <t>comp costs</t>
  </si>
  <si>
    <t>comp HO</t>
  </si>
  <si>
    <t>inter costs</t>
  </si>
  <si>
    <t>inter HO</t>
  </si>
  <si>
    <t>hdr</t>
  </si>
  <si>
    <t>total</t>
  </si>
  <si>
    <t>Spend a maximum of $800 to avoid one case of PID.</t>
  </si>
  <si>
    <t>Intervention Period:</t>
  </si>
  <si>
    <t>(e.g., cost per patient per month)</t>
  </si>
  <si>
    <t>(e.g., inpatient utilization)</t>
  </si>
  <si>
    <t>i.e., time period over which the intervention was implemented</t>
  </si>
  <si>
    <t>i.e., follow-up period over which outcome was assessed. e.g., 6 months, 1 year, 3 year</t>
  </si>
  <si>
    <t>Costs (Numerator)</t>
  </si>
  <si>
    <t>Health Outcome (Denominator)</t>
  </si>
  <si>
    <t>Health Outcome Objective</t>
  </si>
  <si>
    <t>Incremental Cost Effectiveness Ratio (ICER)</t>
  </si>
  <si>
    <t>ICER</t>
  </si>
  <si>
    <t>AVERAGE ICER:</t>
  </si>
  <si>
    <t>Description</t>
  </si>
  <si>
    <t>Measurable Health Outcomes (enter all that apply):</t>
  </si>
  <si>
    <t>Minimize Health Outcome</t>
  </si>
  <si>
    <t>Maximize Health Outcome</t>
  </si>
  <si>
    <t>(NOTE: For each health outcome, create a separate copy of the CEA Data Entry sheet.)</t>
  </si>
  <si>
    <r>
      <t xml:space="preserve">In order to use the CEA tool,
</t>
    </r>
    <r>
      <rPr>
        <b/>
        <sz val="14"/>
        <rFont val="Calibri"/>
        <family val="2"/>
      </rPr>
      <t>Step 1: Enter the necessary data in the orange and pink cells. 
* C</t>
    </r>
    <r>
      <rPr>
        <b/>
        <sz val="14"/>
        <color rgb="FF000000"/>
        <rFont val="Calibri"/>
        <family val="2"/>
      </rPr>
      <t>onsider if any of the data are related (i.e., need to be connected)
Step 2: Scroll down to the CEA Results portion of the sheet to see the CEA Ratio.</t>
    </r>
  </si>
  <si>
    <t>Section 5</t>
  </si>
  <si>
    <t>Non-Intervention (Comparison) Cohort Size:</t>
  </si>
  <si>
    <t>Intervention (Treatment) Cohort Size:</t>
  </si>
  <si>
    <t>Section 4</t>
  </si>
  <si>
    <t>Section 3</t>
  </si>
  <si>
    <t>Section 2</t>
  </si>
  <si>
    <t>Long-Term Health Goals:</t>
  </si>
  <si>
    <t>Safety Net Clinic</t>
  </si>
  <si>
    <t>Section 1</t>
  </si>
  <si>
    <t>Cost Effectiveness Analysis: Plan</t>
  </si>
  <si>
    <t>Click on Cell to Select Option</t>
  </si>
  <si>
    <t xml:space="preserve">Test asymptomatic women at risk for chlamydia &amp; treat those with positive test results. </t>
  </si>
  <si>
    <t xml:space="preserve">Reduce the complications associated with untreated chlamydia. </t>
  </si>
  <si>
    <t>PID Cases</t>
  </si>
  <si>
    <t>asymptomatic; chlamydia; screening; testing; pelvic inflammatory disease; PID</t>
  </si>
  <si>
    <t>Inclusion Criteria</t>
  </si>
  <si>
    <t>Exclusion Criteria</t>
  </si>
  <si>
    <t>Clients who are asymptomatic for chlamydia.</t>
  </si>
  <si>
    <t>All other clients not included in the inclusion criteria.</t>
  </si>
  <si>
    <t>Margaret Black, Mark Lawley, Hye Chung Kum</t>
  </si>
  <si>
    <t xml:space="preserve">A safety net clinic is considering starting a program to test asymptomatic women at risk for chlamydia and treating them if a positive screening is observed. Currently, the clinic does not test asymptomatic women who are at risk for chlamydia.  Each year, it sees an average of 22 cases of PID per 1,000 women due to untreated, asymptomatic chlamydia. Because of budgetary restrictions, the clinic is able to spend at most $800 to avoid one case of PID. They have put together the table below with all relevant program costs. They have asked us to determine if this program would be feasible given their budget. </t>
  </si>
  <si>
    <t>Costs (Numerator) (e.g., cost per patient per month)</t>
  </si>
  <si>
    <t>Health Outcome (Denominator) (e.g., inpatient utilization)</t>
  </si>
  <si>
    <r>
      <t xml:space="preserve">In order to use the CEA tool,
</t>
    </r>
    <r>
      <rPr>
        <b/>
        <sz val="14"/>
        <rFont val="Calibri"/>
        <family val="2"/>
      </rPr>
      <t>Step 1: Enter the necessary data in the orange and pink cells. 
* C</t>
    </r>
    <r>
      <rPr>
        <b/>
        <sz val="14"/>
        <color rgb="FF000000"/>
        <rFont val="Calibri"/>
        <family val="2"/>
      </rPr>
      <t>onsider if any of the data are related (i.e., need to be connected)
Step 2: Scroll down to the CEA Results portion of the sheet to see the CEA Ratio.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</si>
</sst>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00"/>
  </numFmts>
  <fonts count="23" x14ac:knownFonts="1">
    <font>
      <sz val="10"/>
      <color rgb="FF000000"/>
      <name val="Arial"/>
    </font>
    <font>
      <b/>
      <sz val="24"/>
      <color rgb="FF000000"/>
      <name val="Calibri"/>
      <family val="2"/>
    </font>
    <font>
      <b/>
      <sz val="12"/>
      <color rgb="FF000000"/>
      <name val="Calibri"/>
      <family val="2"/>
    </font>
    <font>
      <sz val="12"/>
      <color rgb="FF000000"/>
      <name val="Calibri"/>
      <family val="2"/>
    </font>
    <font>
      <sz val="11"/>
      <color rgb="FF000000"/>
      <name val="Calibri"/>
      <family val="2"/>
    </font>
    <font>
      <sz val="10"/>
      <color rgb="FF000000"/>
      <name val="Arial"/>
      <family val="2"/>
    </font>
    <font>
      <b/>
      <sz val="12"/>
      <name val="Calibri"/>
      <family val="2"/>
    </font>
    <font>
      <sz val="11"/>
      <name val="Calibri"/>
      <family val="2"/>
    </font>
    <font>
      <sz val="12"/>
      <name val="Calibri"/>
      <family val="2"/>
    </font>
    <font>
      <b/>
      <sz val="14"/>
      <color rgb="FF000000"/>
      <name val="Calibri"/>
      <family val="2"/>
    </font>
    <font>
      <b/>
      <sz val="14"/>
      <name val="Calibri"/>
      <family val="2"/>
    </font>
    <font>
      <b/>
      <sz val="16"/>
      <color rgb="FF000000"/>
      <name val="Calibri"/>
      <family val="2"/>
    </font>
    <font>
      <sz val="12"/>
      <color theme="1"/>
      <name val="Calibri"/>
      <family val="2"/>
    </font>
    <font>
      <b/>
      <sz val="12"/>
      <color theme="1"/>
      <name val="Calibri"/>
      <family val="2"/>
    </font>
    <font>
      <b/>
      <sz val="16"/>
      <name val="Calibri"/>
      <family val="2"/>
    </font>
    <font>
      <sz val="10"/>
      <color theme="0" tint="-0.499984740745262"/>
      <name val="Calibri"/>
      <family val="2"/>
    </font>
    <font>
      <sz val="10"/>
      <color theme="1"/>
      <name val="Calibri"/>
      <family val="2"/>
    </font>
    <font>
      <sz val="10"/>
      <color rgb="FF000000"/>
      <name val="Calibri"/>
      <family val="2"/>
    </font>
    <font>
      <sz val="16"/>
      <name val="Calibri"/>
      <family val="2"/>
    </font>
    <font>
      <sz val="10"/>
      <name val="Calibri"/>
      <family val="2"/>
    </font>
    <font>
      <b/>
      <sz val="11"/>
      <color rgb="FF000000"/>
      <name val="Calibri"/>
      <family val="2"/>
    </font>
    <font>
      <sz val="11"/>
      <color theme="0" tint="-0.499984740745262"/>
      <name val="Calibri"/>
      <family val="2"/>
    </font>
    <font>
      <sz val="9"/>
      <color theme="0" tint="-0.499984740745262"/>
      <name val="Calibri"/>
      <family val="2"/>
    </font>
  </fonts>
  <fills count="9">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5" tint="0.79998168889431442"/>
        <bgColor rgb="FFFCE5CD"/>
      </patternFill>
    </fill>
    <fill>
      <patternFill patternType="solid">
        <fgColor theme="5" tint="0.79998168889431442"/>
        <bgColor indexed="64"/>
      </patternFill>
    </fill>
    <fill>
      <patternFill patternType="solid">
        <fgColor theme="2" tint="-4.9989318521683403E-2"/>
        <bgColor rgb="FFFFFFFF"/>
      </patternFill>
    </fill>
    <fill>
      <patternFill patternType="solid">
        <fgColor theme="2" tint="-4.9989318521683403E-2"/>
        <bgColor indexed="64"/>
      </patternFill>
    </fill>
    <fill>
      <patternFill patternType="solid">
        <fgColor theme="6" tint="0.79998168889431442"/>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auto="1"/>
      </top>
      <bottom style="double">
        <color auto="1"/>
      </bottom>
      <diagonal/>
    </border>
    <border>
      <left/>
      <right/>
      <top/>
      <bottom style="thin">
        <color indexed="64"/>
      </bottom>
      <diagonal/>
    </border>
    <border>
      <left/>
      <right style="hair">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3">
    <xf numFmtId="0" fontId="0" fillId="0" borderId="0"/>
    <xf numFmtId="0" fontId="5" fillId="0" borderId="0"/>
    <xf numFmtId="43" fontId="5" fillId="0" borderId="0" applyFont="0" applyFill="0" applyBorder="0" applyAlignment="0" applyProtection="0"/>
  </cellStyleXfs>
  <cellXfs count="252">
    <xf numFmtId="0" fontId="0" fillId="0" borderId="0" xfId="0" applyFont="1" applyAlignment="1"/>
    <xf numFmtId="0" fontId="5" fillId="0" borderId="0" xfId="0" applyFont="1" applyAlignment="1"/>
    <xf numFmtId="0" fontId="1" fillId="3" borderId="0" xfId="1" applyFont="1" applyFill="1" applyAlignment="1">
      <alignment horizontal="center"/>
    </xf>
    <xf numFmtId="0" fontId="2" fillId="2" borderId="0" xfId="1" applyFont="1" applyFill="1" applyAlignment="1">
      <alignment horizontal="center"/>
    </xf>
    <xf numFmtId="0" fontId="0" fillId="0" borderId="0" xfId="0" applyFont="1" applyAlignment="1"/>
    <xf numFmtId="0" fontId="2" fillId="2" borderId="5" xfId="1" applyNumberFormat="1" applyFont="1" applyFill="1" applyBorder="1" applyAlignment="1">
      <alignment horizontal="center" wrapText="1"/>
    </xf>
    <xf numFmtId="0" fontId="7" fillId="3" borderId="0" xfId="1" applyFont="1" applyFill="1" applyAlignment="1">
      <alignment horizontal="center"/>
    </xf>
    <xf numFmtId="0" fontId="8" fillId="3" borderId="0" xfId="1" applyFont="1" applyFill="1" applyAlignment="1">
      <alignment horizontal="center"/>
    </xf>
    <xf numFmtId="0" fontId="7" fillId="3" borderId="17" xfId="1" applyFont="1" applyFill="1" applyBorder="1" applyAlignment="1">
      <alignment horizontal="center"/>
    </xf>
    <xf numFmtId="0" fontId="6" fillId="3" borderId="17" xfId="1" applyFont="1" applyFill="1" applyBorder="1" applyAlignment="1">
      <alignment horizontal="center"/>
    </xf>
    <xf numFmtId="0" fontId="8" fillId="3" borderId="17" xfId="1" applyFont="1" applyFill="1" applyBorder="1" applyAlignment="1">
      <alignment horizontal="center"/>
    </xf>
    <xf numFmtId="0" fontId="2" fillId="3" borderId="0" xfId="1" applyFont="1" applyFill="1" applyBorder="1" applyAlignment="1"/>
    <xf numFmtId="0" fontId="3" fillId="2" borderId="2" xfId="1" applyFont="1" applyFill="1" applyBorder="1" applyAlignment="1">
      <alignment horizontal="left" vertical="center"/>
    </xf>
    <xf numFmtId="0" fontId="12" fillId="3" borderId="2" xfId="1" applyFont="1" applyFill="1" applyBorder="1" applyAlignment="1">
      <alignment horizontal="left" vertical="center"/>
    </xf>
    <xf numFmtId="0" fontId="13" fillId="2" borderId="1" xfId="1" applyFont="1" applyFill="1" applyBorder="1" applyAlignment="1">
      <alignment horizontal="left" vertical="center"/>
    </xf>
    <xf numFmtId="0" fontId="13" fillId="2" borderId="2" xfId="1" applyFont="1" applyFill="1" applyBorder="1" applyAlignment="1">
      <alignment horizontal="left" vertical="center"/>
    </xf>
    <xf numFmtId="0" fontId="3" fillId="2" borderId="0" xfId="1" applyFont="1" applyFill="1"/>
    <xf numFmtId="0" fontId="3" fillId="2" borderId="6" xfId="1" applyFont="1" applyFill="1" applyBorder="1" applyAlignment="1">
      <alignment wrapText="1"/>
    </xf>
    <xf numFmtId="0" fontId="3" fillId="2" borderId="8" xfId="1" applyFont="1" applyFill="1" applyBorder="1" applyAlignment="1">
      <alignment wrapText="1"/>
    </xf>
    <xf numFmtId="0" fontId="3" fillId="2" borderId="0" xfId="1" applyFont="1" applyFill="1" applyAlignment="1">
      <alignment wrapText="1"/>
    </xf>
    <xf numFmtId="0" fontId="12" fillId="3" borderId="0" xfId="1" applyFont="1" applyFill="1"/>
    <xf numFmtId="0" fontId="3" fillId="2" borderId="9" xfId="1" applyFont="1" applyFill="1" applyBorder="1" applyAlignment="1">
      <alignment wrapText="1"/>
    </xf>
    <xf numFmtId="0" fontId="3" fillId="2" borderId="10" xfId="1" applyFont="1" applyFill="1" applyBorder="1" applyAlignment="1">
      <alignment wrapText="1"/>
    </xf>
    <xf numFmtId="0" fontId="3" fillId="2" borderId="0" xfId="1" applyFont="1" applyFill="1" applyAlignment="1">
      <alignment horizontal="center"/>
    </xf>
    <xf numFmtId="0" fontId="3" fillId="2" borderId="9" xfId="1" applyFont="1" applyFill="1" applyBorder="1" applyAlignment="1">
      <alignment horizontal="center" wrapText="1"/>
    </xf>
    <xf numFmtId="0" fontId="3" fillId="2" borderId="10" xfId="1" applyFont="1" applyFill="1" applyBorder="1" applyAlignment="1">
      <alignment horizontal="center" wrapText="1"/>
    </xf>
    <xf numFmtId="0" fontId="3" fillId="2" borderId="0" xfId="1" applyFont="1" applyFill="1" applyAlignment="1">
      <alignment horizontal="center" wrapText="1"/>
    </xf>
    <xf numFmtId="0" fontId="3" fillId="2" borderId="0" xfId="1" applyFont="1" applyFill="1" applyBorder="1" applyAlignment="1">
      <alignment wrapText="1"/>
    </xf>
    <xf numFmtId="0" fontId="3" fillId="2" borderId="6" xfId="1" applyFont="1" applyFill="1" applyBorder="1"/>
    <xf numFmtId="0" fontId="12" fillId="3" borderId="7" xfId="1" applyFont="1" applyFill="1" applyBorder="1"/>
    <xf numFmtId="0" fontId="12" fillId="3" borderId="8" xfId="1" applyFont="1" applyFill="1" applyBorder="1"/>
    <xf numFmtId="0" fontId="3" fillId="2" borderId="9" xfId="1" applyFont="1" applyFill="1" applyBorder="1"/>
    <xf numFmtId="0" fontId="12" fillId="3" borderId="0" xfId="1" applyFont="1" applyFill="1" applyBorder="1"/>
    <xf numFmtId="0" fontId="12" fillId="3" borderId="10" xfId="1" applyFont="1" applyFill="1" applyBorder="1"/>
    <xf numFmtId="0" fontId="3" fillId="2" borderId="11" xfId="1" applyFont="1" applyFill="1" applyBorder="1"/>
    <xf numFmtId="0" fontId="12" fillId="3" borderId="12" xfId="1" applyFont="1" applyFill="1" applyBorder="1"/>
    <xf numFmtId="0" fontId="12" fillId="3" borderId="13" xfId="1" applyFont="1" applyFill="1" applyBorder="1"/>
    <xf numFmtId="0" fontId="13" fillId="3" borderId="0" xfId="1" applyFont="1" applyFill="1" applyBorder="1"/>
    <xf numFmtId="0" fontId="6" fillId="3" borderId="0" xfId="1" applyFont="1" applyFill="1" applyBorder="1" applyAlignment="1">
      <alignment horizontal="center" vertical="center"/>
    </xf>
    <xf numFmtId="164" fontId="8" fillId="3" borderId="0" xfId="1" applyNumberFormat="1" applyFont="1" applyFill="1" applyBorder="1" applyAlignment="1">
      <alignment horizontal="center"/>
    </xf>
    <xf numFmtId="0" fontId="2" fillId="2" borderId="5" xfId="1" applyFont="1" applyFill="1" applyBorder="1" applyAlignment="1">
      <alignment horizontal="center" wrapText="1"/>
    </xf>
    <xf numFmtId="0" fontId="2" fillId="3" borderId="0" xfId="1" applyFont="1" applyFill="1" applyAlignment="1">
      <alignment horizontal="center"/>
    </xf>
    <xf numFmtId="0" fontId="12" fillId="3" borderId="0" xfId="1" applyFont="1" applyFill="1" applyAlignment="1">
      <alignment horizontal="right"/>
    </xf>
    <xf numFmtId="0" fontId="6" fillId="3" borderId="1" xfId="1" applyFont="1" applyFill="1" applyBorder="1" applyAlignment="1">
      <alignment horizontal="center"/>
    </xf>
    <xf numFmtId="0" fontId="6" fillId="3" borderId="3" xfId="1" applyFont="1" applyFill="1" applyBorder="1" applyAlignment="1">
      <alignment horizontal="center"/>
    </xf>
    <xf numFmtId="0" fontId="9" fillId="2" borderId="0" xfId="1" applyFont="1" applyFill="1" applyAlignment="1">
      <alignment vertical="top"/>
    </xf>
    <xf numFmtId="0" fontId="16" fillId="3" borderId="0" xfId="1" applyFont="1" applyFill="1"/>
    <xf numFmtId="0" fontId="17" fillId="2" borderId="0" xfId="1" applyFont="1" applyFill="1"/>
    <xf numFmtId="0" fontId="16" fillId="3" borderId="0" xfId="1" applyFont="1" applyFill="1" applyBorder="1" applyAlignment="1">
      <alignment horizontal="left" vertical="center"/>
    </xf>
    <xf numFmtId="0" fontId="19" fillId="2" borderId="0" xfId="1" applyFont="1" applyFill="1" applyBorder="1"/>
    <xf numFmtId="8" fontId="16" fillId="3" borderId="0" xfId="1" applyNumberFormat="1" applyFont="1" applyFill="1"/>
    <xf numFmtId="2" fontId="16" fillId="3" borderId="0" xfId="1" applyNumberFormat="1" applyFont="1" applyFill="1"/>
    <xf numFmtId="0" fontId="17" fillId="2" borderId="0" xfId="1" applyFont="1" applyFill="1" applyAlignment="1"/>
    <xf numFmtId="0" fontId="3" fillId="4" borderId="1" xfId="1" applyFont="1" applyFill="1" applyBorder="1" applyAlignment="1">
      <alignment horizontal="left" vertical="center"/>
    </xf>
    <xf numFmtId="8" fontId="4" fillId="5" borderId="5" xfId="1" applyNumberFormat="1" applyFont="1" applyFill="1" applyBorder="1" applyAlignment="1">
      <alignment horizontal="right" wrapText="1"/>
    </xf>
    <xf numFmtId="166" fontId="4" fillId="5" borderId="5" xfId="1" applyNumberFormat="1" applyFont="1" applyFill="1" applyBorder="1" applyAlignment="1">
      <alignment horizontal="right" wrapText="1"/>
    </xf>
    <xf numFmtId="0" fontId="4" fillId="5" borderId="5" xfId="1" applyFont="1" applyFill="1" applyBorder="1" applyAlignment="1">
      <alignment horizontal="right" wrapText="1"/>
    </xf>
    <xf numFmtId="0" fontId="12" fillId="6" borderId="1" xfId="1" applyFont="1" applyFill="1" applyBorder="1" applyAlignment="1">
      <alignment horizontal="left" vertical="center"/>
    </xf>
    <xf numFmtId="166" fontId="4" fillId="7" borderId="5" xfId="1" applyNumberFormat="1" applyFont="1" applyFill="1" applyBorder="1" applyAlignment="1">
      <alignment horizontal="right" vertical="center" wrapText="1"/>
    </xf>
    <xf numFmtId="0" fontId="2" fillId="7" borderId="5" xfId="1" applyNumberFormat="1" applyFont="1" applyFill="1" applyBorder="1" applyAlignment="1">
      <alignment horizontal="center" wrapText="1"/>
    </xf>
    <xf numFmtId="166" fontId="4" fillId="7" borderId="5" xfId="1" applyNumberFormat="1" applyFont="1" applyFill="1" applyBorder="1" applyAlignment="1">
      <alignment horizontal="right" wrapText="1"/>
    </xf>
    <xf numFmtId="164" fontId="7" fillId="6" borderId="4" xfId="1" applyNumberFormat="1" applyFont="1" applyFill="1" applyBorder="1" applyAlignment="1">
      <alignment horizontal="center"/>
    </xf>
    <xf numFmtId="44" fontId="7" fillId="6" borderId="23" xfId="1" applyNumberFormat="1" applyFont="1" applyFill="1" applyBorder="1" applyAlignment="1">
      <alignment horizontal="center"/>
    </xf>
    <xf numFmtId="2" fontId="7" fillId="6" borderId="24" xfId="1" applyNumberFormat="1" applyFont="1" applyFill="1" applyBorder="1" applyAlignment="1">
      <alignment horizontal="center"/>
    </xf>
    <xf numFmtId="2" fontId="7" fillId="6" borderId="23" xfId="1" applyNumberFormat="1" applyFont="1" applyFill="1" applyBorder="1" applyAlignment="1">
      <alignment horizontal="center"/>
    </xf>
    <xf numFmtId="44" fontId="7" fillId="6" borderId="17" xfId="1" applyNumberFormat="1" applyFont="1" applyFill="1" applyBorder="1" applyAlignment="1"/>
    <xf numFmtId="0" fontId="7" fillId="6" borderId="17" xfId="1" applyFont="1" applyFill="1" applyBorder="1" applyAlignment="1">
      <alignment horizontal="center"/>
    </xf>
    <xf numFmtId="0" fontId="2" fillId="8" borderId="5" xfId="1" applyNumberFormat="1" applyFont="1" applyFill="1" applyBorder="1" applyAlignment="1">
      <alignment horizontal="center" wrapText="1"/>
    </xf>
    <xf numFmtId="0" fontId="3" fillId="8" borderId="1" xfId="1" applyFont="1" applyFill="1" applyBorder="1" applyAlignment="1">
      <alignment horizontal="left" vertical="center"/>
    </xf>
    <xf numFmtId="2" fontId="4" fillId="5" borderId="20" xfId="1" applyNumberFormat="1" applyFont="1" applyFill="1" applyBorder="1" applyAlignment="1">
      <alignment wrapText="1"/>
    </xf>
    <xf numFmtId="2" fontId="4" fillId="5" borderId="21" xfId="1" applyNumberFormat="1" applyFont="1" applyFill="1" applyBorder="1" applyAlignment="1">
      <alignment wrapText="1"/>
    </xf>
    <xf numFmtId="2" fontId="4" fillId="5" borderId="22" xfId="1" applyNumberFormat="1" applyFont="1" applyFill="1" applyBorder="1" applyAlignment="1">
      <alignment wrapText="1"/>
    </xf>
    <xf numFmtId="0" fontId="2" fillId="2" borderId="30" xfId="1" applyFont="1" applyFill="1" applyBorder="1" applyAlignment="1">
      <alignment horizontal="center" wrapText="1"/>
    </xf>
    <xf numFmtId="0" fontId="2" fillId="8" borderId="30" xfId="1" applyNumberFormat="1" applyFont="1" applyFill="1" applyBorder="1" applyAlignment="1">
      <alignment horizontal="center" wrapText="1"/>
    </xf>
    <xf numFmtId="0" fontId="2" fillId="2" borderId="30" xfId="1" applyNumberFormat="1" applyFont="1" applyFill="1" applyBorder="1" applyAlignment="1">
      <alignment horizontal="center" wrapText="1"/>
    </xf>
    <xf numFmtId="0" fontId="12" fillId="3" borderId="0" xfId="1" applyFont="1" applyFill="1" applyAlignment="1">
      <alignment horizontal="center"/>
    </xf>
    <xf numFmtId="0" fontId="13" fillId="3" borderId="0" xfId="1" applyFont="1" applyFill="1" applyBorder="1" applyAlignment="1">
      <alignment horizontal="center"/>
    </xf>
    <xf numFmtId="0" fontId="2" fillId="7" borderId="21" xfId="1" applyNumberFormat="1" applyFont="1" applyFill="1" applyBorder="1" applyAlignment="1">
      <alignment horizontal="center" wrapText="1"/>
    </xf>
    <xf numFmtId="44" fontId="7" fillId="6" borderId="0" xfId="1" applyNumberFormat="1" applyFont="1" applyFill="1" applyBorder="1" applyAlignment="1">
      <alignment horizontal="center"/>
    </xf>
    <xf numFmtId="0" fontId="2" fillId="7" borderId="31" xfId="1" applyNumberFormat="1" applyFont="1" applyFill="1" applyBorder="1" applyAlignment="1">
      <alignment horizontal="center" wrapText="1"/>
    </xf>
    <xf numFmtId="164" fontId="7" fillId="6" borderId="24" xfId="1" applyNumberFormat="1" applyFont="1" applyFill="1" applyBorder="1" applyAlignment="1">
      <alignment horizontal="center"/>
    </xf>
    <xf numFmtId="164" fontId="7" fillId="6" borderId="35" xfId="1" applyNumberFormat="1" applyFont="1" applyFill="1" applyBorder="1" applyAlignment="1">
      <alignment horizontal="center"/>
    </xf>
    <xf numFmtId="164" fontId="7" fillId="6" borderId="29" xfId="1" applyNumberFormat="1" applyFont="1" applyFill="1" applyBorder="1" applyAlignment="1">
      <alignment horizontal="center"/>
    </xf>
    <xf numFmtId="44" fontId="7" fillId="6" borderId="34" xfId="1" applyNumberFormat="1" applyFont="1" applyFill="1" applyBorder="1" applyAlignment="1">
      <alignment horizontal="center"/>
    </xf>
    <xf numFmtId="2" fontId="7" fillId="6" borderId="20" xfId="1" applyNumberFormat="1" applyFont="1" applyFill="1" applyBorder="1" applyAlignment="1">
      <alignment horizontal="center"/>
    </xf>
    <xf numFmtId="44" fontId="7" fillId="6" borderId="33" xfId="1" applyNumberFormat="1" applyFont="1" applyFill="1" applyBorder="1" applyAlignment="1">
      <alignment horizontal="center"/>
    </xf>
    <xf numFmtId="0" fontId="13" fillId="3" borderId="0" xfId="1" applyFont="1" applyFill="1" applyBorder="1" applyAlignment="1">
      <alignment horizontal="center"/>
    </xf>
    <xf numFmtId="0" fontId="12" fillId="3" borderId="0" xfId="1" applyFont="1" applyFill="1" applyAlignment="1">
      <alignment horizontal="center"/>
    </xf>
    <xf numFmtId="0" fontId="2" fillId="7" borderId="21" xfId="1" applyNumberFormat="1" applyFont="1" applyFill="1" applyBorder="1" applyAlignment="1">
      <alignment horizontal="center" wrapText="1"/>
    </xf>
    <xf numFmtId="0" fontId="16" fillId="3" borderId="17" xfId="1" applyFont="1" applyFill="1" applyBorder="1"/>
    <xf numFmtId="0" fontId="4" fillId="2" borderId="0" xfId="1" applyFont="1" applyFill="1"/>
    <xf numFmtId="0" fontId="20" fillId="2" borderId="0" xfId="1" applyFont="1" applyFill="1"/>
    <xf numFmtId="0" fontId="20" fillId="2" borderId="6" xfId="1" applyFont="1" applyFill="1" applyBorder="1"/>
    <xf numFmtId="0" fontId="20" fillId="2" borderId="10" xfId="1" applyFont="1" applyFill="1" applyBorder="1" applyAlignment="1">
      <alignment horizontal="center"/>
    </xf>
    <xf numFmtId="0" fontId="4" fillId="2" borderId="9" xfId="1" applyFont="1" applyFill="1" applyBorder="1"/>
    <xf numFmtId="0" fontId="4" fillId="2" borderId="10" xfId="1" applyFont="1" applyFill="1" applyBorder="1"/>
    <xf numFmtId="0" fontId="22" fillId="2" borderId="0" xfId="1" applyFont="1" applyFill="1"/>
    <xf numFmtId="0" fontId="21" fillId="2" borderId="0" xfId="1" applyFont="1" applyFill="1"/>
    <xf numFmtId="0" fontId="4" fillId="2" borderId="0" xfId="1" applyFont="1" applyFill="1" applyAlignment="1">
      <alignment horizontal="left" vertical="top"/>
    </xf>
    <xf numFmtId="0" fontId="4" fillId="2" borderId="11" xfId="1" applyFont="1" applyFill="1" applyBorder="1"/>
    <xf numFmtId="0" fontId="4" fillId="2" borderId="12" xfId="1" applyFont="1" applyFill="1" applyBorder="1"/>
    <xf numFmtId="0" fontId="21" fillId="2" borderId="12" xfId="1" applyFont="1" applyFill="1" applyBorder="1"/>
    <xf numFmtId="0" fontId="4" fillId="2" borderId="12" xfId="1" applyFont="1" applyFill="1" applyBorder="1" applyAlignment="1">
      <alignment horizontal="left" vertical="top"/>
    </xf>
    <xf numFmtId="0" fontId="4" fillId="2" borderId="13" xfId="1" applyFont="1" applyFill="1" applyBorder="1"/>
    <xf numFmtId="0" fontId="4" fillId="2" borderId="19" xfId="1" applyFont="1" applyFill="1" applyBorder="1"/>
    <xf numFmtId="0" fontId="4" fillId="2" borderId="0" xfId="1" applyFont="1" applyFill="1" applyAlignment="1">
      <alignment horizontal="right"/>
    </xf>
    <xf numFmtId="0" fontId="4" fillId="2" borderId="0" xfId="1" applyFont="1" applyFill="1" applyAlignment="1">
      <alignment horizontal="left"/>
    </xf>
    <xf numFmtId="0" fontId="4" fillId="2" borderId="9" xfId="1" applyFont="1" applyFill="1" applyBorder="1" applyAlignment="1">
      <alignment horizontal="right" wrapText="1"/>
    </xf>
    <xf numFmtId="0" fontId="4" fillId="2" borderId="0" xfId="1" applyFont="1" applyFill="1" applyAlignment="1">
      <alignment horizontal="center"/>
    </xf>
    <xf numFmtId="0" fontId="4" fillId="2" borderId="5" xfId="1" applyFont="1" applyFill="1" applyBorder="1" applyAlignment="1">
      <alignment vertical="top"/>
    </xf>
    <xf numFmtId="0" fontId="4" fillId="2" borderId="0" xfId="1" applyFont="1" applyFill="1" applyAlignment="1">
      <alignment vertical="top"/>
    </xf>
    <xf numFmtId="0" fontId="4" fillId="2" borderId="12" xfId="1" applyFont="1" applyFill="1" applyBorder="1" applyAlignment="1">
      <alignment vertical="top"/>
    </xf>
    <xf numFmtId="0" fontId="4" fillId="2" borderId="0" xfId="1" applyFont="1" applyFill="1" applyAlignment="1">
      <alignment horizontal="right" wrapText="1"/>
    </xf>
    <xf numFmtId="0" fontId="22" fillId="2" borderId="0" xfId="1" applyFont="1" applyFill="1" applyAlignment="1">
      <alignment vertical="top" wrapText="1"/>
    </xf>
    <xf numFmtId="0" fontId="21" fillId="2" borderId="12" xfId="1" applyFont="1" applyFill="1" applyBorder="1" applyAlignment="1">
      <alignment vertical="top" wrapText="1"/>
    </xf>
    <xf numFmtId="0" fontId="21" fillId="2" borderId="0" xfId="1" applyFont="1" applyFill="1" applyAlignment="1">
      <alignment vertical="top" wrapText="1"/>
    </xf>
    <xf numFmtId="0" fontId="4" fillId="2" borderId="0" xfId="1" applyFont="1" applyFill="1" applyAlignment="1">
      <alignment horizontal="left" vertical="center"/>
    </xf>
    <xf numFmtId="0" fontId="4" fillId="2" borderId="12" xfId="1" applyFont="1" applyFill="1" applyBorder="1" applyAlignment="1">
      <alignment horizontal="center"/>
    </xf>
    <xf numFmtId="0" fontId="7" fillId="2" borderId="0" xfId="1" applyFont="1" applyFill="1"/>
    <xf numFmtId="0" fontId="4" fillId="2" borderId="5" xfId="1" applyFont="1" applyFill="1" applyBorder="1"/>
    <xf numFmtId="0" fontId="4" fillId="2" borderId="32" xfId="1" applyFont="1" applyFill="1" applyBorder="1" applyAlignment="1">
      <alignment horizontal="center"/>
    </xf>
    <xf numFmtId="0" fontId="4" fillId="2" borderId="21" xfId="1" applyFont="1" applyFill="1" applyBorder="1" applyAlignment="1">
      <alignment horizontal="center"/>
    </xf>
    <xf numFmtId="0" fontId="4" fillId="2" borderId="21" xfId="1" applyFont="1" applyFill="1" applyBorder="1"/>
    <xf numFmtId="0" fontId="4" fillId="2" borderId="31" xfId="1" applyFont="1" applyFill="1" applyBorder="1" applyAlignment="1">
      <alignment horizontal="center"/>
    </xf>
    <xf numFmtId="0" fontId="4" fillId="2" borderId="31" xfId="1" applyFont="1" applyFill="1" applyBorder="1"/>
    <xf numFmtId="0" fontId="4" fillId="2" borderId="18" xfId="1" applyFont="1" applyFill="1" applyBorder="1"/>
    <xf numFmtId="0" fontId="4" fillId="2" borderId="0" xfId="1" applyFont="1" applyFill="1" applyAlignment="1">
      <alignment horizontal="left" vertical="top" wrapText="1"/>
    </xf>
    <xf numFmtId="165" fontId="4" fillId="2" borderId="0" xfId="2" applyNumberFormat="1" applyFont="1" applyFill="1" applyBorder="1" applyAlignment="1">
      <alignment horizontal="left"/>
    </xf>
    <xf numFmtId="165" fontId="4" fillId="2" borderId="0" xfId="2" applyNumberFormat="1" applyFont="1" applyFill="1" applyBorder="1" applyAlignment="1">
      <alignment horizontal="left" vertical="top"/>
    </xf>
    <xf numFmtId="0" fontId="4" fillId="2" borderId="0" xfId="1" applyFont="1" applyFill="1" applyAlignment="1">
      <alignment vertical="top" wrapText="1"/>
    </xf>
    <xf numFmtId="0" fontId="22" fillId="2" borderId="0" xfId="1" applyFont="1" applyFill="1" applyAlignment="1">
      <alignment vertical="top"/>
    </xf>
    <xf numFmtId="0" fontId="4" fillId="2" borderId="5" xfId="1" applyFont="1" applyFill="1" applyBorder="1" applyAlignment="1">
      <alignment horizontal="left"/>
    </xf>
    <xf numFmtId="0" fontId="4" fillId="2" borderId="21" xfId="1" applyFont="1" applyFill="1" applyBorder="1" applyAlignment="1">
      <alignment horizontal="left"/>
    </xf>
    <xf numFmtId="0" fontId="6" fillId="3" borderId="3" xfId="1" applyFont="1" applyFill="1" applyBorder="1" applyAlignment="1">
      <alignment horizontal="center" wrapText="1"/>
    </xf>
    <xf numFmtId="0" fontId="6" fillId="3" borderId="1" xfId="1" applyFont="1" applyFill="1" applyBorder="1" applyAlignment="1">
      <alignment horizontal="center" wrapText="1"/>
    </xf>
    <xf numFmtId="0" fontId="1" fillId="3" borderId="0" xfId="1" applyFont="1" applyFill="1" applyAlignment="1">
      <alignment horizontal="center" wrapText="1"/>
    </xf>
    <xf numFmtId="0" fontId="2" fillId="3" borderId="0" xfId="1" applyFont="1" applyFill="1" applyAlignment="1">
      <alignment horizontal="center" wrapText="1"/>
    </xf>
    <xf numFmtId="0" fontId="12" fillId="3" borderId="7" xfId="1" applyFont="1" applyFill="1" applyBorder="1" applyAlignment="1">
      <alignment wrapText="1"/>
    </xf>
    <xf numFmtId="0" fontId="13" fillId="3" borderId="0" xfId="1" applyFont="1" applyFill="1" applyBorder="1" applyAlignment="1">
      <alignment horizontal="center" wrapText="1"/>
    </xf>
    <xf numFmtId="0" fontId="12" fillId="3" borderId="12" xfId="1" applyFont="1" applyFill="1" applyBorder="1" applyAlignment="1">
      <alignment wrapText="1"/>
    </xf>
    <xf numFmtId="0" fontId="16" fillId="3" borderId="0" xfId="1" applyFont="1" applyFill="1" applyAlignment="1">
      <alignment wrapText="1"/>
    </xf>
    <xf numFmtId="0" fontId="17" fillId="2" borderId="0" xfId="1" applyFont="1" applyFill="1" applyAlignment="1">
      <alignment wrapText="1"/>
    </xf>
    <xf numFmtId="0" fontId="20" fillId="2" borderId="7" xfId="1" applyFont="1" applyFill="1" applyBorder="1" applyAlignment="1">
      <alignment horizontal="center"/>
    </xf>
    <xf numFmtId="0" fontId="4" fillId="2" borderId="20" xfId="1" applyFont="1" applyFill="1" applyBorder="1" applyAlignment="1">
      <alignment horizontal="left" vertical="top"/>
    </xf>
    <xf numFmtId="0" fontId="4" fillId="2" borderId="21" xfId="1" applyFont="1" applyFill="1" applyBorder="1" applyAlignment="1">
      <alignment horizontal="left" vertical="top"/>
    </xf>
    <xf numFmtId="0" fontId="4" fillId="2" borderId="22" xfId="1" applyFont="1" applyFill="1" applyBorder="1" applyAlignment="1">
      <alignment horizontal="left" vertical="top"/>
    </xf>
    <xf numFmtId="0" fontId="4" fillId="2" borderId="5" xfId="1" applyFont="1" applyFill="1" applyBorder="1" applyAlignment="1">
      <alignment horizontal="left" vertical="top" wrapText="1"/>
    </xf>
    <xf numFmtId="165" fontId="4" fillId="2" borderId="0" xfId="2" applyNumberFormat="1" applyFont="1" applyFill="1" applyBorder="1" applyAlignment="1">
      <alignment horizontal="left" vertical="top"/>
    </xf>
    <xf numFmtId="0" fontId="4" fillId="2" borderId="9" xfId="1" applyFont="1" applyFill="1" applyBorder="1" applyAlignment="1">
      <alignment horizontal="right" wrapText="1"/>
    </xf>
    <xf numFmtId="0" fontId="4" fillId="2" borderId="0" xfId="1" applyFont="1" applyFill="1" applyAlignment="1">
      <alignment horizontal="right" wrapText="1"/>
    </xf>
    <xf numFmtId="0" fontId="4" fillId="2" borderId="25" xfId="1" applyFont="1" applyFill="1" applyBorder="1" applyAlignment="1">
      <alignment horizontal="left" vertical="top"/>
    </xf>
    <xf numFmtId="0" fontId="4" fillId="2" borderId="31" xfId="1" applyFont="1" applyFill="1" applyBorder="1" applyAlignment="1">
      <alignment horizontal="left" vertical="top"/>
    </xf>
    <xf numFmtId="0" fontId="4" fillId="2" borderId="26" xfId="1" applyFont="1" applyFill="1" applyBorder="1" applyAlignment="1">
      <alignment horizontal="left" vertical="top"/>
    </xf>
    <xf numFmtId="0" fontId="4" fillId="2" borderId="27" xfId="1" applyFont="1" applyFill="1" applyBorder="1" applyAlignment="1">
      <alignment horizontal="left" vertical="top"/>
    </xf>
    <xf numFmtId="0" fontId="4" fillId="2" borderId="18" xfId="1" applyFont="1" applyFill="1" applyBorder="1" applyAlignment="1">
      <alignment horizontal="left" vertical="top"/>
    </xf>
    <xf numFmtId="0" fontId="4" fillId="2" borderId="28" xfId="1" applyFont="1" applyFill="1" applyBorder="1" applyAlignment="1">
      <alignment horizontal="left" vertical="top"/>
    </xf>
    <xf numFmtId="0" fontId="4" fillId="2" borderId="0" xfId="1" applyFont="1" applyFill="1" applyAlignment="1">
      <alignment vertical="top" wrapText="1"/>
    </xf>
    <xf numFmtId="0" fontId="4" fillId="2" borderId="5" xfId="2" quotePrefix="1" applyNumberFormat="1" applyFont="1" applyFill="1" applyBorder="1" applyAlignment="1">
      <alignment horizontal="left" vertical="top"/>
    </xf>
    <xf numFmtId="0" fontId="4" fillId="2" borderId="5" xfId="2" applyNumberFormat="1" applyFont="1" applyFill="1" applyBorder="1" applyAlignment="1">
      <alignment horizontal="left" vertical="top"/>
    </xf>
    <xf numFmtId="0" fontId="4" fillId="2" borderId="5" xfId="2" quotePrefix="1" applyNumberFormat="1" applyFont="1" applyFill="1" applyBorder="1" applyAlignment="1">
      <alignment horizontal="left"/>
    </xf>
    <xf numFmtId="0" fontId="4" fillId="2" borderId="5" xfId="2" applyNumberFormat="1" applyFont="1" applyFill="1" applyBorder="1" applyAlignment="1">
      <alignment horizontal="left"/>
    </xf>
    <xf numFmtId="0" fontId="22" fillId="2" borderId="0" xfId="1" applyFont="1" applyFill="1" applyAlignment="1">
      <alignment horizontal="left" vertical="top" wrapText="1"/>
    </xf>
    <xf numFmtId="0" fontId="4" fillId="2" borderId="5" xfId="1" applyFont="1" applyFill="1" applyBorder="1" applyAlignment="1">
      <alignment horizontal="left" vertical="top"/>
    </xf>
    <xf numFmtId="0" fontId="20" fillId="2" borderId="6" xfId="1" applyFont="1" applyFill="1" applyBorder="1" applyAlignment="1">
      <alignment horizontal="center"/>
    </xf>
    <xf numFmtId="0" fontId="20" fillId="2" borderId="8" xfId="1" applyFont="1" applyFill="1" applyBorder="1" applyAlignment="1">
      <alignment horizontal="center"/>
    </xf>
    <xf numFmtId="0" fontId="20" fillId="2" borderId="11" xfId="1" applyFont="1" applyFill="1" applyBorder="1" applyAlignment="1">
      <alignment horizontal="center"/>
    </xf>
    <xf numFmtId="0" fontId="20" fillId="2" borderId="12" xfId="1" applyFont="1" applyFill="1" applyBorder="1" applyAlignment="1">
      <alignment horizontal="center"/>
    </xf>
    <xf numFmtId="0" fontId="20" fillId="2" borderId="13" xfId="1" applyFont="1" applyFill="1" applyBorder="1" applyAlignment="1">
      <alignment horizontal="center"/>
    </xf>
    <xf numFmtId="0" fontId="4" fillId="2" borderId="25" xfId="1" applyFont="1" applyFill="1" applyBorder="1" applyAlignment="1">
      <alignment horizontal="left" vertical="top" wrapText="1"/>
    </xf>
    <xf numFmtId="0" fontId="4" fillId="2" borderId="31" xfId="1" applyFont="1" applyFill="1" applyBorder="1" applyAlignment="1">
      <alignment horizontal="left" vertical="top" wrapText="1"/>
    </xf>
    <xf numFmtId="0" fontId="4" fillId="2" borderId="26" xfId="1" applyFont="1" applyFill="1" applyBorder="1" applyAlignment="1">
      <alignment horizontal="left" vertical="top" wrapText="1"/>
    </xf>
    <xf numFmtId="0" fontId="4" fillId="2" borderId="27" xfId="1" applyFont="1" applyFill="1" applyBorder="1" applyAlignment="1">
      <alignment horizontal="left" vertical="top" wrapText="1"/>
    </xf>
    <xf numFmtId="0" fontId="4" fillId="2" borderId="18" xfId="1" applyFont="1" applyFill="1" applyBorder="1" applyAlignment="1">
      <alignment horizontal="left" vertical="top" wrapText="1"/>
    </xf>
    <xf numFmtId="0" fontId="4" fillId="2" borderId="28" xfId="1" applyFont="1" applyFill="1" applyBorder="1" applyAlignment="1">
      <alignment horizontal="left" vertical="top" wrapText="1"/>
    </xf>
    <xf numFmtId="0" fontId="6" fillId="3" borderId="0" xfId="1" applyFont="1" applyFill="1" applyBorder="1" applyAlignment="1">
      <alignment horizontal="center"/>
    </xf>
    <xf numFmtId="0" fontId="19" fillId="2" borderId="33" xfId="1" applyFont="1" applyFill="1" applyBorder="1" applyAlignment="1"/>
    <xf numFmtId="0" fontId="16" fillId="3" borderId="0" xfId="1" applyFont="1" applyFill="1" applyAlignment="1">
      <alignment horizontal="left" vertical="top" wrapText="1"/>
    </xf>
    <xf numFmtId="44" fontId="7" fillId="6" borderId="17" xfId="1" applyNumberFormat="1" applyFont="1" applyFill="1" applyBorder="1" applyAlignment="1">
      <alignment horizontal="center"/>
    </xf>
    <xf numFmtId="0" fontId="3" fillId="5" borderId="20" xfId="1" applyFont="1" applyFill="1" applyBorder="1" applyAlignment="1">
      <alignment horizontal="left" wrapText="1"/>
    </xf>
    <xf numFmtId="0" fontId="3" fillId="5" borderId="21" xfId="1" applyFont="1" applyFill="1" applyBorder="1" applyAlignment="1">
      <alignment horizontal="left" wrapText="1"/>
    </xf>
    <xf numFmtId="0" fontId="3" fillId="5" borderId="22" xfId="1" applyFont="1" applyFill="1" applyBorder="1" applyAlignment="1">
      <alignment horizontal="left" wrapText="1"/>
    </xf>
    <xf numFmtId="0" fontId="3" fillId="5" borderId="20" xfId="1" applyFont="1" applyFill="1" applyBorder="1" applyAlignment="1">
      <alignment horizontal="left" vertical="center"/>
    </xf>
    <xf numFmtId="0" fontId="3" fillId="5" borderId="21" xfId="1" applyFont="1" applyFill="1" applyBorder="1" applyAlignment="1">
      <alignment horizontal="left" vertical="center"/>
    </xf>
    <xf numFmtId="0" fontId="3" fillId="5" borderId="22" xfId="1" applyFont="1" applyFill="1" applyBorder="1" applyAlignment="1">
      <alignment horizontal="left" vertical="center"/>
    </xf>
    <xf numFmtId="0" fontId="3" fillId="5" borderId="20" xfId="1" applyFont="1" applyFill="1" applyBorder="1" applyAlignment="1">
      <alignment horizontal="center" vertical="center"/>
    </xf>
    <xf numFmtId="0" fontId="3" fillId="5" borderId="21" xfId="1" applyFont="1" applyFill="1" applyBorder="1" applyAlignment="1">
      <alignment horizontal="center" vertical="center"/>
    </xf>
    <xf numFmtId="0" fontId="3" fillId="5" borderId="22" xfId="1" applyFont="1" applyFill="1" applyBorder="1" applyAlignment="1">
      <alignment horizontal="center" vertical="center"/>
    </xf>
    <xf numFmtId="0" fontId="14" fillId="3" borderId="0" xfId="1" applyFont="1" applyFill="1" applyAlignment="1">
      <alignment horizontal="center"/>
    </xf>
    <xf numFmtId="0" fontId="6" fillId="3" borderId="0" xfId="1" applyNumberFormat="1" applyFont="1" applyFill="1" applyBorder="1" applyAlignment="1">
      <alignment horizontal="center" vertical="center"/>
    </xf>
    <xf numFmtId="0" fontId="19" fillId="2" borderId="33" xfId="1" applyNumberFormat="1" applyFont="1" applyFill="1" applyBorder="1" applyAlignment="1">
      <alignment vertical="center"/>
    </xf>
    <xf numFmtId="0" fontId="6" fillId="3" borderId="33" xfId="1" applyFont="1" applyFill="1" applyBorder="1" applyAlignment="1">
      <alignment horizontal="center"/>
    </xf>
    <xf numFmtId="0" fontId="19" fillId="2" borderId="24" xfId="1" applyFont="1" applyFill="1" applyBorder="1" applyAlignment="1"/>
    <xf numFmtId="0" fontId="6" fillId="3" borderId="34" xfId="1" applyFont="1" applyFill="1" applyBorder="1" applyAlignment="1">
      <alignment horizontal="center" vertical="center"/>
    </xf>
    <xf numFmtId="0" fontId="19" fillId="2" borderId="23" xfId="1" applyFont="1" applyFill="1" applyBorder="1" applyAlignment="1">
      <alignment vertical="center"/>
    </xf>
    <xf numFmtId="0" fontId="6" fillId="3" borderId="33" xfId="1" applyFont="1" applyFill="1" applyBorder="1" applyAlignment="1">
      <alignment horizontal="center" wrapText="1"/>
    </xf>
    <xf numFmtId="0" fontId="19" fillId="2" borderId="24" xfId="1" applyFont="1" applyFill="1" applyBorder="1" applyAlignment="1">
      <alignment wrapText="1"/>
    </xf>
    <xf numFmtId="0" fontId="6" fillId="3" borderId="34" xfId="1" applyFont="1" applyFill="1" applyBorder="1" applyAlignment="1">
      <alignment horizontal="center" wrapText="1"/>
    </xf>
    <xf numFmtId="0" fontId="19" fillId="2" borderId="34" xfId="1" applyFont="1" applyFill="1" applyBorder="1" applyAlignment="1">
      <alignment wrapText="1"/>
    </xf>
    <xf numFmtId="0" fontId="13" fillId="3" borderId="0" xfId="1" applyFont="1" applyFill="1" applyBorder="1" applyAlignment="1">
      <alignment horizontal="center"/>
    </xf>
    <xf numFmtId="0" fontId="2" fillId="8" borderId="27" xfId="1" applyNumberFormat="1" applyFont="1" applyFill="1" applyBorder="1" applyAlignment="1">
      <alignment horizontal="center" wrapText="1"/>
    </xf>
    <xf numFmtId="0" fontId="2" fillId="8" borderId="18" xfId="1" applyNumberFormat="1" applyFont="1" applyFill="1" applyBorder="1" applyAlignment="1">
      <alignment horizontal="center" wrapText="1"/>
    </xf>
    <xf numFmtId="0" fontId="2" fillId="8" borderId="28" xfId="1" applyNumberFormat="1" applyFont="1" applyFill="1" applyBorder="1" applyAlignment="1">
      <alignment horizontal="center" wrapText="1"/>
    </xf>
    <xf numFmtId="0" fontId="2" fillId="7" borderId="20" xfId="1" applyNumberFormat="1" applyFont="1" applyFill="1" applyBorder="1" applyAlignment="1">
      <alignment horizontal="center" wrapText="1"/>
    </xf>
    <xf numFmtId="0" fontId="2" fillId="7" borderId="21" xfId="1" applyNumberFormat="1" applyFont="1" applyFill="1" applyBorder="1" applyAlignment="1">
      <alignment horizontal="center" wrapText="1"/>
    </xf>
    <xf numFmtId="0" fontId="2" fillId="7" borderId="22" xfId="1" applyNumberFormat="1" applyFont="1" applyFill="1" applyBorder="1" applyAlignment="1">
      <alignment horizontal="center" wrapText="1"/>
    </xf>
    <xf numFmtId="1" fontId="4" fillId="5" borderId="20" xfId="1" applyNumberFormat="1" applyFont="1" applyFill="1" applyBorder="1" applyAlignment="1">
      <alignment horizontal="center" wrapText="1"/>
    </xf>
    <xf numFmtId="1" fontId="4" fillId="5" borderId="21" xfId="1" applyNumberFormat="1" applyFont="1" applyFill="1" applyBorder="1" applyAlignment="1">
      <alignment horizontal="center" wrapText="1"/>
    </xf>
    <xf numFmtId="1" fontId="4" fillId="5" borderId="22" xfId="1" applyNumberFormat="1" applyFont="1" applyFill="1" applyBorder="1" applyAlignment="1">
      <alignment horizontal="center" wrapText="1"/>
    </xf>
    <xf numFmtId="2" fontId="4" fillId="5" borderId="20" xfId="1" applyNumberFormat="1" applyFont="1" applyFill="1" applyBorder="1" applyAlignment="1">
      <alignment horizontal="center" wrapText="1"/>
    </xf>
    <xf numFmtId="2" fontId="4" fillId="5" borderId="21" xfId="1" applyNumberFormat="1" applyFont="1" applyFill="1" applyBorder="1" applyAlignment="1">
      <alignment horizontal="center" wrapText="1"/>
    </xf>
    <xf numFmtId="2" fontId="4" fillId="5" borderId="22" xfId="1" applyNumberFormat="1" applyFont="1" applyFill="1" applyBorder="1" applyAlignment="1">
      <alignment horizontal="center" wrapText="1"/>
    </xf>
    <xf numFmtId="0" fontId="15" fillId="2" borderId="27" xfId="0" applyFont="1" applyFill="1" applyBorder="1" applyAlignment="1">
      <alignment horizontal="center"/>
    </xf>
    <xf numFmtId="0" fontId="15" fillId="2" borderId="18" xfId="0" applyFont="1" applyFill="1" applyBorder="1" applyAlignment="1">
      <alignment horizontal="center"/>
    </xf>
    <xf numFmtId="0" fontId="15" fillId="2" borderId="28" xfId="0" applyFont="1" applyFill="1" applyBorder="1" applyAlignment="1">
      <alignment horizontal="center"/>
    </xf>
    <xf numFmtId="0" fontId="2" fillId="2" borderId="25" xfId="1" applyFont="1" applyFill="1" applyBorder="1" applyAlignment="1">
      <alignment horizontal="center" wrapText="1"/>
    </xf>
    <xf numFmtId="0" fontId="2" fillId="2" borderId="31" xfId="1" applyFont="1" applyFill="1" applyBorder="1" applyAlignment="1">
      <alignment horizontal="center" wrapText="1"/>
    </xf>
    <xf numFmtId="0" fontId="2" fillId="2" borderId="26" xfId="1" applyFont="1" applyFill="1" applyBorder="1" applyAlignment="1">
      <alignment horizontal="center" wrapText="1"/>
    </xf>
    <xf numFmtId="0" fontId="11" fillId="3" borderId="14" xfId="1" applyFont="1" applyFill="1" applyBorder="1" applyAlignment="1">
      <alignment horizontal="center"/>
    </xf>
    <xf numFmtId="0" fontId="18" fillId="2" borderId="15" xfId="1" applyFont="1" applyFill="1" applyBorder="1"/>
    <xf numFmtId="0" fontId="18" fillId="2" borderId="16" xfId="1" applyFont="1" applyFill="1" applyBorder="1"/>
    <xf numFmtId="0" fontId="2" fillId="2" borderId="7" xfId="1" applyFont="1" applyFill="1" applyBorder="1" applyAlignment="1">
      <alignment horizontal="center" wrapText="1"/>
    </xf>
    <xf numFmtId="0" fontId="12" fillId="3" borderId="0" xfId="1" applyFont="1" applyFill="1" applyAlignment="1">
      <alignment horizontal="center"/>
    </xf>
    <xf numFmtId="0" fontId="9" fillId="2" borderId="7" xfId="1" applyFont="1" applyFill="1" applyBorder="1" applyAlignment="1">
      <alignment horizontal="left" vertical="top" wrapText="1"/>
    </xf>
    <xf numFmtId="0" fontId="9" fillId="2" borderId="0" xfId="1" applyFont="1" applyFill="1" applyAlignment="1">
      <alignment horizontal="left" vertical="top" wrapText="1"/>
    </xf>
    <xf numFmtId="0" fontId="9" fillId="2" borderId="12" xfId="1" applyFont="1" applyFill="1" applyBorder="1" applyAlignment="1">
      <alignment horizontal="left" vertical="top" wrapText="1"/>
    </xf>
    <xf numFmtId="0" fontId="2" fillId="3" borderId="7" xfId="1" applyFont="1" applyFill="1" applyBorder="1" applyAlignment="1">
      <alignment horizontal="center"/>
    </xf>
    <xf numFmtId="0" fontId="13" fillId="2" borderId="5" xfId="1" applyFont="1" applyFill="1" applyBorder="1" applyAlignment="1">
      <alignment horizontal="left" vertical="center"/>
    </xf>
    <xf numFmtId="0" fontId="3" fillId="2" borderId="5" xfId="1" applyFont="1" applyFill="1" applyBorder="1" applyAlignment="1">
      <alignment horizontal="left" vertical="center"/>
    </xf>
    <xf numFmtId="0" fontId="12" fillId="3" borderId="5" xfId="1" applyFont="1" applyFill="1" applyBorder="1" applyAlignment="1">
      <alignment horizontal="left" vertical="center"/>
    </xf>
    <xf numFmtId="0" fontId="4" fillId="2" borderId="5" xfId="1" applyFont="1" applyFill="1" applyBorder="1" applyAlignment="1">
      <alignment vertical="top"/>
    </xf>
    <xf numFmtId="0" fontId="4" fillId="2" borderId="25" xfId="1" applyFont="1" applyFill="1" applyBorder="1" applyAlignment="1">
      <alignment vertical="top" wrapText="1"/>
    </xf>
    <xf numFmtId="0" fontId="4" fillId="2" borderId="31" xfId="1" applyFont="1" applyFill="1" applyBorder="1" applyAlignment="1">
      <alignment vertical="top" wrapText="1"/>
    </xf>
    <xf numFmtId="0" fontId="4" fillId="2" borderId="26" xfId="1" applyFont="1" applyFill="1" applyBorder="1" applyAlignment="1">
      <alignment vertical="top" wrapText="1"/>
    </xf>
    <xf numFmtId="0" fontId="4" fillId="2" borderId="27" xfId="1" applyFont="1" applyFill="1" applyBorder="1" applyAlignment="1">
      <alignment vertical="top" wrapText="1"/>
    </xf>
    <xf numFmtId="0" fontId="4" fillId="2" borderId="18" xfId="1" applyFont="1" applyFill="1" applyBorder="1" applyAlignment="1">
      <alignment vertical="top" wrapText="1"/>
    </xf>
    <xf numFmtId="0" fontId="4" fillId="2" borderId="28" xfId="1" applyFont="1" applyFill="1" applyBorder="1" applyAlignment="1">
      <alignment vertical="top" wrapText="1"/>
    </xf>
    <xf numFmtId="165" fontId="4" fillId="2" borderId="5" xfId="2" applyNumberFormat="1" applyFont="1" applyFill="1" applyBorder="1" applyAlignment="1">
      <alignment horizontal="left"/>
    </xf>
    <xf numFmtId="0" fontId="4" fillId="2" borderId="0" xfId="1" applyFont="1" applyFill="1" applyAlignment="1">
      <alignment horizontal="left" vertical="top" wrapText="1"/>
    </xf>
    <xf numFmtId="165" fontId="4" fillId="2" borderId="0" xfId="2" applyNumberFormat="1" applyFont="1" applyFill="1" applyBorder="1" applyAlignment="1">
      <alignment horizontal="left"/>
    </xf>
    <xf numFmtId="0" fontId="4" fillId="2" borderId="25" xfId="1" applyFont="1" applyFill="1" applyBorder="1" applyAlignment="1">
      <alignment horizontal="left"/>
    </xf>
    <xf numFmtId="0" fontId="4" fillId="2" borderId="31" xfId="1" applyFont="1" applyFill="1" applyBorder="1" applyAlignment="1">
      <alignment horizontal="left"/>
    </xf>
    <xf numFmtId="0" fontId="4" fillId="2" borderId="26" xfId="1" applyFont="1" applyFill="1" applyBorder="1" applyAlignment="1">
      <alignment horizontal="left"/>
    </xf>
    <xf numFmtId="0" fontId="4" fillId="2" borderId="27" xfId="1" applyFont="1" applyFill="1" applyBorder="1" applyAlignment="1">
      <alignment horizontal="left"/>
    </xf>
    <xf numFmtId="0" fontId="4" fillId="2" borderId="18" xfId="1" applyFont="1" applyFill="1" applyBorder="1" applyAlignment="1">
      <alignment horizontal="left"/>
    </xf>
    <xf numFmtId="0" fontId="4" fillId="2" borderId="28" xfId="1" applyFont="1" applyFill="1" applyBorder="1" applyAlignment="1">
      <alignment horizontal="left"/>
    </xf>
    <xf numFmtId="0" fontId="2" fillId="8" borderId="20" xfId="1" applyNumberFormat="1" applyFont="1" applyFill="1" applyBorder="1" applyAlignment="1">
      <alignment horizontal="center" wrapText="1"/>
    </xf>
    <xf numFmtId="0" fontId="2" fillId="8" borderId="21" xfId="1" applyNumberFormat="1" applyFont="1" applyFill="1" applyBorder="1" applyAlignment="1">
      <alignment horizontal="center" wrapText="1"/>
    </xf>
    <xf numFmtId="0" fontId="2" fillId="8" borderId="22" xfId="1" applyNumberFormat="1" applyFont="1" applyFill="1" applyBorder="1" applyAlignment="1">
      <alignment horizontal="center" wrapText="1"/>
    </xf>
    <xf numFmtId="0" fontId="13" fillId="3" borderId="18" xfId="1" applyFont="1" applyFill="1" applyBorder="1" applyAlignment="1">
      <alignment horizontal="center" wrapText="1"/>
    </xf>
    <xf numFmtId="0" fontId="6" fillId="3" borderId="34" xfId="1" applyFont="1" applyFill="1" applyBorder="1" applyAlignment="1">
      <alignment horizontal="center" vertical="center" wrapText="1"/>
    </xf>
    <xf numFmtId="0" fontId="19" fillId="2" borderId="23" xfId="1" applyFont="1" applyFill="1" applyBorder="1" applyAlignment="1">
      <alignment vertical="center" wrapText="1"/>
    </xf>
    <xf numFmtId="0" fontId="19" fillId="2" borderId="34" xfId="1" applyFont="1" applyFill="1" applyBorder="1" applyAlignment="1"/>
  </cellXfs>
  <cellStyles count="3">
    <cellStyle name="Comma 2" xfId="2" xr:uid="{4ABD5025-7161-824B-9021-40C9A9A51082}"/>
    <cellStyle name="Normal" xfId="0" builtinId="0"/>
    <cellStyle name="Normal 2" xfId="1" xr:uid="{9F4C44A9-7336-427A-9B3C-29E53F16F2F6}"/>
  </cellStyles>
  <dxfs count="5">
    <dxf>
      <font>
        <color theme="0"/>
      </font>
    </dxf>
    <dxf>
      <font>
        <color theme="0"/>
      </font>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60961</xdr:rowOff>
    </xdr:from>
    <xdr:to>
      <xdr:col>6</xdr:col>
      <xdr:colOff>830385</xdr:colOff>
      <xdr:row>51</xdr:row>
      <xdr:rowOff>46181</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240" y="60961"/>
              <a:ext cx="5914683" cy="8455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14)</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outcomes included in these studies are influenced by the perspective of the study, which are determined by the stakeholders involved (payers, providers, patients, government, 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an economic evaluation using the CEA framework. This approach computes an Incremental Cost Effectiveness Ratio (ICER) that provides decision makers with an estimate of the costs required to attain a specific improvement in health outcomes with the intervention, compared to costs and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14:m>
                <m:oMath xmlns:m="http://schemas.openxmlformats.org/officeDocument/2006/math">
                  <m:f>
                    <m:fPr>
                      <m:ctrlPr>
                        <a:rPr lang="en-US" sz="1100" i="1">
                          <a:solidFill>
                            <a:schemeClr val="dk1"/>
                          </a:solidFill>
                          <a:effectLst/>
                          <a:latin typeface="Cambria Math" panose="02040503050406030204" pitchFamily="18" charset="0"/>
                          <a:ea typeface="+mn-ea"/>
                          <a:cs typeface="+mn-cs"/>
                        </a:rPr>
                      </m:ctrlPr>
                    </m:fPr>
                    <m:num>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with</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Cost</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num>
                    <m:den>
                      <m:d>
                        <m:dPr>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Effect</m:t>
                              </m:r>
                            </m:e>
                            <m:sub>
                              <m:r>
                                <m:rPr>
                                  <m:sty m:val="p"/>
                                </m:rPr>
                                <a:rPr lang="en-US" sz="1100">
                                  <a:solidFill>
                                    <a:schemeClr val="dk1"/>
                                  </a:solidFill>
                                  <a:effectLst/>
                                  <a:latin typeface="Cambria Math" panose="02040503050406030204" pitchFamily="18" charset="0"/>
                                  <a:ea typeface="+mn-ea"/>
                                  <a:cs typeface="+mn-cs"/>
                                </a:rPr>
                                <m:t>with</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m:rPr>
                                  <m:sty m:val="p"/>
                                </m:rPr>
                                <a:rPr lang="en-US" sz="1100">
                                  <a:solidFill>
                                    <a:schemeClr val="dk1"/>
                                  </a:solidFill>
                                  <a:effectLst/>
                                  <a:latin typeface="Cambria Math" panose="02040503050406030204" pitchFamily="18" charset="0"/>
                                  <a:ea typeface="+mn-ea"/>
                                  <a:cs typeface="+mn-cs"/>
                                </a:rPr>
                                <m:t>Effect</m:t>
                              </m:r>
                            </m:e>
                            <m:sub>
                              <m:r>
                                <m:rPr>
                                  <m:sty m:val="p"/>
                                </m:rPr>
                                <a:rPr lang="en-US" sz="1100">
                                  <a:solidFill>
                                    <a:schemeClr val="dk1"/>
                                  </a:solidFill>
                                  <a:effectLst/>
                                  <a:latin typeface="Cambria Math" panose="02040503050406030204" pitchFamily="18" charset="0"/>
                                  <a:ea typeface="+mn-ea"/>
                                  <a:cs typeface="+mn-cs"/>
                                </a:rPr>
                                <m:t>w</m:t>
                              </m:r>
                              <m:r>
                                <a:rPr lang="en-US" sz="1100">
                                  <a:solidFill>
                                    <a:schemeClr val="dk1"/>
                                  </a:solidFill>
                                  <a:effectLst/>
                                  <a:latin typeface="Cambria Math" panose="02040503050406030204" pitchFamily="18" charset="0"/>
                                  <a:ea typeface="+mn-ea"/>
                                  <a:cs typeface="+mn-cs"/>
                                </a:rPr>
                                <m:t>/</m:t>
                              </m:r>
                              <m:r>
                                <m:rPr>
                                  <m:sty m:val="p"/>
                                </m:rPr>
                                <a:rPr lang="en-US" sz="1100">
                                  <a:solidFill>
                                    <a:schemeClr val="dk1"/>
                                  </a:solidFill>
                                  <a:effectLst/>
                                  <a:latin typeface="Cambria Math" panose="02040503050406030204" pitchFamily="18" charset="0"/>
                                  <a:ea typeface="+mn-ea"/>
                                  <a:cs typeface="+mn-cs"/>
                                </a:rPr>
                                <m:t>o</m:t>
                              </m:r>
                            </m:sub>
                          </m:sSub>
                        </m:e>
                      </m:d>
                    </m:den>
                  </m:f>
                </m:oMath>
              </a14:m>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“Effect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and “Effect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Choice>
      <mc:Fallback xmlns="">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240" y="60961"/>
              <a:ext cx="5914683" cy="8455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cap="all">
                  <a:solidFill>
                    <a:schemeClr val="dk1"/>
                  </a:solidFill>
                  <a:effectLst/>
                  <a:latin typeface="Calibri" panose="020F0502020204030204" pitchFamily="34" charset="0"/>
                  <a:ea typeface="+mn-ea"/>
                  <a:cs typeface="Calibri" panose="020F0502020204030204" pitchFamily="34" charset="0"/>
                </a:rPr>
                <a:t>Cost Effectiveness Analysis,</a:t>
              </a:r>
              <a:r>
                <a:rPr lang="en-US" sz="1200" b="1" cap="all" baseline="0">
                  <a:solidFill>
                    <a:schemeClr val="dk1"/>
                  </a:solidFill>
                  <a:effectLst/>
                  <a:latin typeface="Calibri" panose="020F0502020204030204" pitchFamily="34" charset="0"/>
                  <a:ea typeface="+mn-ea"/>
                  <a:cs typeface="Calibri" panose="020F0502020204030204" pitchFamily="34" charset="0"/>
                </a:rPr>
                <a:t> basic tool (version 14)</a:t>
              </a:r>
              <a:endParaRPr lang="en-US" sz="1200" b="1" cap="all">
                <a:solidFill>
                  <a:schemeClr val="dk1"/>
                </a:solidFill>
                <a:effectLst/>
                <a:latin typeface="Calibri" panose="020F0502020204030204" pitchFamily="34" charset="0"/>
                <a:ea typeface="+mn-ea"/>
                <a:cs typeface="Calibri" panose="020F050202020403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0" cap="none">
                  <a:solidFill>
                    <a:schemeClr val="dk1"/>
                  </a:solidFill>
                  <a:effectLst/>
                  <a:latin typeface="Calibri" panose="020F0502020204030204" pitchFamily="34" charset="0"/>
                  <a:ea typeface="+mn-ea"/>
                  <a:cs typeface="Calibri" panose="020F0502020204030204" pitchFamily="34" charset="0"/>
                </a:rPr>
                <a:t>Margaret</a:t>
              </a:r>
              <a:r>
                <a:rPr lang="en-US" sz="1200" b="0" cap="none" baseline="0">
                  <a:solidFill>
                    <a:schemeClr val="dk1"/>
                  </a:solidFill>
                  <a:effectLst/>
                  <a:latin typeface="Calibri" panose="020F0502020204030204" pitchFamily="34" charset="0"/>
                  <a:ea typeface="+mn-ea"/>
                  <a:cs typeface="Calibri" panose="020F0502020204030204" pitchFamily="34" charset="0"/>
                </a:rPr>
                <a:t> Black, Hye-Chung kum, Mark Lawley</a:t>
              </a:r>
              <a:endParaRPr lang="en-US" sz="1200" b="0" cap="none">
                <a:solidFill>
                  <a:schemeClr val="dk1"/>
                </a:solidFill>
                <a:effectLst/>
                <a:latin typeface="Calibri" panose="020F0502020204030204" pitchFamily="34" charset="0"/>
                <a:ea typeface="+mn-ea"/>
                <a:cs typeface="Calibri" panose="020F0502020204030204" pitchFamily="34" charset="0"/>
              </a:endParaRPr>
            </a:p>
            <a:p>
              <a:endParaRPr lang="en-US" sz="1100" b="1" cap="all">
                <a:solidFill>
                  <a:schemeClr val="dk1"/>
                </a:solidFill>
                <a:effectLst/>
                <a:latin typeface="Calibri" panose="020F0502020204030204" pitchFamily="34" charset="0"/>
                <a:ea typeface="+mn-ea"/>
                <a:cs typeface="Calibri" panose="020F0502020204030204" pitchFamily="34" charset="0"/>
              </a:endParaRPr>
            </a:p>
            <a:p>
              <a:r>
                <a:rPr lang="en-US" sz="1100" b="1" cap="all">
                  <a:solidFill>
                    <a:schemeClr val="dk1"/>
                  </a:solidFill>
                  <a:effectLst/>
                  <a:latin typeface="Calibri" panose="020F0502020204030204" pitchFamily="34" charset="0"/>
                  <a:ea typeface="+mn-ea"/>
                  <a:cs typeface="Calibri" panose="020F0502020204030204" pitchFamily="34" charset="0"/>
                </a:rPr>
                <a:t>Overview of Economic Evaluation Concepts</a:t>
              </a:r>
            </a:p>
            <a:p>
              <a:r>
                <a:rPr lang="en-US" sz="1100">
                  <a:solidFill>
                    <a:schemeClr val="dk1"/>
                  </a:solidFill>
                  <a:effectLst/>
                  <a:latin typeface="Calibri" panose="020F0502020204030204" pitchFamily="34" charset="0"/>
                  <a:ea typeface="+mn-ea"/>
                  <a:cs typeface="Calibri" panose="020F0502020204030204" pitchFamily="34" charset="0"/>
                </a:rPr>
                <a:t>Economic evaluation in public health entails the systematic assessment of costs and outcomes associated with health policies, programs, and interventions. Such studies help decision makers answer fundamental questions of whether a health intervention has been (or will be) worth the resources required to implement it. Costs are typically categorized as medical and non-medical and include expenditures on resources needed plus the value of required resources that are not paid for, such as volunteer time. Intangible factors, such as pain and suffering, can also be included in the analysis. Health outcomes are typically stated in terms of adverse conditions or events avoided due to the intervention, in terms of standardized measures such as the Quality Adjusted Life Year (QALY), or in some types of studies, in terms of monetary units using concepts such as Willingness to Pay and the Value of Satistical Life (VSL). Costs and outcomes included in these studies are influenced by the perspective of the study, which are determined by the stakeholders involved (payers, providers, patients, government, etc.), with the ‘societal’ perspective being the broadest.  It is also important to specify the time frames over which interventions are implemented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costs are incurred) and outcomes are measured (period</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in which benefits are accrued). These periods are typically different, and thus costs and benefits must often be adjusted to account for both inflation and the time value of money (TVM). </a:t>
              </a:r>
            </a:p>
            <a:p>
              <a:endParaRPr lang="en-US" sz="110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cap="all">
                  <a:solidFill>
                    <a:schemeClr val="dk1"/>
                  </a:solidFill>
                  <a:effectLst/>
                  <a:latin typeface="Calibri" panose="020F0502020204030204" pitchFamily="34" charset="0"/>
                  <a:ea typeface="+mn-ea"/>
                  <a:cs typeface="Calibri" panose="020F0502020204030204" pitchFamily="34" charset="0"/>
                </a:rPr>
                <a:t>Cost Effectiveness Analysis (CEA)</a:t>
              </a:r>
            </a:p>
            <a:p>
              <a:r>
                <a:rPr lang="en-US" sz="1100">
                  <a:solidFill>
                    <a:schemeClr val="dk1"/>
                  </a:solidFill>
                  <a:effectLst/>
                  <a:latin typeface="Calibri" panose="020F0502020204030204" pitchFamily="34" charset="0"/>
                  <a:ea typeface="+mn-ea"/>
                  <a:cs typeface="Calibri" panose="020F0502020204030204" pitchFamily="34" charset="0"/>
                </a:rPr>
                <a:t>This</a:t>
              </a:r>
              <a:r>
                <a:rPr lang="en-US" sz="1100" baseline="0">
                  <a:solidFill>
                    <a:schemeClr val="dk1"/>
                  </a:solidFill>
                  <a:effectLst/>
                  <a:latin typeface="Calibri" panose="020F0502020204030204" pitchFamily="34" charset="0"/>
                  <a:ea typeface="+mn-ea"/>
                  <a:cs typeface="Calibri" panose="020F0502020204030204" pitchFamily="34" charset="0"/>
                </a:rPr>
                <a:t> </a:t>
              </a:r>
              <a:r>
                <a:rPr lang="en-US" sz="1100">
                  <a:solidFill>
                    <a:schemeClr val="dk1"/>
                  </a:solidFill>
                  <a:effectLst/>
                  <a:latin typeface="Calibri" panose="020F0502020204030204" pitchFamily="34" charset="0"/>
                  <a:ea typeface="+mn-ea"/>
                  <a:cs typeface="Calibri" panose="020F0502020204030204" pitchFamily="34" charset="0"/>
                </a:rPr>
                <a:t>tool implements an economic evaluation using the CEA framework. This approach computes an Incremental Cost Effectiveness Ratio (ICER) that provides decision makers with an estimate of the costs required to attain a specific improvement in health outcomes with the intervention, compared to costs and outcomes without the intervention (e.g., the cost per QALY gained). Typically, the concept of an ICER is represented as:</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	ICER = </a:t>
              </a:r>
              <a:r>
                <a:rPr lang="en-US" sz="1100" i="0">
                  <a:solidFill>
                    <a:schemeClr val="dk1"/>
                  </a:solidFill>
                  <a:effectLst/>
                  <a:latin typeface="Cambria Math" panose="02040503050406030204" pitchFamily="18" charset="0"/>
                  <a:ea typeface="+mn-ea"/>
                  <a:cs typeface="+mn-cs"/>
                </a:rPr>
                <a:t>((Cost_with−Cost_(w/o) ))/((Effect_with−Effect_(w/o) ) )</a:t>
              </a:r>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Here,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represents the value of the sum of all costs associated with intervention over the entire time frame specified for the evaluation. The “Cost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term includes the costs of the intervention itself and all costs of subsequent health events, including adverse effects of the intervention and clinical outcomes related to the condition targeted by the intervention (e.g., coronary heart disease events) over the time frame for the evaluation. The term “Cost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represents the analogous value of all costs that would have occurred without the intervention over the same time frame. </a:t>
              </a:r>
            </a:p>
            <a:p>
              <a:r>
                <a:rPr lang="en-US" sz="1100">
                  <a:solidFill>
                    <a:schemeClr val="dk1"/>
                  </a:solidFill>
                  <a:effectLst/>
                  <a:latin typeface="Calibri" panose="020F0502020204030204" pitchFamily="34" charset="0"/>
                  <a:ea typeface="+mn-ea"/>
                  <a:cs typeface="Calibri" panose="020F0502020204030204" pitchFamily="34" charset="0"/>
                </a:rPr>
                <a:t> </a:t>
              </a:r>
            </a:p>
            <a:p>
              <a:r>
                <a:rPr lang="en-US" sz="1100">
                  <a:solidFill>
                    <a:schemeClr val="dk1"/>
                  </a:solidFill>
                  <a:effectLst/>
                  <a:latin typeface="Calibri" panose="020F0502020204030204" pitchFamily="34" charset="0"/>
                  <a:ea typeface="+mn-ea"/>
                  <a:cs typeface="Calibri" panose="020F0502020204030204" pitchFamily="34" charset="0"/>
                </a:rPr>
                <a:t>The terms “Effect</a:t>
              </a:r>
              <a:r>
                <a:rPr lang="en-US" sz="1100" baseline="-25000">
                  <a:solidFill>
                    <a:schemeClr val="dk1"/>
                  </a:solidFill>
                  <a:effectLst/>
                  <a:latin typeface="Calibri" panose="020F0502020204030204" pitchFamily="34" charset="0"/>
                  <a:ea typeface="+mn-ea"/>
                  <a:cs typeface="Calibri" panose="020F0502020204030204" pitchFamily="34" charset="0"/>
                </a:rPr>
                <a:t>with</a:t>
              </a:r>
              <a:r>
                <a:rPr lang="en-US" sz="1100">
                  <a:solidFill>
                    <a:schemeClr val="dk1"/>
                  </a:solidFill>
                  <a:effectLst/>
                  <a:latin typeface="Calibri" panose="020F0502020204030204" pitchFamily="34" charset="0"/>
                  <a:ea typeface="+mn-ea"/>
                  <a:cs typeface="Calibri" panose="020F0502020204030204" pitchFamily="34" charset="0"/>
                </a:rPr>
                <a:t>” and “Effect</a:t>
              </a:r>
              <a:r>
                <a:rPr lang="en-US" sz="1100" baseline="-25000">
                  <a:solidFill>
                    <a:schemeClr val="dk1"/>
                  </a:solidFill>
                  <a:effectLst/>
                  <a:latin typeface="Calibri" panose="020F0502020204030204" pitchFamily="34" charset="0"/>
                  <a:ea typeface="+mn-ea"/>
                  <a:cs typeface="Calibri" panose="020F0502020204030204" pitchFamily="34" charset="0"/>
                </a:rPr>
                <a:t>w/o</a:t>
              </a:r>
              <a:r>
                <a:rPr lang="en-US" sz="1100">
                  <a:solidFill>
                    <a:schemeClr val="dk1"/>
                  </a:solidFill>
                  <a:effectLst/>
                  <a:latin typeface="Calibri" panose="020F0502020204030204" pitchFamily="34" charset="0"/>
                  <a:ea typeface="+mn-ea"/>
                  <a:cs typeface="Calibri" panose="020F0502020204030204" pitchFamily="34" charset="0"/>
                </a:rPr>
                <a:t>” represent the cumulative health outcomes with and without the intervention, respectively, over the time frame for the evaluation. There may</a:t>
              </a:r>
              <a:r>
                <a:rPr lang="en-US" sz="1100" baseline="0">
                  <a:solidFill>
                    <a:schemeClr val="dk1"/>
                  </a:solidFill>
                  <a:effectLst/>
                  <a:latin typeface="Calibri" panose="020F0502020204030204" pitchFamily="34" charset="0"/>
                  <a:ea typeface="+mn-ea"/>
                  <a:cs typeface="Calibri" panose="020F0502020204030204" pitchFamily="34" charset="0"/>
                </a:rPr>
                <a:t> be more than one outcome of interest, in which case we recommend that one CEA is conducted for each outcome of interest.</a:t>
              </a:r>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mc:Fallback>
    </mc:AlternateContent>
    <xdr:clientData/>
  </xdr:twoCellAnchor>
  <xdr:twoCellAnchor>
    <xdr:from>
      <xdr:col>7</xdr:col>
      <xdr:colOff>45951</xdr:colOff>
      <xdr:row>0</xdr:row>
      <xdr:rowOff>57266</xdr:rowOff>
    </xdr:from>
    <xdr:to>
      <xdr:col>13</xdr:col>
      <xdr:colOff>830384</xdr:colOff>
      <xdr:row>51</xdr:row>
      <xdr:rowOff>46181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995413" y="57266"/>
          <a:ext cx="5883971" cy="8458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spcBef>
              <a:spcPts val="0"/>
            </a:spcBef>
            <a:spcAft>
              <a:spcPts val="0"/>
            </a:spcAft>
          </a:pPr>
          <a:r>
            <a:rPr lang="en-US" sz="1100" b="1" i="0" u="none" strike="noStrike">
              <a:solidFill>
                <a:srgbClr val="000000"/>
              </a:solidFill>
              <a:effectLst/>
              <a:latin typeface="Calibri" panose="020F0502020204030204" pitchFamily="34" charset="0"/>
              <a:cs typeface="Calibri" panose="020F0502020204030204" pitchFamily="34" charset="0"/>
            </a:rPr>
            <a:t>CEA PLAN</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seen in the CEA Data Entry sheet, the actual calculation of the ICER does not require many data points nor is it too difficult to compute. Rather, the difficulty of conducting a CEA is in (1) identifying the details of the analysis well, and (2) obtaining reasonable estimates for the appropriate cost and outcomes such that the ICER can provide useful and interpretable information. Thus, carefully thinking through the different details of an analysis such that the appropriate data is used is key to a successful CEA.</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CEA Plan sheet will guide users through this thinking process. It will facilitate communication and negotiations between programmer and analyst with regards to how to estimate cost and outcome measures realistically. Additionally, it will help users establish a clear understanding of the definitions of the cost and outcome measures to be used in the study such that they can more easily interpret the ICER and accurately document precise definitions.</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1" i="0" u="none" strike="noStrike">
              <a:solidFill>
                <a:srgbClr val="000000"/>
              </a:solidFill>
              <a:effectLst/>
              <a:latin typeface="Calibri" panose="020F0502020204030204" pitchFamily="34" charset="0"/>
              <a:cs typeface="Calibri" panose="020F0502020204030204" pitchFamily="34" charset="0"/>
            </a:rPr>
            <a:t>HOW ARE THE CEA PLAN</a:t>
          </a:r>
          <a:r>
            <a:rPr lang="en-US" sz="1100" b="1" i="0" u="none" strike="noStrike" baseline="0">
              <a:solidFill>
                <a:srgbClr val="000000"/>
              </a:solidFill>
              <a:effectLst/>
              <a:latin typeface="Calibri" panose="020F0502020204030204" pitchFamily="34" charset="0"/>
              <a:cs typeface="Calibri" panose="020F0502020204030204" pitchFamily="34" charset="0"/>
            </a:rPr>
            <a:t> AND CEA DATA ENTRY SHEETS RELATED?</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As discussed above, the CEA Plan sheet helps users think through and agree to the appropriate cost and outcome measures to be used in the CEA analysis. The CEA Data Entry sheet is where the actual cost and outcomes measures are entered and used to calculate the ICER.</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Thus, there are only two items that overlap between the two sheets. The main items that are directly related are:</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r>
            <a:rPr lang="en-US" sz="1100" b="0" i="0" u="none" strike="noStrike">
              <a:solidFill>
                <a:srgbClr val="000000"/>
              </a:solidFill>
              <a:effectLst/>
              <a:latin typeface="Calibri" panose="020F0502020204030204" pitchFamily="34" charset="0"/>
              <a:cs typeface="Calibri" panose="020F0502020204030204" pitchFamily="34" charset="0"/>
            </a:rPr>
            <a:t>* CEA Plan: 5. Costs, should be entered into the CEA Data Entry sheet in the orange cells D17 to H17 . The value is also automatically populated into the comparison table.</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effectLst/>
              <a:latin typeface="Calibri" panose="020F0502020204030204" pitchFamily="34" charset="0"/>
              <a:cs typeface="Calibri" panose="020F0502020204030204" pitchFamily="34" charset="0"/>
            </a:rPr>
            <a:t>* CEA Plan: 6. Measurable Health Outcomes, should be entered the CEA Data Entry sheet in the orange cell D26. The value is also automatically populated into the comparison table. (Note: If more than one</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is to be studied, a copy of the</a:t>
          </a:r>
          <a:r>
            <a:rPr lang="en-US" sz="1100" b="0" i="0" u="none" strike="noStrike">
              <a:solidFill>
                <a:srgbClr val="000000"/>
              </a:solidFill>
              <a:effectLst/>
              <a:latin typeface="Calibri" panose="020F0502020204030204" pitchFamily="34" charset="0"/>
              <a:cs typeface="Calibri" panose="020F0502020204030204" pitchFamily="34" charset="0"/>
            </a:rPr>
            <a:t> CEA</a:t>
          </a:r>
          <a:r>
            <a:rPr lang="en-US" sz="1100" b="0" i="0" u="none" strike="noStrike" baseline="0">
              <a:solidFill>
                <a:srgbClr val="000000"/>
              </a:solidFill>
              <a:effectLst/>
              <a:latin typeface="Calibri" panose="020F0502020204030204" pitchFamily="34" charset="0"/>
              <a:cs typeface="Calibri" panose="020F0502020204030204" pitchFamily="34" charset="0"/>
            </a:rPr>
            <a:t> Data Entry sheet must be created for </a:t>
          </a:r>
          <a:r>
            <a:rPr lang="en-US" sz="1100" b="0" i="1" u="none" strike="noStrike" baseline="0">
              <a:solidFill>
                <a:srgbClr val="000000"/>
              </a:solidFill>
              <a:effectLst/>
              <a:latin typeface="Calibri" panose="020F0502020204030204" pitchFamily="34" charset="0"/>
              <a:cs typeface="Calibri" panose="020F0502020204030204" pitchFamily="34" charset="0"/>
            </a:rPr>
            <a:t>each</a:t>
          </a:r>
          <a:r>
            <a:rPr lang="en-US" sz="1100" b="0" i="0" u="none" strike="noStrike" baseline="0">
              <a:solidFill>
                <a:srgbClr val="000000"/>
              </a:solidFill>
              <a:effectLst/>
              <a:latin typeface="Calibri" panose="020F0502020204030204" pitchFamily="34" charset="0"/>
              <a:cs typeface="Calibri" panose="020F0502020204030204" pitchFamily="34" charset="0"/>
            </a:rPr>
            <a:t> Health Outcome.)  </a:t>
          </a: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orange cells in the CEA Plan sheet are those that relate to the Study</a:t>
          </a:r>
          <a:r>
            <a:rPr lang="en-US" sz="1100" b="0" i="0" u="none" strike="noStrike" baseline="0">
              <a:solidFill>
                <a:srgbClr val="000000"/>
              </a:solidFill>
              <a:effectLst/>
              <a:latin typeface="Calibri" panose="020F0502020204030204" pitchFamily="34" charset="0"/>
              <a:cs typeface="Calibri" panose="020F0502020204030204" pitchFamily="34" charset="0"/>
            </a:rPr>
            <a:t> Setup</a:t>
          </a:r>
          <a:r>
            <a:rPr lang="en-US" sz="1100" b="0" i="0" u="none" strike="noStrike">
              <a:solidFill>
                <a:srgbClr val="000000"/>
              </a:solidFill>
              <a:effectLst/>
              <a:latin typeface="Calibri" panose="020F0502020204030204" pitchFamily="34" charset="0"/>
              <a:cs typeface="Calibri" panose="020F0502020204030204" pitchFamily="34" charset="0"/>
            </a:rPr>
            <a:t>. The only other orange cells are for entering the Study Period. Here the user should enter the time period of the actual samples used. This is often the year that the sample covers (e.g., state fiscal year 2019). </a:t>
          </a:r>
          <a:endParaRPr lang="en-US" b="0" i="0" u="none" strike="noStrike">
            <a:solidFill>
              <a:srgbClr val="000000"/>
            </a:solidFill>
            <a:effectLst/>
            <a:latin typeface="Calibri" panose="020F0502020204030204" pitchFamily="34" charset="0"/>
            <a:cs typeface="Calibri" panose="020F0502020204030204" pitchFamily="34" charset="0"/>
          </a:endParaRPr>
        </a:p>
        <a:p>
          <a:pPr algn="l" rtl="0">
            <a:spcBef>
              <a:spcPts val="0"/>
            </a:spcBef>
            <a:spcAft>
              <a:spcPts val="0"/>
            </a:spcAft>
          </a:pPr>
          <a:br>
            <a:rPr lang="en-US" b="0" i="0" u="none" strike="noStrike">
              <a:solidFill>
                <a:srgbClr val="000000"/>
              </a:solidFill>
              <a:effectLst/>
              <a:latin typeface="Calibri" panose="020F0502020204030204" pitchFamily="34" charset="0"/>
              <a:cs typeface="Calibri" panose="020F0502020204030204" pitchFamily="34" charset="0"/>
            </a:rPr>
          </a:br>
          <a:r>
            <a:rPr lang="en-US" sz="1100" b="0" i="0" u="none" strike="noStrike">
              <a:solidFill>
                <a:srgbClr val="000000"/>
              </a:solidFill>
              <a:effectLst/>
              <a:latin typeface="Calibri" panose="020F0502020204030204" pitchFamily="34" charset="0"/>
              <a:cs typeface="Calibri" panose="020F0502020204030204" pitchFamily="34" charset="0"/>
            </a:rPr>
            <a:t>The rest of the items in the CEA</a:t>
          </a:r>
          <a:r>
            <a:rPr lang="en-US" sz="1100" b="0" i="0" u="none" strike="noStrike" baseline="0">
              <a:solidFill>
                <a:srgbClr val="000000"/>
              </a:solidFill>
              <a:effectLst/>
              <a:latin typeface="Calibri" panose="020F0502020204030204" pitchFamily="34" charset="0"/>
              <a:cs typeface="Calibri" panose="020F0502020204030204" pitchFamily="34" charset="0"/>
            </a:rPr>
            <a:t> </a:t>
          </a:r>
          <a:r>
            <a:rPr lang="en-US" sz="1100" b="0" i="0" u="none" strike="noStrike">
              <a:solidFill>
                <a:srgbClr val="000000"/>
              </a:solidFill>
              <a:effectLst/>
              <a:latin typeface="Calibri" panose="020F0502020204030204" pitchFamily="34" charset="0"/>
              <a:cs typeface="Calibri" panose="020F0502020204030204" pitchFamily="34" charset="0"/>
            </a:rPr>
            <a:t>Plan sheet provide the definitions of the cost and outcome measures that will be entered into the CEA Data Entry sheet.</a:t>
          </a:r>
          <a:endParaRPr lang="en-US" b="0" i="0" u="none" strike="noStrike">
            <a:solidFill>
              <a:srgbClr val="000000"/>
            </a:solidFill>
            <a:effectLst/>
            <a:latin typeface="Calibri" panose="020F0502020204030204" pitchFamily="34" charset="0"/>
            <a:cs typeface="Calibri" panose="020F0502020204030204" pitchFamily="34" charset="0"/>
          </a:endParaRPr>
        </a:p>
        <a:p>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solidFill>
              <a:schemeClr val="dk1"/>
            </a:solidFill>
            <a:effectLst/>
            <a:latin typeface="Calibri" panose="020F0502020204030204" pitchFamily="34" charset="0"/>
            <a:ea typeface="+mn-ea"/>
            <a:cs typeface="Calibri" panose="020F0502020204030204" pitchFamily="34" charset="0"/>
          </a:endParaRPr>
        </a:p>
        <a:p>
          <a:pPr lvl="0"/>
          <a:endParaRPr lang="en-US" sz="1100">
            <a:solidFill>
              <a:schemeClr val="dk1"/>
            </a:solidFill>
            <a:effectLst/>
            <a:latin typeface="Calibri" panose="020F0502020204030204" pitchFamily="34" charset="0"/>
            <a:ea typeface="+mn-ea"/>
            <a:cs typeface="Calibri" panose="020F0502020204030204" pitchFamily="34" charset="0"/>
          </a:endParaRPr>
        </a:p>
        <a:p>
          <a:r>
            <a:rPr lang="en-US" sz="1100">
              <a:solidFill>
                <a:schemeClr val="dk1"/>
              </a:solidFill>
              <a:effectLst/>
              <a:latin typeface="Calibri" panose="020F0502020204030204" pitchFamily="34" charset="0"/>
              <a:ea typeface="+mn-ea"/>
              <a:cs typeface="Calibri" panose="020F0502020204030204" pitchFamily="34" charset="0"/>
            </a:rPr>
            <a:t> </a:t>
          </a:r>
        </a:p>
        <a:p>
          <a:pPr lvl="0"/>
          <a:endParaRPr lang="en-US" sz="1100">
            <a:solidFill>
              <a:schemeClr val="dk1"/>
            </a:solidFill>
            <a:effectLst/>
            <a:latin typeface="Calibri" panose="020F0502020204030204" pitchFamily="34" charset="0"/>
            <a:ea typeface="+mn-ea"/>
            <a:cs typeface="Calibri" panose="020F0502020204030204" pitchFamily="34" charset="0"/>
          </a:endParaRPr>
        </a:p>
        <a:p>
          <a:endParaRPr lang="en-US" sz="1100">
            <a:latin typeface="Calibri" panose="020F0502020204030204" pitchFamily="34" charset="0"/>
            <a:cs typeface="Calibri" panose="020F0502020204030204" pitchFamily="34" charset="0"/>
          </a:endParaRPr>
        </a:p>
      </xdr:txBody>
    </xdr:sp>
    <xdr:clientData/>
  </xdr:twoCellAnchor>
  <xdr:twoCellAnchor editAs="oneCell">
    <xdr:from>
      <xdr:col>5</xdr:col>
      <xdr:colOff>240176</xdr:colOff>
      <xdr:row>48</xdr:row>
      <xdr:rowOff>47001</xdr:rowOff>
    </xdr:from>
    <xdr:to>
      <xdr:col>6</xdr:col>
      <xdr:colOff>557698</xdr:colOff>
      <xdr:row>50</xdr:row>
      <xdr:rowOff>110067</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50176" y="8135924"/>
          <a:ext cx="1186983" cy="400105"/>
        </a:xfrm>
        <a:prstGeom prst="rect">
          <a:avLst/>
        </a:prstGeom>
      </xdr:spPr>
    </xdr:pic>
    <xdr:clientData/>
  </xdr:twoCellAnchor>
  <xdr:twoCellAnchor editAs="oneCell">
    <xdr:from>
      <xdr:col>0</xdr:col>
      <xdr:colOff>76731</xdr:colOff>
      <xdr:row>48</xdr:row>
      <xdr:rowOff>24136</xdr:rowOff>
    </xdr:from>
    <xdr:to>
      <xdr:col>2</xdr:col>
      <xdr:colOff>128758</xdr:colOff>
      <xdr:row>50</xdr:row>
      <xdr:rowOff>132931</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731" y="8113059"/>
          <a:ext cx="1790950" cy="445834"/>
        </a:xfrm>
        <a:prstGeom prst="rect">
          <a:avLst/>
        </a:prstGeom>
      </xdr:spPr>
    </xdr:pic>
    <xdr:clientData/>
  </xdr:twoCellAnchor>
  <xdr:twoCellAnchor editAs="oneCell">
    <xdr:from>
      <xdr:col>12</xdr:col>
      <xdr:colOff>302613</xdr:colOff>
      <xdr:row>48</xdr:row>
      <xdr:rowOff>51763</xdr:rowOff>
    </xdr:from>
    <xdr:to>
      <xdr:col>13</xdr:col>
      <xdr:colOff>618229</xdr:colOff>
      <xdr:row>50</xdr:row>
      <xdr:rowOff>105304</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46613" y="8140686"/>
          <a:ext cx="1185078" cy="390580"/>
        </a:xfrm>
        <a:prstGeom prst="rect">
          <a:avLst/>
        </a:prstGeom>
      </xdr:spPr>
    </xdr:pic>
    <xdr:clientData/>
  </xdr:twoCellAnchor>
  <xdr:twoCellAnchor editAs="oneCell">
    <xdr:from>
      <xdr:col>7</xdr:col>
      <xdr:colOff>148693</xdr:colOff>
      <xdr:row>48</xdr:row>
      <xdr:rowOff>22231</xdr:rowOff>
    </xdr:from>
    <xdr:to>
      <xdr:col>9</xdr:col>
      <xdr:colOff>202625</xdr:colOff>
      <xdr:row>50</xdr:row>
      <xdr:rowOff>134836</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82693" y="8111154"/>
          <a:ext cx="1792855" cy="449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6</xdr:col>
      <xdr:colOff>838200</xdr:colOff>
      <xdr:row>51</xdr:row>
      <xdr:rowOff>121920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38100"/>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sng" strike="noStrike">
              <a:solidFill>
                <a:schemeClr val="dk1"/>
              </a:solidFill>
              <a:effectLst/>
              <a:latin typeface="Calibri" panose="020F0502020204030204" pitchFamily="34" charset="0"/>
              <a:ea typeface="+mn-ea"/>
              <a:cs typeface="Calibri" panose="020F0502020204030204" pitchFamily="34" charset="0"/>
            </a:rPr>
            <a:t>NOTES</a:t>
          </a:r>
          <a:r>
            <a:rPr lang="en-US" sz="1100" b="1" i="0" u="sng" strike="noStrike" baseline="0">
              <a:solidFill>
                <a:schemeClr val="dk1"/>
              </a:solidFill>
              <a:effectLst/>
              <a:latin typeface="Calibri" panose="020F0502020204030204" pitchFamily="34" charset="0"/>
              <a:ea typeface="+mn-ea"/>
              <a:cs typeface="Calibri" panose="020F0502020204030204" pitchFamily="34" charset="0"/>
            </a:rPr>
            <a:t> ON INTERPRETING THE ICER</a:t>
          </a:r>
          <a:endParaRPr lang="en-US" sz="1100" b="1" i="0" u="none" strike="noStrike">
            <a:solidFill>
              <a:schemeClr val="dk1"/>
            </a:solidFill>
            <a:effectLst/>
            <a:latin typeface="Calibri" panose="020F0502020204030204" pitchFamily="34" charset="0"/>
            <a:ea typeface="+mn-ea"/>
            <a:cs typeface="Calibri" panose="020F0502020204030204" pitchFamily="34" charset="0"/>
          </a:endParaRP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ICER cannot be interpreted without considering the net cost (numerator), the net outcome (denominator), and the desired direction of the outcome (do we want the outcome to increase or decrease?). There are a few different cases that need to be considered.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NUMERATOR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numerator is net cost, which is defined as (cost with the intervention minus cost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positive, it means that the cost under the intervention is greater than the cost without the intervention (overall, the intervention increases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negative, then the cost under the intervention is less than the cost without the intervention (overall, the intervention decreases costs).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numerator is indistinguishable from zero, then the intervention had no discernible effect on cost.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DENOMINATOR</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Recall that the denominator is net outcomes, which is defined as (outcomes with the intervention minus outcomes without the intervention). The following three cases are possible:</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positive, it means that the outcome is positively associated with the intervention. In other words, under the intervention, we see an increase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negative, it means that the outcome is negatively associated with the intervention. In other words, under the intervention, we see a decrease in the outcome. </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If the denominator is indistinguishable from zero, then the intervention had no discernible effect on the outcome.</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1" i="0" u="none" strike="noStrike">
              <a:solidFill>
                <a:schemeClr val="dk1"/>
              </a:solidFill>
              <a:effectLst/>
              <a:latin typeface="Calibri" panose="020F0502020204030204" pitchFamily="34" charset="0"/>
              <a:ea typeface="+mn-ea"/>
              <a:cs typeface="Calibri" panose="020F0502020204030204" pitchFamily="34" charset="0"/>
            </a:rPr>
            <a:t>OUTCOME</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For the outcome, there are two cases: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Small is good, that is, the outcome is bad and we want it to decrease (e.g., heart attacks)</a:t>
          </a:r>
        </a:p>
        <a:p>
          <a:pPr rtl="0" fontAlgn="base"/>
          <a:r>
            <a:rPr lang="en-US" sz="1100" b="0" i="0" u="none" strike="noStrike">
              <a:solidFill>
                <a:schemeClr val="dk1"/>
              </a:solidFill>
              <a:effectLst/>
              <a:latin typeface="Calibri" panose="020F0502020204030204" pitchFamily="34" charset="0"/>
              <a:ea typeface="+mn-ea"/>
              <a:cs typeface="Calibri" panose="020F0502020204030204" pitchFamily="34" charset="0"/>
            </a:rPr>
            <a:t>Large is good, that is, the outcome is good and we want it to increase (e.g., Covid vaccinations)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none" strike="noStrike">
              <a:solidFill>
                <a:schemeClr val="dk1"/>
              </a:solidFill>
              <a:effectLst/>
              <a:latin typeface="Calibri" panose="020F0502020204030204" pitchFamily="34" charset="0"/>
              <a:ea typeface="+mn-ea"/>
              <a:cs typeface="Calibri" panose="020F0502020204030204" pitchFamily="34" charset="0"/>
            </a:rPr>
            <a:t>The conditions given above give rise to 18 unique cases, each of which has its own interpretation. These are discussed below.</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 Numerator positive, Denominator positive, Small is good.</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positive. Our interpretation is “Under the intervention, we spent more money and yet bad outcomes increased.”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2: Numerator positive, Denominator positive, Large is good.</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positive. Our interpretation is “Under the intervention, we spent more money and good outcomes increased.” The ICER indicates how much more we had to spend to get one additional unit of good outcome. The intervention might or might not be cost effective, depending on the purpose of the study and judgement of the analyst. </a:t>
          </a:r>
        </a:p>
        <a:p>
          <a:br>
            <a:rPr lang="en-US">
              <a:latin typeface="Calibri" panose="020F0502020204030204" pitchFamily="34" charset="0"/>
              <a:cs typeface="Calibri" panose="020F0502020204030204" pitchFamily="34" charset="0"/>
            </a:rPr>
          </a:br>
          <a:br>
            <a:rPr lang="en-US">
              <a:latin typeface="Calibri" panose="020F0502020204030204" pitchFamily="34" charset="0"/>
              <a:cs typeface="Calibri" panose="020F0502020204030204" pitchFamily="34" charset="0"/>
            </a:rPr>
          </a:br>
          <a:endParaRPr lang="en-US" sz="1100">
            <a:latin typeface="Calibri" panose="020F0502020204030204" pitchFamily="34" charset="0"/>
            <a:cs typeface="Calibri" panose="020F0502020204030204" pitchFamily="34" charset="0"/>
          </a:endParaRPr>
        </a:p>
      </xdr:txBody>
    </xdr:sp>
    <xdr:clientData/>
  </xdr:twoCellAnchor>
  <xdr:twoCellAnchor>
    <xdr:from>
      <xdr:col>7</xdr:col>
      <xdr:colOff>45950</xdr:colOff>
      <xdr:row>0</xdr:row>
      <xdr:rowOff>38100</xdr:rowOff>
    </xdr:from>
    <xdr:to>
      <xdr:col>13</xdr:col>
      <xdr:colOff>884150</xdr:colOff>
      <xdr:row>51</xdr:row>
      <xdr:rowOff>121920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535650" y="38100"/>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3: Numerator positive, Denominator negative,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is negative since the numerator is positive and the denominator is negative. Our interpretation is “Under the intervention, we spent more money and bad outcomes decreased.” The ICER indicates how much more we had to spend to get one less unit of bad outcome. The intervention might or might not be cost effective, depending on the purpose of the study and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4: Numerator positive,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is negative since the numerator is positive and the denominator is negative. Our interpretation is “Under the intervention, we spent more money and good outcomes decreased.”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5: Numerator positive, Denominator zero,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more money and bad outcomes stayed the same.”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6: Numerator positive,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more money and good outcomes stayed the same.” It is unlikely that the intervention can be considered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7: Numerator negative, Denominator positive,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negative, since the numerator is negative and the denominator is positive. Our interpretation is “Under the intervention, we spent less money and bad outcomes increased.” The ICER indicates how much we saved for each bad outcome added. The intervention might or might not be cost effective depending on the purpose of the study. We must decide whether the cost reduction is worth the increase in bad outcomes.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8: Numerator negative, Denominator positive,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negative, since the numerator is negative and the denominator is positive. Our interpretation is “Under the intervention, we spent less money and good outcomes increased.” In other words, we found a way to decrease costs and improve outcomes simultaneously. The ICER indicates how much we saved for each good outcome added.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9: Numerator negative, Denominator negative, Small is good</a:t>
          </a:r>
          <a:r>
            <a:rPr lang="en-US" sz="1100" b="0" i="0" u="none" strike="noStrike">
              <a:solidFill>
                <a:schemeClr val="dk1"/>
              </a:solidFill>
              <a:effectLst/>
              <a:latin typeface="Calibri" panose="020F0502020204030204" pitchFamily="34" charset="0"/>
              <a:ea typeface="+mn-ea"/>
              <a:cs typeface="Calibri" panose="020F0502020204030204" pitchFamily="34" charset="0"/>
            </a:rPr>
            <a:t>.</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negative. Our interpretation is “Under the intervention, we spent less money and bad outcomes decreased.” In other words, we found a way to decrease costs and improve outcomes simultaneously. The ICER indicates how much we saved per unit of bad outcome decreased. The intervention might or might not be cost effective, depending on the purpose of the study and the judgement of the analyst. </a:t>
          </a:r>
          <a:br>
            <a:rPr lang="en-US">
              <a:latin typeface="Calibri" panose="020F0502020204030204" pitchFamily="34" charset="0"/>
              <a:cs typeface="Calibri" panose="020F0502020204030204" pitchFamily="34" charset="0"/>
            </a:rPr>
          </a:br>
          <a:endParaRPr lang="en-US">
            <a:latin typeface="Calibri" panose="020F0502020204030204" pitchFamily="34" charset="0"/>
            <a:cs typeface="Calibri" panose="020F0502020204030204" pitchFamily="34" charset="0"/>
          </a:endParaRPr>
        </a:p>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10: Numerator negative,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positive, since both numerator and denominator are negative. Our interpretation is “Under the intervention, we spent less money and good outcomes decreased.” The ICER indicates how much we saved per unit of good outcome lost. The intervention might or might not be cost effective, depending on the purpose of the study and the judgement of the analyst.</a:t>
          </a:r>
        </a:p>
      </xdr:txBody>
    </xdr:sp>
    <xdr:clientData/>
  </xdr:twoCellAnchor>
  <xdr:twoCellAnchor>
    <xdr:from>
      <xdr:col>14</xdr:col>
      <xdr:colOff>33252</xdr:colOff>
      <xdr:row>0</xdr:row>
      <xdr:rowOff>39076</xdr:rowOff>
    </xdr:from>
    <xdr:to>
      <xdr:col>20</xdr:col>
      <xdr:colOff>871452</xdr:colOff>
      <xdr:row>51</xdr:row>
      <xdr:rowOff>122896</xdr:rowOff>
    </xdr:to>
    <xdr:sp macro="" textlink="">
      <xdr:nvSpPr>
        <xdr:cNvPr id="8" name="01:U52">
          <a:extLst>
            <a:ext uri="{FF2B5EF4-FFF2-40B4-BE49-F238E27FC236}">
              <a16:creationId xmlns:a16="http://schemas.microsoft.com/office/drawing/2014/main" id="{00000000-0008-0000-0200-000008000000}"/>
            </a:ext>
          </a:extLst>
        </xdr:cNvPr>
        <xdr:cNvSpPr txBox="1"/>
      </xdr:nvSpPr>
      <xdr:spPr>
        <a:xfrm>
          <a:off x="13012652" y="39076"/>
          <a:ext cx="6400800" cy="850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11: Numerator negative, Denominator zero, Small is good</a:t>
          </a:r>
          <a:r>
            <a:rPr lang="en-US" sz="1100" b="0" i="0" u="none" strike="noStrike">
              <a:solidFill>
                <a:schemeClr val="dk1"/>
              </a:solidFill>
              <a:effectLst/>
              <a:latin typeface="Calibri" panose="020F0502020204030204" pitchFamily="34" charset="0"/>
              <a:ea typeface="+mn-ea"/>
              <a:cs typeface="Calibri" panose="020F0502020204030204" pitchFamily="34" charset="0"/>
            </a:rPr>
            <a:t>.</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less money and bad outcomes stayed the same.” The intervention might or might not be desirable, depending on the purpose of the study and the judgement of the analyst.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12: Numerator negative,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less money and good outcomes stayed the same.” The intervention might or might not be desirable, depending on the purpose of the study and the judgement of the analyst.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13: Numerator zero, Denominator positive,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bad outcomes increased.” The intervention is clearly not cost effective.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14: Numerator zero, Denominator positive,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but good outcomes still increased.” That is, even though we spent the same amount of money, we saw an increase in good outcomes.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15: Numerator zero, Denominator negative,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bad outcomes decreased.” That is, even though we spent the same amount of money, we saw a decrease in bad outcomes. The intervention might or might not be cost effective, depending on the purpose of the study and the judgement of the analyst.</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16: Numerator zero, Denominator negative,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will be zero, since the numerator is zero. Our interpretation is “Under the intervention, we spent the same amount of money and good outcomes decreased.” The intervention is clearly not cost effective. </a:t>
          </a: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 </a:t>
          </a:r>
        </a:p>
        <a:p>
          <a:pPr rtl="0"/>
          <a:r>
            <a:rPr lang="en-US" sz="1100" b="0" i="0" u="sng" strike="noStrike">
              <a:solidFill>
                <a:schemeClr val="dk1"/>
              </a:solidFill>
              <a:effectLst/>
              <a:latin typeface="Calibri" panose="020F0502020204030204" pitchFamily="34" charset="0"/>
              <a:ea typeface="+mn-ea"/>
              <a:cs typeface="Calibri" panose="020F0502020204030204" pitchFamily="34" charset="0"/>
            </a:rPr>
            <a:t>Case 17: Numerator zero, Denominator zero, Small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the same amount of money and outcomes stayed the same.” It is unlikely that the intervention is desirable. </a:t>
          </a:r>
        </a:p>
        <a:p>
          <a:pPr rtl="0"/>
          <a:br>
            <a:rPr lang="en-US" sz="1100" b="0" i="0" u="none" strike="noStrike">
              <a:solidFill>
                <a:schemeClr val="dk1"/>
              </a:solidFill>
              <a:effectLst/>
              <a:latin typeface="Calibri" panose="020F0502020204030204" pitchFamily="34" charset="0"/>
              <a:ea typeface="+mn-ea"/>
              <a:cs typeface="Calibri" panose="020F0502020204030204" pitchFamily="34" charset="0"/>
            </a:rPr>
          </a:br>
          <a:r>
            <a:rPr lang="en-US" sz="1100" b="0" i="0" u="sng" strike="noStrike">
              <a:solidFill>
                <a:schemeClr val="dk1"/>
              </a:solidFill>
              <a:effectLst/>
              <a:latin typeface="Calibri" panose="020F0502020204030204" pitchFamily="34" charset="0"/>
              <a:ea typeface="+mn-ea"/>
              <a:cs typeface="Calibri" panose="020F0502020204030204" pitchFamily="34" charset="0"/>
            </a:rPr>
            <a:t>Case 18: Numerator zero, Denominator zero, Large is good.</a:t>
          </a:r>
          <a:endParaRPr lang="en-US" sz="1100" b="0" i="0" u="none" strike="noStrike">
            <a:solidFill>
              <a:schemeClr val="dk1"/>
            </a:solidFill>
            <a:effectLst/>
            <a:latin typeface="Calibri" panose="020F0502020204030204" pitchFamily="34" charset="0"/>
            <a:ea typeface="+mn-ea"/>
            <a:cs typeface="Calibri" panose="020F0502020204030204" pitchFamily="34" charset="0"/>
          </a:endParaRPr>
        </a:p>
        <a:p>
          <a:pPr rtl="0"/>
          <a:r>
            <a:rPr lang="en-US" sz="1100" b="0" i="0" u="none" strike="noStrike">
              <a:solidFill>
                <a:schemeClr val="dk1"/>
              </a:solidFill>
              <a:effectLst/>
              <a:latin typeface="Calibri" panose="020F0502020204030204" pitchFamily="34" charset="0"/>
              <a:ea typeface="+mn-ea"/>
              <a:cs typeface="Calibri" panose="020F0502020204030204" pitchFamily="34" charset="0"/>
            </a:rPr>
            <a:t>In this case, the ICER cannot be computed since division by zero is not defined. Our interpretation is “Under the intervention, we spent the same amount of money and outcomes stayed the same.” It is unlikely that the intervention is desirable.</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300-000001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139700</xdr:rowOff>
        </xdr:from>
        <xdr:to>
          <xdr:col>2</xdr:col>
          <xdr:colOff>190500</xdr:colOff>
          <xdr:row>25</xdr:row>
          <xdr:rowOff>38100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300-000002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300-000003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300-000004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300-000005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300-000006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300-000007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300-000008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300-000009B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154609</xdr:colOff>
      <xdr:row>72</xdr:row>
      <xdr:rowOff>1645477</xdr:rowOff>
    </xdr:from>
    <xdr:to>
      <xdr:col>10</xdr:col>
      <xdr:colOff>364435</xdr:colOff>
      <xdr:row>72</xdr:row>
      <xdr:rowOff>2749826</xdr:rowOff>
    </xdr:to>
    <xdr:pic>
      <xdr:nvPicPr>
        <xdr:cNvPr id="12" name="Picture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1"/>
        <a:stretch>
          <a:fillRect/>
        </a:stretch>
      </xdr:blipFill>
      <xdr:spPr>
        <a:xfrm>
          <a:off x="5510696" y="11805477"/>
          <a:ext cx="4903304" cy="11043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98777</xdr:colOff>
      <xdr:row>57</xdr:row>
      <xdr:rowOff>141111</xdr:rowOff>
    </xdr:from>
    <xdr:to>
      <xdr:col>13</xdr:col>
      <xdr:colOff>946548</xdr:colOff>
      <xdr:row>63</xdr:row>
      <xdr:rowOff>158905</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6646333" y="11980333"/>
          <a:ext cx="4903304" cy="11043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88900</xdr:colOff>
          <xdr:row>20</xdr:row>
          <xdr:rowOff>127000</xdr:rowOff>
        </xdr:from>
        <xdr:to>
          <xdr:col>2</xdr:col>
          <xdr:colOff>190500</xdr:colOff>
          <xdr:row>23</xdr:row>
          <xdr:rowOff>0</xdr:rowOff>
        </xdr:to>
        <xdr:sp macro="" textlink="">
          <xdr:nvSpPr>
            <xdr:cNvPr id="39937" name="Check Box 1" hidden="1">
              <a:extLst>
                <a:ext uri="{63B3BB69-23CF-44E3-9099-C40C66FF867C}">
                  <a14:compatExt spid="_x0000_s39937"/>
                </a:ext>
                <a:ext uri="{FF2B5EF4-FFF2-40B4-BE49-F238E27FC236}">
                  <a16:creationId xmlns:a16="http://schemas.microsoft.com/office/drawing/2014/main" id="{00000000-0008-0000-0500-000001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22</xdr:row>
          <xdr:rowOff>139700</xdr:rowOff>
        </xdr:from>
        <xdr:to>
          <xdr:col>2</xdr:col>
          <xdr:colOff>190500</xdr:colOff>
          <xdr:row>25</xdr:row>
          <xdr:rowOff>38100</xdr:rowOff>
        </xdr:to>
        <xdr:sp macro="" textlink="">
          <xdr:nvSpPr>
            <xdr:cNvPr id="39938" name="Check Box 2" hidden="1">
              <a:extLst>
                <a:ext uri="{63B3BB69-23CF-44E3-9099-C40C66FF867C}">
                  <a14:compatExt spid="_x0000_s39938"/>
                </a:ext>
                <a:ext uri="{FF2B5EF4-FFF2-40B4-BE49-F238E27FC236}">
                  <a16:creationId xmlns:a16="http://schemas.microsoft.com/office/drawing/2014/main" id="{00000000-0008-0000-0500-000002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24</xdr:row>
          <xdr:rowOff>38100</xdr:rowOff>
        </xdr:from>
        <xdr:to>
          <xdr:col>2</xdr:col>
          <xdr:colOff>190500</xdr:colOff>
          <xdr:row>26</xdr:row>
          <xdr:rowOff>25400</xdr:rowOff>
        </xdr:to>
        <xdr:sp macro="" textlink="">
          <xdr:nvSpPr>
            <xdr:cNvPr id="39939" name="Check Box 3" hidden="1">
              <a:extLst>
                <a:ext uri="{63B3BB69-23CF-44E3-9099-C40C66FF867C}">
                  <a14:compatExt spid="_x0000_s39939"/>
                </a:ext>
                <a:ext uri="{FF2B5EF4-FFF2-40B4-BE49-F238E27FC236}">
                  <a16:creationId xmlns:a16="http://schemas.microsoft.com/office/drawing/2014/main" id="{00000000-0008-0000-0500-000003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28</xdr:row>
          <xdr:rowOff>38100</xdr:rowOff>
        </xdr:from>
        <xdr:to>
          <xdr:col>2</xdr:col>
          <xdr:colOff>190500</xdr:colOff>
          <xdr:row>30</xdr:row>
          <xdr:rowOff>25400</xdr:rowOff>
        </xdr:to>
        <xdr:sp macro="" textlink="">
          <xdr:nvSpPr>
            <xdr:cNvPr id="39940" name="Check Box 4" hidden="1">
              <a:extLst>
                <a:ext uri="{63B3BB69-23CF-44E3-9099-C40C66FF867C}">
                  <a14:compatExt spid="_x0000_s39940"/>
                </a:ext>
                <a:ext uri="{FF2B5EF4-FFF2-40B4-BE49-F238E27FC236}">
                  <a16:creationId xmlns:a16="http://schemas.microsoft.com/office/drawing/2014/main" id="{00000000-0008-0000-0500-000004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32</xdr:row>
          <xdr:rowOff>38100</xdr:rowOff>
        </xdr:from>
        <xdr:to>
          <xdr:col>2</xdr:col>
          <xdr:colOff>190500</xdr:colOff>
          <xdr:row>34</xdr:row>
          <xdr:rowOff>25400</xdr:rowOff>
        </xdr:to>
        <xdr:sp macro="" textlink="">
          <xdr:nvSpPr>
            <xdr:cNvPr id="39941" name="Check Box 5" hidden="1">
              <a:extLst>
                <a:ext uri="{63B3BB69-23CF-44E3-9099-C40C66FF867C}">
                  <a14:compatExt spid="_x0000_s39941"/>
                </a:ext>
                <a:ext uri="{FF2B5EF4-FFF2-40B4-BE49-F238E27FC236}">
                  <a16:creationId xmlns:a16="http://schemas.microsoft.com/office/drawing/2014/main" id="{00000000-0008-0000-0500-000005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26</xdr:row>
          <xdr:rowOff>38100</xdr:rowOff>
        </xdr:from>
        <xdr:to>
          <xdr:col>2</xdr:col>
          <xdr:colOff>190500</xdr:colOff>
          <xdr:row>28</xdr:row>
          <xdr:rowOff>25400</xdr:rowOff>
        </xdr:to>
        <xdr:sp macro="" textlink="">
          <xdr:nvSpPr>
            <xdr:cNvPr id="39942" name="Check Box 6" hidden="1">
              <a:extLst>
                <a:ext uri="{63B3BB69-23CF-44E3-9099-C40C66FF867C}">
                  <a14:compatExt spid="_x0000_s39942"/>
                </a:ext>
                <a:ext uri="{FF2B5EF4-FFF2-40B4-BE49-F238E27FC236}">
                  <a16:creationId xmlns:a16="http://schemas.microsoft.com/office/drawing/2014/main" id="{00000000-0008-0000-0500-000006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30</xdr:row>
          <xdr:rowOff>38100</xdr:rowOff>
        </xdr:from>
        <xdr:to>
          <xdr:col>2</xdr:col>
          <xdr:colOff>190500</xdr:colOff>
          <xdr:row>32</xdr:row>
          <xdr:rowOff>25400</xdr:rowOff>
        </xdr:to>
        <xdr:sp macro="" textlink="">
          <xdr:nvSpPr>
            <xdr:cNvPr id="39943" name="Check Box 7" hidden="1">
              <a:extLst>
                <a:ext uri="{63B3BB69-23CF-44E3-9099-C40C66FF867C}">
                  <a14:compatExt spid="_x0000_s39943"/>
                </a:ext>
                <a:ext uri="{FF2B5EF4-FFF2-40B4-BE49-F238E27FC236}">
                  <a16:creationId xmlns:a16="http://schemas.microsoft.com/office/drawing/2014/main" id="{00000000-0008-0000-0500-000007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34</xdr:row>
          <xdr:rowOff>38100</xdr:rowOff>
        </xdr:from>
        <xdr:to>
          <xdr:col>2</xdr:col>
          <xdr:colOff>190500</xdr:colOff>
          <xdr:row>36</xdr:row>
          <xdr:rowOff>25400</xdr:rowOff>
        </xdr:to>
        <xdr:sp macro="" textlink="">
          <xdr:nvSpPr>
            <xdr:cNvPr id="39944" name="Check Box 8" hidden="1">
              <a:extLst>
                <a:ext uri="{63B3BB69-23CF-44E3-9099-C40C66FF867C}">
                  <a14:compatExt spid="_x0000_s39944"/>
                </a:ext>
                <a:ext uri="{FF2B5EF4-FFF2-40B4-BE49-F238E27FC236}">
                  <a16:creationId xmlns:a16="http://schemas.microsoft.com/office/drawing/2014/main" id="{00000000-0008-0000-0500-000008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88900</xdr:colOff>
          <xdr:row>36</xdr:row>
          <xdr:rowOff>38100</xdr:rowOff>
        </xdr:from>
        <xdr:to>
          <xdr:col>2</xdr:col>
          <xdr:colOff>190500</xdr:colOff>
          <xdr:row>38</xdr:row>
          <xdr:rowOff>25400</xdr:rowOff>
        </xdr:to>
        <xdr:sp macro="" textlink="">
          <xdr:nvSpPr>
            <xdr:cNvPr id="39945" name="Check Box 9" hidden="1">
              <a:extLst>
                <a:ext uri="{63B3BB69-23CF-44E3-9099-C40C66FF867C}">
                  <a14:compatExt spid="_x0000_s39945"/>
                </a:ext>
                <a:ext uri="{FF2B5EF4-FFF2-40B4-BE49-F238E27FC236}">
                  <a16:creationId xmlns:a16="http://schemas.microsoft.com/office/drawing/2014/main" id="{00000000-0008-0000-0500-0000099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27671-36B7-4F99-A4E5-76EA73D70365}" name="Table1" displayName="Table1" ref="A1:A4" totalsRowShown="0" headerRowDxfId="4" dataDxfId="3">
  <autoFilter ref="A1:A4" xr:uid="{CD627671-36B7-4F99-A4E5-76EA73D70365}"/>
  <tableColumns count="1">
    <tableColumn id="1" xr3:uid="{E114154D-5684-48DB-80A7-81B31F8B7553}" name="Column1"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vmlDrawing" Target="../drawings/vmlDrawing2.v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3.vml"/><Relationship Id="rId9"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vmlDrawing" Target="../drawings/vmlDrawing5.v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vmlDrawing" Target="../drawings/vmlDrawing6.vml"/><Relationship Id="rId9" Type="http://schemas.openxmlformats.org/officeDocument/2006/relationships/ctrlProp" Target="../ctrlProps/ctrlProp1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D4A5-FC7D-4FEB-AD92-5EF0E5A3FE2E}">
  <dimension ref="A1:A4"/>
  <sheetViews>
    <sheetView workbookViewId="0">
      <selection activeCell="A3" sqref="A3"/>
    </sheetView>
  </sheetViews>
  <sheetFormatPr baseColWidth="10" defaultColWidth="8.6640625" defaultRowHeight="13" x14ac:dyDescent="0.15"/>
  <cols>
    <col min="1" max="1" width="24.5" bestFit="1" customWidth="1"/>
  </cols>
  <sheetData>
    <row r="1" spans="1:1" x14ac:dyDescent="0.15">
      <c r="A1" s="1" t="s">
        <v>39</v>
      </c>
    </row>
    <row r="2" spans="1:1" s="4" customFormat="1" x14ac:dyDescent="0.15">
      <c r="A2" s="1" t="s">
        <v>101</v>
      </c>
    </row>
    <row r="3" spans="1:1" x14ac:dyDescent="0.15">
      <c r="A3" s="1" t="s">
        <v>87</v>
      </c>
    </row>
    <row r="4" spans="1:1" x14ac:dyDescent="0.15">
      <c r="A4" s="1" t="s">
        <v>88</v>
      </c>
    </row>
  </sheetData>
  <dataValidations count="1">
    <dataValidation type="list" allowBlank="1" showInputMessage="1" showErrorMessage="1" sqref="A2:A4" xr:uid="{E6FA0969-87F3-45F7-9E72-DBAD6B836270}">
      <formula1>$A$2:$A$4</formula1>
    </dataValidation>
  </dataValidations>
  <pageMargins left="0.7" right="0.7" top="0.75" bottom="0.75" header="0.3" footer="0.3"/>
  <pageSetup orientation="landscape"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73DC-153B-B64A-9CB8-40419C495731}">
  <dimension ref="A1"/>
  <sheetViews>
    <sheetView tabSelected="1" zoomScale="130" zoomScaleNormal="130" workbookViewId="0">
      <selection sqref="A1:P1048576"/>
    </sheetView>
  </sheetViews>
  <sheetFormatPr baseColWidth="10" defaultColWidth="11.1640625" defaultRowHeight="13" x14ac:dyDescent="0.15"/>
  <cols>
    <col min="1" max="16" width="12.5" customWidth="1"/>
  </cols>
  <sheetData/>
  <printOptions horizontalCentered="1" verticalCentered="1"/>
  <pageMargins left="0.7" right="0.7" top="0.75" bottom="0.75" header="0.3" footer="0.3"/>
  <pageSetup orientation="portrait" horizontalDpi="1200" verticalDpi="1200" r:id="rId1"/>
  <headerFooter>
    <oddHeader>&amp;L&amp;F&amp;C&amp;D&amp;T&amp;R&amp;A</oddHeader>
    <oddFooter>&amp;LPopulation Informatics Lab, Texas A and M University&amp;R&amp;P/&amp;N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A9A5-BBDF-5140-8413-56CDE07F0D84}">
  <dimension ref="A1"/>
  <sheetViews>
    <sheetView topLeftCell="A14" zoomScale="130" zoomScaleNormal="130" workbookViewId="0">
      <selection activeCell="D56" sqref="D56"/>
    </sheetView>
  </sheetViews>
  <sheetFormatPr baseColWidth="10" defaultColWidth="11.1640625" defaultRowHeight="13" x14ac:dyDescent="0.15"/>
  <cols>
    <col min="1" max="22" width="12.1640625" style="4" customWidth="1"/>
    <col min="23" max="16384" width="11.1640625" style="4"/>
  </cols>
  <sheetData/>
  <printOptions horizontalCentered="1" verticalCentered="1"/>
  <pageMargins left="0.7" right="0.7" top="0.75" bottom="0.75" header="0.3" footer="0.3"/>
  <pageSetup orientation="portrait" horizontalDpi="1200" verticalDpi="1200" r:id="rId1"/>
  <headerFooter>
    <oddHeader>&amp;L&amp;F&amp;C&amp;D&amp;T&amp;R&amp;A</oddHeader>
    <oddFooter>&amp;L&amp;K000000&amp;G&amp;C&amp;K000000&amp;P/&amp;N&amp;R&amp;K000000&amp;G</oddFooter>
  </headerFooter>
  <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067A-0611-DA43-9FDF-9A57DF95DD4F}">
  <dimension ref="B1:V74"/>
  <sheetViews>
    <sheetView zoomScale="115" zoomScaleNormal="114" workbookViewId="0">
      <selection activeCell="G23" sqref="G23"/>
    </sheetView>
  </sheetViews>
  <sheetFormatPr baseColWidth="10" defaultColWidth="8.6640625" defaultRowHeight="15" x14ac:dyDescent="0.2"/>
  <cols>
    <col min="1" max="1" width="3.1640625" style="90" customWidth="1"/>
    <col min="2" max="2" width="1.6640625" style="90" customWidth="1"/>
    <col min="3" max="3" width="3.1640625" style="90" customWidth="1"/>
    <col min="4" max="4" width="59.1640625" style="90" customWidth="1"/>
    <col min="5" max="5" width="3" style="90" customWidth="1"/>
    <col min="6" max="6" width="4.6640625" style="90" customWidth="1"/>
    <col min="7" max="7" width="27.33203125" style="90" customWidth="1"/>
    <col min="8" max="8" width="3" style="90" customWidth="1"/>
    <col min="9" max="9" width="24.83203125" style="90" bestFit="1" customWidth="1"/>
    <col min="10" max="10" width="1.6640625" style="90" customWidth="1"/>
    <col min="11" max="11" width="8.6640625" style="90" customWidth="1"/>
    <col min="12" max="16384" width="8.6640625" style="90"/>
  </cols>
  <sheetData>
    <row r="1" spans="2:22" ht="7.25" customHeight="1" thickBot="1" x14ac:dyDescent="0.25"/>
    <row r="2" spans="2:22" s="91" customFormat="1" x14ac:dyDescent="0.2">
      <c r="B2" s="163" t="s">
        <v>100</v>
      </c>
      <c r="C2" s="142"/>
      <c r="D2" s="142"/>
      <c r="E2" s="142"/>
      <c r="F2" s="142"/>
      <c r="G2" s="142"/>
      <c r="H2" s="142"/>
      <c r="I2" s="142"/>
      <c r="J2" s="164"/>
      <c r="K2" s="118"/>
      <c r="L2" s="118"/>
      <c r="M2" s="118"/>
      <c r="N2" s="118"/>
      <c r="O2" s="118"/>
      <c r="P2" s="118"/>
      <c r="Q2" s="118"/>
      <c r="R2" s="118"/>
      <c r="S2" s="118"/>
      <c r="T2" s="118"/>
      <c r="U2" s="118"/>
      <c r="V2" s="118"/>
    </row>
    <row r="3" spans="2:22" s="91" customFormat="1" ht="16" thickBot="1" x14ac:dyDescent="0.25">
      <c r="B3" s="165" t="s">
        <v>53</v>
      </c>
      <c r="C3" s="166"/>
      <c r="D3" s="166"/>
      <c r="E3" s="166"/>
      <c r="F3" s="166"/>
      <c r="G3" s="166"/>
      <c r="H3" s="166"/>
      <c r="I3" s="166"/>
      <c r="J3" s="167"/>
    </row>
    <row r="4" spans="2:22" s="91" customFormat="1" x14ac:dyDescent="0.2">
      <c r="B4" s="92"/>
      <c r="C4" s="142" t="s">
        <v>99</v>
      </c>
      <c r="D4" s="142"/>
      <c r="E4" s="142"/>
      <c r="F4" s="142"/>
      <c r="G4" s="142"/>
      <c r="H4" s="142"/>
      <c r="I4" s="142"/>
      <c r="J4" s="93"/>
    </row>
    <row r="5" spans="2:22" ht="5" customHeight="1" x14ac:dyDescent="0.2">
      <c r="B5" s="94"/>
      <c r="J5" s="95"/>
    </row>
    <row r="6" spans="2:22" x14ac:dyDescent="0.2">
      <c r="B6" s="148">
        <v>1</v>
      </c>
      <c r="C6" s="149"/>
      <c r="D6" s="90" t="s">
        <v>22</v>
      </c>
      <c r="F6" s="162" t="s">
        <v>98</v>
      </c>
      <c r="G6" s="162"/>
      <c r="H6" s="162"/>
      <c r="I6" s="162"/>
      <c r="J6" s="95"/>
    </row>
    <row r="7" spans="2:22" x14ac:dyDescent="0.2">
      <c r="B7" s="94"/>
      <c r="D7" s="96" t="s">
        <v>38</v>
      </c>
      <c r="E7" s="97"/>
      <c r="F7" s="162"/>
      <c r="G7" s="162"/>
      <c r="H7" s="162"/>
      <c r="I7" s="162"/>
      <c r="J7" s="95"/>
    </row>
    <row r="8" spans="2:22" ht="5" customHeight="1" x14ac:dyDescent="0.2">
      <c r="B8" s="94"/>
      <c r="D8" s="97"/>
      <c r="E8" s="97"/>
      <c r="F8" s="98"/>
      <c r="G8" s="98"/>
      <c r="H8" s="98"/>
      <c r="I8" s="98"/>
      <c r="J8" s="95"/>
    </row>
    <row r="9" spans="2:22" ht="15" customHeight="1" x14ac:dyDescent="0.2">
      <c r="B9" s="148">
        <f>B6+1</f>
        <v>2</v>
      </c>
      <c r="C9" s="149"/>
      <c r="D9" s="90" t="s">
        <v>21</v>
      </c>
      <c r="F9" s="168" t="s">
        <v>102</v>
      </c>
      <c r="G9" s="169"/>
      <c r="H9" s="169"/>
      <c r="I9" s="170"/>
      <c r="J9" s="95"/>
    </row>
    <row r="10" spans="2:22" x14ac:dyDescent="0.2">
      <c r="B10" s="94"/>
      <c r="D10" s="96" t="s">
        <v>54</v>
      </c>
      <c r="E10" s="97"/>
      <c r="F10" s="171"/>
      <c r="G10" s="172"/>
      <c r="H10" s="172"/>
      <c r="I10" s="173"/>
      <c r="J10" s="95"/>
    </row>
    <row r="11" spans="2:22" ht="5" customHeight="1" x14ac:dyDescent="0.2">
      <c r="B11" s="94"/>
      <c r="D11" s="97"/>
      <c r="E11" s="97"/>
      <c r="F11" s="98"/>
      <c r="G11" s="98"/>
      <c r="H11" s="98"/>
      <c r="I11" s="98"/>
      <c r="J11" s="95"/>
    </row>
    <row r="12" spans="2:22" x14ac:dyDescent="0.2">
      <c r="B12" s="148">
        <f>B9+1</f>
        <v>3</v>
      </c>
      <c r="C12" s="149"/>
      <c r="D12" s="90" t="s">
        <v>74</v>
      </c>
      <c r="F12" s="162" t="s">
        <v>41</v>
      </c>
      <c r="G12" s="162"/>
      <c r="H12" s="162"/>
      <c r="I12" s="162"/>
      <c r="J12" s="95"/>
    </row>
    <row r="13" spans="2:22" x14ac:dyDescent="0.2">
      <c r="B13" s="94"/>
      <c r="D13" s="96" t="s">
        <v>77</v>
      </c>
      <c r="E13" s="97"/>
      <c r="F13" s="162"/>
      <c r="G13" s="162"/>
      <c r="H13" s="162"/>
      <c r="I13" s="162"/>
      <c r="J13" s="95"/>
    </row>
    <row r="14" spans="2:22" ht="5" customHeight="1" x14ac:dyDescent="0.2">
      <c r="B14" s="94"/>
      <c r="D14" s="97"/>
      <c r="E14" s="97"/>
      <c r="F14" s="98"/>
      <c r="G14" s="98"/>
      <c r="H14" s="98"/>
      <c r="I14" s="98"/>
      <c r="J14" s="95"/>
    </row>
    <row r="15" spans="2:22" x14ac:dyDescent="0.2">
      <c r="B15" s="148">
        <f>B12+1</f>
        <v>4</v>
      </c>
      <c r="C15" s="149"/>
      <c r="D15" s="90" t="s">
        <v>97</v>
      </c>
      <c r="F15" s="162" t="s">
        <v>103</v>
      </c>
      <c r="G15" s="162"/>
      <c r="H15" s="162"/>
      <c r="I15" s="162"/>
      <c r="J15" s="95"/>
    </row>
    <row r="16" spans="2:22" x14ac:dyDescent="0.2">
      <c r="B16" s="94"/>
      <c r="D16" s="96" t="s">
        <v>63</v>
      </c>
      <c r="E16" s="97"/>
      <c r="F16" s="162"/>
      <c r="G16" s="162"/>
      <c r="H16" s="162"/>
      <c r="I16" s="162"/>
      <c r="J16" s="95"/>
    </row>
    <row r="17" spans="2:14" ht="5" customHeight="1" thickBot="1" x14ac:dyDescent="0.25">
      <c r="B17" s="99"/>
      <c r="C17" s="100"/>
      <c r="D17" s="101"/>
      <c r="E17" s="101"/>
      <c r="F17" s="102"/>
      <c r="G17" s="102"/>
      <c r="H17" s="102"/>
      <c r="I17" s="102"/>
      <c r="J17" s="103"/>
    </row>
    <row r="18" spans="2:14" x14ac:dyDescent="0.2">
      <c r="B18" s="94"/>
      <c r="C18" s="142" t="s">
        <v>96</v>
      </c>
      <c r="D18" s="142"/>
      <c r="E18" s="142"/>
      <c r="F18" s="142"/>
      <c r="G18" s="142"/>
      <c r="H18" s="142"/>
      <c r="I18" s="142"/>
      <c r="J18" s="95"/>
    </row>
    <row r="19" spans="2:14" ht="5" customHeight="1" x14ac:dyDescent="0.2">
      <c r="B19" s="94"/>
      <c r="J19" s="95"/>
    </row>
    <row r="20" spans="2:14" x14ac:dyDescent="0.2">
      <c r="B20" s="148">
        <f>B15+1</f>
        <v>5</v>
      </c>
      <c r="C20" s="149"/>
      <c r="D20" s="90" t="s">
        <v>64</v>
      </c>
      <c r="E20" s="104"/>
      <c r="F20" s="105">
        <f>B20+1</f>
        <v>6</v>
      </c>
      <c r="G20" s="106" t="s">
        <v>86</v>
      </c>
      <c r="H20" s="106"/>
      <c r="J20" s="95"/>
    </row>
    <row r="21" spans="2:14" x14ac:dyDescent="0.2">
      <c r="B21" s="107"/>
      <c r="E21" s="104"/>
      <c r="F21" s="105"/>
      <c r="G21" s="161" t="s">
        <v>89</v>
      </c>
      <c r="H21" s="161"/>
      <c r="I21" s="161"/>
      <c r="J21" s="95"/>
    </row>
    <row r="22" spans="2:14" x14ac:dyDescent="0.2">
      <c r="B22" s="107"/>
      <c r="D22" s="90" t="s">
        <v>58</v>
      </c>
      <c r="E22" s="104"/>
      <c r="G22" s="90" t="s">
        <v>85</v>
      </c>
      <c r="H22" s="108"/>
      <c r="I22" s="90" t="s">
        <v>81</v>
      </c>
      <c r="J22" s="95"/>
    </row>
    <row r="23" spans="2:14" ht="5" customHeight="1" x14ac:dyDescent="0.2">
      <c r="B23" s="94"/>
      <c r="E23" s="104"/>
      <c r="H23" s="108"/>
      <c r="J23" s="95"/>
    </row>
    <row r="24" spans="2:14" x14ac:dyDescent="0.2">
      <c r="B24" s="94"/>
      <c r="D24" s="90" t="s">
        <v>25</v>
      </c>
      <c r="E24" s="104"/>
      <c r="G24" s="119" t="s">
        <v>104</v>
      </c>
      <c r="H24" s="120"/>
      <c r="I24" s="109" t="s">
        <v>87</v>
      </c>
      <c r="J24" s="95"/>
    </row>
    <row r="25" spans="2:14" ht="5" customHeight="1" x14ac:dyDescent="0.2">
      <c r="B25" s="94"/>
      <c r="E25" s="104"/>
      <c r="F25" s="108"/>
      <c r="G25" s="121"/>
      <c r="H25" s="108"/>
      <c r="I25" s="122"/>
      <c r="J25" s="95"/>
      <c r="N25" s="110"/>
    </row>
    <row r="26" spans="2:14" x14ac:dyDescent="0.2">
      <c r="B26" s="94"/>
      <c r="D26" s="90" t="s">
        <v>26</v>
      </c>
      <c r="E26" s="104"/>
      <c r="G26" s="119"/>
      <c r="H26" s="120"/>
      <c r="I26" s="109" t="s">
        <v>101</v>
      </c>
      <c r="J26" s="95"/>
      <c r="M26" s="110"/>
      <c r="N26" s="110"/>
    </row>
    <row r="27" spans="2:14" ht="5" customHeight="1" x14ac:dyDescent="0.2">
      <c r="B27" s="94"/>
      <c r="E27" s="104"/>
      <c r="F27" s="108"/>
      <c r="G27" s="121"/>
      <c r="H27" s="108"/>
      <c r="I27" s="122"/>
      <c r="J27" s="95"/>
    </row>
    <row r="28" spans="2:14" x14ac:dyDescent="0.2">
      <c r="B28" s="94"/>
      <c r="D28" s="90" t="s">
        <v>27</v>
      </c>
      <c r="E28" s="104"/>
      <c r="G28" s="119"/>
      <c r="H28" s="120"/>
      <c r="I28" s="109" t="s">
        <v>101</v>
      </c>
      <c r="J28" s="95"/>
    </row>
    <row r="29" spans="2:14" ht="5" customHeight="1" x14ac:dyDescent="0.2">
      <c r="B29" s="94"/>
      <c r="E29" s="104"/>
      <c r="F29" s="108"/>
      <c r="G29" s="121"/>
      <c r="H29" s="108"/>
      <c r="I29" s="122"/>
      <c r="J29" s="95"/>
    </row>
    <row r="30" spans="2:14" x14ac:dyDescent="0.2">
      <c r="B30" s="94"/>
      <c r="D30" s="90" t="s">
        <v>28</v>
      </c>
      <c r="E30" s="104"/>
      <c r="G30" s="119"/>
      <c r="H30" s="120"/>
      <c r="I30" s="109" t="s">
        <v>101</v>
      </c>
      <c r="J30" s="95"/>
    </row>
    <row r="31" spans="2:14" ht="5" customHeight="1" x14ac:dyDescent="0.2">
      <c r="B31" s="94"/>
      <c r="E31" s="104"/>
      <c r="F31" s="108"/>
      <c r="G31" s="121"/>
      <c r="H31" s="108"/>
      <c r="I31" s="122"/>
      <c r="J31" s="95"/>
    </row>
    <row r="32" spans="2:14" x14ac:dyDescent="0.2">
      <c r="B32" s="94"/>
      <c r="D32" s="90" t="s">
        <v>29</v>
      </c>
      <c r="E32" s="104"/>
      <c r="G32" s="119"/>
      <c r="H32" s="120"/>
      <c r="I32" s="109" t="s">
        <v>101</v>
      </c>
      <c r="J32" s="95"/>
    </row>
    <row r="33" spans="2:10" ht="5" customHeight="1" x14ac:dyDescent="0.2">
      <c r="B33" s="94"/>
      <c r="E33" s="104"/>
      <c r="F33" s="108"/>
      <c r="G33" s="121"/>
      <c r="H33" s="108"/>
      <c r="I33" s="122"/>
      <c r="J33" s="95"/>
    </row>
    <row r="34" spans="2:10" x14ac:dyDescent="0.2">
      <c r="B34" s="94"/>
      <c r="D34" s="90" t="s">
        <v>30</v>
      </c>
      <c r="E34" s="104"/>
      <c r="G34" s="119"/>
      <c r="H34" s="120"/>
      <c r="I34" s="109" t="s">
        <v>101</v>
      </c>
      <c r="J34" s="95"/>
    </row>
    <row r="35" spans="2:10" ht="5" customHeight="1" x14ac:dyDescent="0.2">
      <c r="B35" s="94"/>
      <c r="E35" s="104"/>
      <c r="F35" s="108"/>
      <c r="G35" s="121"/>
      <c r="H35" s="108"/>
      <c r="I35" s="122"/>
      <c r="J35" s="95"/>
    </row>
    <row r="36" spans="2:10" x14ac:dyDescent="0.2">
      <c r="B36" s="94"/>
      <c r="D36" s="90" t="s">
        <v>65</v>
      </c>
      <c r="E36" s="104"/>
      <c r="G36" s="119"/>
      <c r="H36" s="120"/>
      <c r="I36" s="109" t="s">
        <v>101</v>
      </c>
      <c r="J36" s="95"/>
    </row>
    <row r="37" spans="2:10" ht="5" customHeight="1" x14ac:dyDescent="0.2">
      <c r="B37" s="94"/>
      <c r="E37" s="104"/>
      <c r="F37" s="108"/>
      <c r="G37" s="121"/>
      <c r="H37" s="108"/>
      <c r="I37" s="122"/>
      <c r="J37" s="95"/>
    </row>
    <row r="38" spans="2:10" x14ac:dyDescent="0.2">
      <c r="B38" s="94"/>
      <c r="D38" s="90" t="s">
        <v>42</v>
      </c>
      <c r="E38" s="104"/>
      <c r="G38" s="119"/>
      <c r="H38" s="120"/>
      <c r="I38" s="109" t="s">
        <v>101</v>
      </c>
      <c r="J38" s="95"/>
    </row>
    <row r="39" spans="2:10" x14ac:dyDescent="0.2">
      <c r="B39" s="94"/>
      <c r="D39" s="162"/>
      <c r="E39" s="104"/>
      <c r="F39" s="108"/>
      <c r="G39" s="123"/>
      <c r="H39" s="108"/>
      <c r="I39" s="124"/>
      <c r="J39" s="95"/>
    </row>
    <row r="40" spans="2:10" x14ac:dyDescent="0.2">
      <c r="B40" s="94"/>
      <c r="D40" s="162"/>
      <c r="E40" s="104"/>
      <c r="H40" s="108"/>
      <c r="I40" s="110"/>
      <c r="J40" s="95"/>
    </row>
    <row r="41" spans="2:10" ht="5" customHeight="1" thickBot="1" x14ac:dyDescent="0.25">
      <c r="B41" s="99"/>
      <c r="C41" s="100"/>
      <c r="D41" s="102"/>
      <c r="E41" s="102"/>
      <c r="F41" s="100"/>
      <c r="G41" s="100"/>
      <c r="H41" s="117"/>
      <c r="I41" s="111"/>
      <c r="J41" s="103"/>
    </row>
    <row r="42" spans="2:10" x14ac:dyDescent="0.2">
      <c r="B42" s="94"/>
      <c r="C42" s="142" t="s">
        <v>95</v>
      </c>
      <c r="D42" s="142"/>
      <c r="E42" s="142"/>
      <c r="F42" s="142"/>
      <c r="G42" s="142"/>
      <c r="H42" s="142"/>
      <c r="I42" s="142"/>
      <c r="J42" s="95"/>
    </row>
    <row r="43" spans="2:10" ht="5" customHeight="1" x14ac:dyDescent="0.2">
      <c r="B43" s="94"/>
      <c r="D43" s="98"/>
      <c r="E43" s="98"/>
      <c r="F43" s="125"/>
      <c r="H43" s="108"/>
      <c r="I43" s="110"/>
      <c r="J43" s="95"/>
    </row>
    <row r="44" spans="2:10" x14ac:dyDescent="0.2">
      <c r="B44" s="148">
        <f>F20+1</f>
        <v>7</v>
      </c>
      <c r="C44" s="149"/>
      <c r="D44" s="90" t="s">
        <v>31</v>
      </c>
      <c r="F44" s="162" t="s">
        <v>40</v>
      </c>
      <c r="G44" s="162"/>
      <c r="H44" s="162"/>
      <c r="I44" s="162"/>
      <c r="J44" s="95"/>
    </row>
    <row r="45" spans="2:10" x14ac:dyDescent="0.2">
      <c r="B45" s="94"/>
      <c r="D45" s="96" t="s">
        <v>55</v>
      </c>
      <c r="E45" s="97"/>
      <c r="F45" s="162"/>
      <c r="G45" s="162"/>
      <c r="H45" s="162"/>
      <c r="I45" s="162"/>
      <c r="J45" s="95"/>
    </row>
    <row r="46" spans="2:10" ht="5" customHeight="1" x14ac:dyDescent="0.2">
      <c r="B46" s="94"/>
      <c r="J46" s="95"/>
    </row>
    <row r="47" spans="2:10" x14ac:dyDescent="0.2">
      <c r="B47" s="107"/>
      <c r="C47" s="112">
        <f>B44+1</f>
        <v>8</v>
      </c>
      <c r="D47" s="90" t="s">
        <v>43</v>
      </c>
      <c r="E47" s="97"/>
      <c r="F47" s="162" t="s">
        <v>105</v>
      </c>
      <c r="G47" s="162"/>
      <c r="H47" s="162"/>
      <c r="I47" s="162"/>
      <c r="J47" s="95"/>
    </row>
    <row r="48" spans="2:10" x14ac:dyDescent="0.2">
      <c r="B48" s="94"/>
      <c r="D48" s="96" t="s">
        <v>61</v>
      </c>
      <c r="E48" s="97"/>
      <c r="F48" s="162"/>
      <c r="G48" s="162"/>
      <c r="H48" s="162"/>
      <c r="I48" s="162"/>
      <c r="J48" s="95"/>
    </row>
    <row r="49" spans="2:10" ht="5" customHeight="1" x14ac:dyDescent="0.2">
      <c r="B49" s="94"/>
      <c r="D49" s="97"/>
      <c r="E49" s="97"/>
      <c r="J49" s="95"/>
    </row>
    <row r="50" spans="2:10" x14ac:dyDescent="0.2">
      <c r="B50" s="148">
        <f>C47+1</f>
        <v>9</v>
      </c>
      <c r="C50" s="149"/>
      <c r="D50" s="90" t="s">
        <v>62</v>
      </c>
      <c r="F50" s="162" t="s">
        <v>41</v>
      </c>
      <c r="G50" s="162"/>
      <c r="H50" s="162"/>
      <c r="I50" s="162"/>
      <c r="J50" s="95"/>
    </row>
    <row r="51" spans="2:10" x14ac:dyDescent="0.2">
      <c r="B51" s="94"/>
      <c r="D51" s="96" t="s">
        <v>78</v>
      </c>
      <c r="E51" s="97"/>
      <c r="F51" s="162"/>
      <c r="G51" s="162"/>
      <c r="H51" s="162"/>
      <c r="I51" s="162"/>
      <c r="J51" s="95"/>
    </row>
    <row r="52" spans="2:10" ht="5" customHeight="1" x14ac:dyDescent="0.2">
      <c r="B52" s="94"/>
      <c r="D52" s="97"/>
      <c r="E52" s="97"/>
      <c r="F52" s="106"/>
      <c r="G52" s="106"/>
      <c r="H52" s="106"/>
      <c r="I52" s="106"/>
      <c r="J52" s="95"/>
    </row>
    <row r="53" spans="2:10" x14ac:dyDescent="0.2">
      <c r="B53" s="148">
        <f>B50+1</f>
        <v>10</v>
      </c>
      <c r="C53" s="149"/>
      <c r="D53" s="90" t="s">
        <v>23</v>
      </c>
      <c r="F53" s="146" t="s">
        <v>73</v>
      </c>
      <c r="G53" s="146"/>
      <c r="H53" s="146"/>
      <c r="I53" s="146"/>
      <c r="J53" s="95"/>
    </row>
    <row r="54" spans="2:10" ht="16" customHeight="1" x14ac:dyDescent="0.2">
      <c r="B54" s="107"/>
      <c r="C54" s="112"/>
      <c r="D54" s="113" t="s">
        <v>60</v>
      </c>
      <c r="E54" s="97"/>
      <c r="F54" s="146"/>
      <c r="G54" s="146"/>
      <c r="H54" s="146"/>
      <c r="I54" s="146"/>
      <c r="J54" s="95"/>
    </row>
    <row r="55" spans="2:10" ht="5" customHeight="1" thickBot="1" x14ac:dyDescent="0.25">
      <c r="B55" s="99"/>
      <c r="C55" s="100"/>
      <c r="D55" s="114"/>
      <c r="E55" s="101"/>
      <c r="F55" s="100"/>
      <c r="G55" s="100"/>
      <c r="H55" s="100"/>
      <c r="I55" s="100"/>
      <c r="J55" s="103"/>
    </row>
    <row r="56" spans="2:10" x14ac:dyDescent="0.2">
      <c r="B56" s="94"/>
      <c r="C56" s="142" t="s">
        <v>94</v>
      </c>
      <c r="D56" s="142"/>
      <c r="E56" s="142"/>
      <c r="F56" s="142"/>
      <c r="G56" s="142"/>
      <c r="H56" s="142"/>
      <c r="I56" s="142"/>
      <c r="J56" s="95"/>
    </row>
    <row r="57" spans="2:10" ht="5" customHeight="1" x14ac:dyDescent="0.2">
      <c r="B57" s="94"/>
      <c r="D57" s="115"/>
      <c r="E57" s="97"/>
      <c r="J57" s="95"/>
    </row>
    <row r="58" spans="2:10" x14ac:dyDescent="0.2">
      <c r="B58" s="94"/>
      <c r="C58" s="90">
        <f>B53+1</f>
        <v>11</v>
      </c>
      <c r="D58" s="90" t="s">
        <v>93</v>
      </c>
      <c r="F58" s="159">
        <v>1000</v>
      </c>
      <c r="G58" s="160"/>
      <c r="H58" s="160"/>
      <c r="I58" s="160"/>
      <c r="J58" s="95"/>
    </row>
    <row r="59" spans="2:10" ht="5" customHeight="1" x14ac:dyDescent="0.2">
      <c r="B59" s="94"/>
      <c r="F59" s="156"/>
      <c r="G59" s="156"/>
      <c r="H59" s="129"/>
      <c r="I59" s="110"/>
      <c r="J59" s="95"/>
    </row>
    <row r="60" spans="2:10" x14ac:dyDescent="0.2">
      <c r="B60" s="148">
        <f>C58+1</f>
        <v>12</v>
      </c>
      <c r="C60" s="149"/>
      <c r="D60" s="90" t="s">
        <v>92</v>
      </c>
      <c r="F60" s="157">
        <v>1000</v>
      </c>
      <c r="G60" s="158"/>
      <c r="H60" s="158"/>
      <c r="I60" s="158"/>
      <c r="J60" s="95"/>
    </row>
    <row r="61" spans="2:10" ht="5" customHeight="1" x14ac:dyDescent="0.2">
      <c r="B61" s="107"/>
      <c r="C61" s="112"/>
      <c r="F61" s="147"/>
      <c r="G61" s="147"/>
      <c r="H61" s="128"/>
      <c r="I61" s="98"/>
      <c r="J61" s="95"/>
    </row>
    <row r="62" spans="2:10" x14ac:dyDescent="0.2">
      <c r="B62" s="148">
        <f>B60+1</f>
        <v>13</v>
      </c>
      <c r="C62" s="149"/>
      <c r="D62" s="90" t="s">
        <v>106</v>
      </c>
      <c r="F62" s="150" t="s">
        <v>108</v>
      </c>
      <c r="G62" s="151"/>
      <c r="H62" s="151"/>
      <c r="I62" s="152"/>
      <c r="J62" s="95"/>
    </row>
    <row r="63" spans="2:10" x14ac:dyDescent="0.2">
      <c r="B63" s="94"/>
      <c r="D63" s="96" t="s">
        <v>24</v>
      </c>
      <c r="F63" s="153"/>
      <c r="G63" s="154"/>
      <c r="H63" s="154"/>
      <c r="I63" s="155"/>
      <c r="J63" s="95"/>
    </row>
    <row r="64" spans="2:10" ht="5" customHeight="1" x14ac:dyDescent="0.2">
      <c r="B64" s="107"/>
      <c r="C64" s="112"/>
      <c r="F64" s="147"/>
      <c r="G64" s="147"/>
      <c r="H64" s="128"/>
      <c r="I64" s="98"/>
      <c r="J64" s="95"/>
    </row>
    <row r="65" spans="2:10" x14ac:dyDescent="0.2">
      <c r="B65" s="148">
        <f>B62+1</f>
        <v>14</v>
      </c>
      <c r="C65" s="149"/>
      <c r="D65" s="90" t="s">
        <v>107</v>
      </c>
      <c r="F65" s="150" t="s">
        <v>109</v>
      </c>
      <c r="G65" s="151"/>
      <c r="H65" s="151"/>
      <c r="I65" s="152"/>
      <c r="J65" s="95"/>
    </row>
    <row r="66" spans="2:10" x14ac:dyDescent="0.2">
      <c r="B66" s="94"/>
      <c r="D66" s="96" t="s">
        <v>24</v>
      </c>
      <c r="F66" s="153"/>
      <c r="G66" s="154"/>
      <c r="H66" s="154"/>
      <c r="I66" s="155"/>
      <c r="J66" s="95"/>
    </row>
    <row r="67" spans="2:10" ht="5" customHeight="1" thickBot="1" x14ac:dyDescent="0.25">
      <c r="B67" s="99"/>
      <c r="C67" s="100"/>
      <c r="D67" s="101"/>
      <c r="E67" s="100"/>
      <c r="F67" s="102"/>
      <c r="G67" s="102"/>
      <c r="H67" s="102"/>
      <c r="I67" s="102"/>
      <c r="J67" s="103"/>
    </row>
    <row r="68" spans="2:10" x14ac:dyDescent="0.2">
      <c r="B68" s="94"/>
      <c r="C68" s="142" t="s">
        <v>91</v>
      </c>
      <c r="D68" s="142"/>
      <c r="E68" s="142"/>
      <c r="F68" s="142"/>
      <c r="G68" s="142"/>
      <c r="H68" s="142"/>
      <c r="I68" s="142"/>
      <c r="J68" s="95"/>
    </row>
    <row r="69" spans="2:10" ht="5" customHeight="1" x14ac:dyDescent="0.2">
      <c r="B69" s="94"/>
      <c r="D69" s="97"/>
      <c r="E69" s="97"/>
      <c r="J69" s="95"/>
    </row>
    <row r="70" spans="2:10" x14ac:dyDescent="0.2">
      <c r="B70" s="107"/>
      <c r="C70" s="112">
        <f>B65+1</f>
        <v>15</v>
      </c>
      <c r="D70" s="90" t="s">
        <v>32</v>
      </c>
      <c r="F70" s="143" t="s">
        <v>110</v>
      </c>
      <c r="G70" s="144"/>
      <c r="H70" s="144"/>
      <c r="I70" s="145"/>
      <c r="J70" s="95"/>
    </row>
    <row r="71" spans="2:10" ht="5" customHeight="1" x14ac:dyDescent="0.2">
      <c r="B71" s="94"/>
      <c r="J71" s="95"/>
    </row>
    <row r="72" spans="2:10" ht="15" customHeight="1" x14ac:dyDescent="0.2">
      <c r="B72" s="107"/>
      <c r="C72" s="112">
        <f>C70+1</f>
        <v>16</v>
      </c>
      <c r="D72" s="90" t="s">
        <v>33</v>
      </c>
      <c r="F72" s="146" t="s">
        <v>111</v>
      </c>
      <c r="G72" s="146"/>
      <c r="H72" s="146"/>
      <c r="I72" s="146"/>
      <c r="J72" s="95"/>
    </row>
    <row r="73" spans="2:10" ht="222" customHeight="1" x14ac:dyDescent="0.2">
      <c r="B73" s="107"/>
      <c r="C73" s="112"/>
      <c r="D73" s="130" t="s">
        <v>56</v>
      </c>
      <c r="F73" s="146"/>
      <c r="G73" s="146"/>
      <c r="H73" s="146"/>
      <c r="I73" s="146"/>
      <c r="J73" s="95"/>
    </row>
    <row r="74" spans="2:10" ht="5" customHeight="1" thickBot="1" x14ac:dyDescent="0.25">
      <c r="B74" s="99"/>
      <c r="C74" s="100"/>
      <c r="D74" s="101"/>
      <c r="E74" s="101"/>
      <c r="F74" s="100"/>
      <c r="G74" s="100"/>
      <c r="H74" s="100"/>
      <c r="I74" s="100"/>
      <c r="J74" s="103"/>
    </row>
  </sheetData>
  <sheetProtection formatCells="0" formatColumns="0" formatRows="0"/>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7">
    <mergeCell ref="B20:C20"/>
    <mergeCell ref="B2:J2"/>
    <mergeCell ref="B3:J3"/>
    <mergeCell ref="C4:I4"/>
    <mergeCell ref="B6:C6"/>
    <mergeCell ref="F6:I7"/>
    <mergeCell ref="B9:C9"/>
    <mergeCell ref="F9:I10"/>
    <mergeCell ref="B12:C12"/>
    <mergeCell ref="F12:I13"/>
    <mergeCell ref="B15:C15"/>
    <mergeCell ref="F15:I16"/>
    <mergeCell ref="C18:I18"/>
    <mergeCell ref="F58:I58"/>
    <mergeCell ref="G21:I21"/>
    <mergeCell ref="D39:D40"/>
    <mergeCell ref="C42:I42"/>
    <mergeCell ref="B44:C44"/>
    <mergeCell ref="F44:I45"/>
    <mergeCell ref="F47:I48"/>
    <mergeCell ref="B50:C50"/>
    <mergeCell ref="F50:I51"/>
    <mergeCell ref="B53:C53"/>
    <mergeCell ref="F53:I54"/>
    <mergeCell ref="C56:I56"/>
    <mergeCell ref="F59:G59"/>
    <mergeCell ref="B60:C60"/>
    <mergeCell ref="F60:I60"/>
    <mergeCell ref="F61:G61"/>
    <mergeCell ref="B62:C62"/>
    <mergeCell ref="F62:I63"/>
    <mergeCell ref="C68:I68"/>
    <mergeCell ref="F70:I70"/>
    <mergeCell ref="F72:I73"/>
    <mergeCell ref="F64:G64"/>
    <mergeCell ref="B65:C65"/>
    <mergeCell ref="F65:I66"/>
  </mergeCells>
  <pageMargins left="0.7" right="0.7" top="0.75" bottom="0.75" header="0.3" footer="0.3"/>
  <pageSetup orientation="landscape" horizontalDpi="1200" verticalDpi="1200" r:id="rId1"/>
  <headerFooter>
    <oddHeader>&amp;L&amp;K000000&amp;F&amp;C&amp;K000000&amp;D&amp;T&amp;R&amp;K000000&amp;A</oddHeader>
    <oddFooter>&amp;L&amp;K000000&amp;G&amp;C&amp;K000000&amp;P/&amp;N&amp;R&amp;K000000&amp;G</oddFooter>
  </headerFooter>
  <rowBreaks count="1" manualBreakCount="1">
    <brk id="18"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46081"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46082" r:id="rId6" name="Check Box 2">
              <controlPr defaultSize="0" autoFill="0" autoLine="0" autoPict="0" altText="">
                <anchor moveWithCells="1">
                  <from>
                    <xdr:col>1</xdr:col>
                    <xdr:colOff>88900</xdr:colOff>
                    <xdr:row>22</xdr:row>
                    <xdr:rowOff>139700</xdr:rowOff>
                  </from>
                  <to>
                    <xdr:col>2</xdr:col>
                    <xdr:colOff>190500</xdr:colOff>
                    <xdr:row>25</xdr:row>
                    <xdr:rowOff>38100</xdr:rowOff>
                  </to>
                </anchor>
              </controlPr>
            </control>
          </mc:Choice>
        </mc:AlternateContent>
        <mc:AlternateContent xmlns:mc="http://schemas.openxmlformats.org/markup-compatibility/2006">
          <mc:Choice Requires="x14">
            <control shapeId="46083"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46084"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46085"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46086"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46087"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46088"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46089"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42F0D1D-6B15-704A-8CDE-9BB4692A99B0}">
          <x14:formula1>
            <xm:f>controls!$A$2:$A$4</xm:f>
          </x14:formula1>
          <xm:sqref>I24 I26 I28 I30 I32 I34 I36 I38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E7BE-AD89-CF4D-9402-2357C05DCB72}">
  <sheetPr>
    <outlinePr summaryBelow="0" summaryRight="0"/>
    <pageSetUpPr fitToPage="1"/>
  </sheetPr>
  <dimension ref="A1:AF904"/>
  <sheetViews>
    <sheetView topLeftCell="A6" zoomScale="90" zoomScaleNormal="90" workbookViewId="0">
      <selection activeCell="F43" sqref="F43"/>
    </sheetView>
  </sheetViews>
  <sheetFormatPr baseColWidth="10" defaultColWidth="14.5" defaultRowHeight="15.75" customHeight="1" x14ac:dyDescent="0.2"/>
  <cols>
    <col min="1" max="1" width="0.83203125" style="47" customWidth="1"/>
    <col min="2" max="2" width="2.6640625" style="47" customWidth="1"/>
    <col min="3" max="9" width="15.1640625" style="47" customWidth="1"/>
    <col min="10" max="12" width="2.6640625" style="47" customWidth="1"/>
    <col min="13" max="19" width="15.1640625" style="47" customWidth="1"/>
    <col min="20" max="20" width="2.6640625" style="47" customWidth="1"/>
    <col min="21" max="21" width="14.5" style="47"/>
    <col min="22" max="29" width="0" style="47" hidden="1" customWidth="1"/>
    <col min="30" max="16384" width="14.5" style="47"/>
  </cols>
  <sheetData>
    <row r="1" spans="1:29" ht="6" customHeight="1" thickBot="1" x14ac:dyDescent="0.4">
      <c r="A1" s="45"/>
      <c r="B1" s="45"/>
      <c r="C1" s="2"/>
      <c r="D1" s="2"/>
      <c r="E1" s="2"/>
      <c r="F1" s="2"/>
      <c r="G1" s="2"/>
      <c r="H1" s="2"/>
      <c r="I1" s="2"/>
      <c r="J1" s="2"/>
      <c r="K1" s="2"/>
      <c r="L1" s="2"/>
      <c r="M1" s="2"/>
      <c r="N1" s="2"/>
      <c r="O1" s="2"/>
      <c r="P1" s="2"/>
      <c r="Q1" s="2"/>
      <c r="R1" s="2"/>
      <c r="S1" s="2"/>
      <c r="T1" s="46"/>
      <c r="U1" s="46"/>
      <c r="V1" s="46"/>
      <c r="W1" s="46"/>
      <c r="X1" s="46"/>
      <c r="Y1" s="46"/>
      <c r="Z1" s="46"/>
      <c r="AA1" s="46"/>
      <c r="AB1" s="46"/>
      <c r="AC1" s="46"/>
    </row>
    <row r="2" spans="1:29" ht="22" thickBot="1" x14ac:dyDescent="0.3">
      <c r="A2" s="45"/>
      <c r="B2" s="217" t="s">
        <v>0</v>
      </c>
      <c r="C2" s="218"/>
      <c r="D2" s="218"/>
      <c r="E2" s="218"/>
      <c r="F2" s="218"/>
      <c r="G2" s="218"/>
      <c r="H2" s="218"/>
      <c r="I2" s="218"/>
      <c r="J2" s="218"/>
      <c r="K2" s="218"/>
      <c r="L2" s="218"/>
      <c r="M2" s="218"/>
      <c r="N2" s="218"/>
      <c r="O2" s="218"/>
      <c r="P2" s="218"/>
      <c r="Q2" s="218"/>
      <c r="R2" s="218"/>
      <c r="S2" s="218"/>
      <c r="T2" s="219"/>
      <c r="U2" s="46"/>
      <c r="V2" s="46"/>
      <c r="W2" s="46"/>
      <c r="X2" s="46"/>
      <c r="Y2" s="46"/>
      <c r="Z2" s="46"/>
      <c r="AA2" s="46"/>
      <c r="AB2" s="46"/>
      <c r="AC2" s="46"/>
    </row>
    <row r="3" spans="1:29" ht="17.5" customHeight="1" x14ac:dyDescent="0.2">
      <c r="A3" s="45"/>
      <c r="B3" s="222" t="s">
        <v>90</v>
      </c>
      <c r="C3" s="222"/>
      <c r="D3" s="222"/>
      <c r="E3" s="222"/>
      <c r="F3" s="222"/>
      <c r="G3" s="222"/>
      <c r="H3" s="222"/>
      <c r="I3" s="222"/>
      <c r="J3" s="222"/>
      <c r="K3" s="222"/>
      <c r="L3" s="222"/>
      <c r="M3" s="222"/>
      <c r="O3" s="225" t="s">
        <v>1</v>
      </c>
      <c r="P3" s="225"/>
      <c r="Q3" s="225"/>
      <c r="R3" s="225"/>
      <c r="S3" s="11"/>
      <c r="T3" s="46"/>
      <c r="U3" s="46"/>
      <c r="V3" s="46"/>
      <c r="W3" s="46"/>
      <c r="X3" s="46"/>
      <c r="Y3" s="46"/>
      <c r="Z3" s="46"/>
      <c r="AA3" s="46"/>
      <c r="AB3" s="46"/>
      <c r="AC3" s="46"/>
    </row>
    <row r="4" spans="1:29" ht="17.5" customHeight="1" x14ac:dyDescent="0.2">
      <c r="A4" s="45"/>
      <c r="B4" s="223"/>
      <c r="C4" s="223"/>
      <c r="D4" s="223"/>
      <c r="E4" s="223"/>
      <c r="F4" s="223"/>
      <c r="G4" s="223"/>
      <c r="H4" s="223"/>
      <c r="I4" s="223"/>
      <c r="J4" s="223"/>
      <c r="K4" s="223"/>
      <c r="L4" s="223"/>
      <c r="M4" s="223"/>
      <c r="O4" s="14" t="s">
        <v>2</v>
      </c>
      <c r="P4" s="15" t="s">
        <v>3</v>
      </c>
      <c r="Q4" s="226" t="s">
        <v>4</v>
      </c>
      <c r="R4" s="226"/>
      <c r="T4" s="46"/>
      <c r="U4" s="46"/>
      <c r="V4" s="46"/>
      <c r="W4" s="46"/>
      <c r="X4" s="46"/>
      <c r="Y4" s="46"/>
      <c r="Z4" s="46"/>
    </row>
    <row r="5" spans="1:29" ht="17.5" customHeight="1" x14ac:dyDescent="0.2">
      <c r="A5" s="45"/>
      <c r="B5" s="223"/>
      <c r="C5" s="223"/>
      <c r="D5" s="223"/>
      <c r="E5" s="223"/>
      <c r="F5" s="223"/>
      <c r="G5" s="223"/>
      <c r="H5" s="223"/>
      <c r="I5" s="223"/>
      <c r="J5" s="223"/>
      <c r="K5" s="223"/>
      <c r="L5" s="223"/>
      <c r="M5" s="223"/>
      <c r="O5" s="68"/>
      <c r="P5" s="12" t="s">
        <v>5</v>
      </c>
      <c r="Q5" s="227" t="s">
        <v>6</v>
      </c>
      <c r="R5" s="227"/>
      <c r="T5" s="46"/>
      <c r="U5" s="46"/>
      <c r="V5" s="46"/>
      <c r="W5" s="46"/>
      <c r="X5" s="46"/>
      <c r="Y5" s="46"/>
      <c r="Z5" s="46"/>
    </row>
    <row r="6" spans="1:29" ht="17.5" customHeight="1" x14ac:dyDescent="0.2">
      <c r="A6" s="45"/>
      <c r="B6" s="223"/>
      <c r="C6" s="223"/>
      <c r="D6" s="223"/>
      <c r="E6" s="223"/>
      <c r="F6" s="223"/>
      <c r="G6" s="223"/>
      <c r="H6" s="223"/>
      <c r="I6" s="223"/>
      <c r="J6" s="223"/>
      <c r="K6" s="223"/>
      <c r="L6" s="223"/>
      <c r="M6" s="223"/>
      <c r="O6" s="53"/>
      <c r="P6" s="12" t="s">
        <v>5</v>
      </c>
      <c r="Q6" s="227" t="s">
        <v>7</v>
      </c>
      <c r="R6" s="227"/>
      <c r="T6" s="46"/>
      <c r="U6" s="46"/>
      <c r="V6" s="46"/>
      <c r="W6" s="46"/>
      <c r="X6" s="46"/>
      <c r="Y6" s="46"/>
      <c r="Z6" s="46"/>
    </row>
    <row r="7" spans="1:29" ht="17.5" customHeight="1" x14ac:dyDescent="0.2">
      <c r="A7" s="45"/>
      <c r="B7" s="223"/>
      <c r="C7" s="223"/>
      <c r="D7" s="223"/>
      <c r="E7" s="223"/>
      <c r="F7" s="223"/>
      <c r="G7" s="223"/>
      <c r="H7" s="223"/>
      <c r="I7" s="223"/>
      <c r="J7" s="223"/>
      <c r="K7" s="223"/>
      <c r="L7" s="223"/>
      <c r="M7" s="223"/>
      <c r="O7" s="57"/>
      <c r="P7" s="13" t="s">
        <v>8</v>
      </c>
      <c r="Q7" s="228" t="s">
        <v>9</v>
      </c>
      <c r="R7" s="228"/>
      <c r="T7" s="46"/>
      <c r="U7" s="46"/>
      <c r="V7" s="46"/>
      <c r="W7" s="46"/>
      <c r="X7" s="46"/>
      <c r="Y7" s="46"/>
      <c r="Z7" s="46"/>
    </row>
    <row r="8" spans="1:29" ht="17.5" customHeight="1" x14ac:dyDescent="0.2">
      <c r="A8" s="45"/>
      <c r="B8" s="223"/>
      <c r="C8" s="223"/>
      <c r="D8" s="223"/>
      <c r="E8" s="223"/>
      <c r="F8" s="223"/>
      <c r="G8" s="223"/>
      <c r="H8" s="223"/>
      <c r="I8" s="223"/>
      <c r="J8" s="223"/>
      <c r="K8" s="223"/>
      <c r="L8" s="223"/>
      <c r="M8" s="223"/>
      <c r="O8" s="48"/>
      <c r="P8" s="48"/>
      <c r="Q8" s="48"/>
      <c r="T8" s="46"/>
      <c r="U8" s="46"/>
      <c r="V8" s="46"/>
      <c r="W8" s="46"/>
      <c r="X8" s="46"/>
      <c r="Y8" s="46"/>
      <c r="Z8" s="46"/>
    </row>
    <row r="9" spans="1:29" ht="17.5" customHeight="1" x14ac:dyDescent="0.2">
      <c r="A9" s="45"/>
      <c r="B9" s="223"/>
      <c r="C9" s="223"/>
      <c r="D9" s="223"/>
      <c r="E9" s="223"/>
      <c r="F9" s="223"/>
      <c r="G9" s="223"/>
      <c r="H9" s="223"/>
      <c r="I9" s="223"/>
      <c r="J9" s="223"/>
      <c r="K9" s="223"/>
      <c r="L9" s="223"/>
      <c r="M9" s="223"/>
      <c r="O9" s="46"/>
      <c r="P9" s="46"/>
      <c r="Q9" s="46"/>
      <c r="R9" s="46"/>
      <c r="S9" s="46"/>
      <c r="T9" s="46"/>
      <c r="U9" s="46"/>
      <c r="V9" s="46"/>
      <c r="W9" s="46"/>
      <c r="X9" s="46"/>
      <c r="Y9" s="46"/>
      <c r="Z9" s="46"/>
      <c r="AA9" s="46"/>
      <c r="AB9" s="46"/>
      <c r="AC9" s="46"/>
    </row>
    <row r="10" spans="1:29" ht="17.5" customHeight="1" thickBot="1" x14ac:dyDescent="0.25">
      <c r="A10" s="3"/>
      <c r="B10" s="224"/>
      <c r="C10" s="224"/>
      <c r="D10" s="224"/>
      <c r="E10" s="224"/>
      <c r="F10" s="224"/>
      <c r="G10" s="224"/>
      <c r="H10" s="224"/>
      <c r="I10" s="224"/>
      <c r="J10" s="224"/>
      <c r="K10" s="224"/>
      <c r="L10" s="224"/>
      <c r="M10" s="224"/>
      <c r="N10" s="46"/>
      <c r="O10" s="46"/>
      <c r="P10" s="46"/>
      <c r="Q10" s="46"/>
      <c r="R10" s="46"/>
      <c r="S10" s="46"/>
      <c r="T10" s="46"/>
      <c r="U10" s="46"/>
      <c r="V10" s="46"/>
      <c r="W10" s="46"/>
      <c r="X10" s="20" t="s">
        <v>71</v>
      </c>
      <c r="Y10" s="20">
        <v>1</v>
      </c>
      <c r="Z10" s="20">
        <v>2</v>
      </c>
      <c r="AA10" s="20">
        <v>3</v>
      </c>
      <c r="AB10" s="20">
        <v>4</v>
      </c>
      <c r="AC10" s="20">
        <v>5</v>
      </c>
    </row>
    <row r="11" spans="1:29" ht="22" thickBot="1" x14ac:dyDescent="0.3">
      <c r="A11" s="3"/>
      <c r="B11" s="217" t="s">
        <v>10</v>
      </c>
      <c r="C11" s="218"/>
      <c r="D11" s="218"/>
      <c r="E11" s="218"/>
      <c r="F11" s="218"/>
      <c r="G11" s="218"/>
      <c r="H11" s="218"/>
      <c r="I11" s="218"/>
      <c r="J11" s="218"/>
      <c r="K11" s="218"/>
      <c r="L11" s="218"/>
      <c r="M11" s="218"/>
      <c r="N11" s="218"/>
      <c r="O11" s="218"/>
      <c r="P11" s="218"/>
      <c r="Q11" s="218"/>
      <c r="R11" s="218"/>
      <c r="S11" s="218"/>
      <c r="T11" s="219"/>
      <c r="U11" s="46"/>
      <c r="W11" s="46"/>
      <c r="X11" s="20" t="s">
        <v>69</v>
      </c>
      <c r="Y11" s="16" t="b">
        <f>ISBLANK(D17)</f>
        <v>0</v>
      </c>
      <c r="Z11" s="16" t="b">
        <f>ISBLANK(E17)</f>
        <v>0</v>
      </c>
      <c r="AA11" s="16" t="b">
        <f>ISBLANK(F17)</f>
        <v>0</v>
      </c>
      <c r="AB11" s="16" t="b">
        <f>ISBLANK(G17)</f>
        <v>1</v>
      </c>
      <c r="AC11" s="16" t="b">
        <f>ISBLANK(H17)</f>
        <v>1</v>
      </c>
    </row>
    <row r="12" spans="1:29" ht="17" thickBot="1" x14ac:dyDescent="0.25">
      <c r="A12" s="3"/>
      <c r="B12" s="3"/>
      <c r="C12" s="41"/>
      <c r="D12" s="41"/>
      <c r="E12" s="41"/>
      <c r="F12" s="41"/>
      <c r="G12" s="41"/>
      <c r="H12" s="41"/>
      <c r="I12" s="41"/>
      <c r="J12" s="41"/>
      <c r="K12" s="41"/>
      <c r="L12" s="41"/>
      <c r="M12" s="41"/>
      <c r="N12" s="41"/>
      <c r="O12" s="41"/>
      <c r="P12" s="41"/>
      <c r="Q12" s="41"/>
      <c r="R12" s="41"/>
      <c r="S12" s="41"/>
      <c r="T12" s="46"/>
      <c r="U12" s="46"/>
      <c r="V12" s="46"/>
      <c r="W12" s="46"/>
      <c r="X12" s="20" t="s">
        <v>70</v>
      </c>
      <c r="Y12" s="87" t="b">
        <f>ISBLANK(D26)</f>
        <v>0</v>
      </c>
      <c r="Z12" s="87" t="b">
        <f>ISBLANK(E26)</f>
        <v>1</v>
      </c>
      <c r="AA12" s="87" t="b">
        <f>ISBLANK(F26)</f>
        <v>1</v>
      </c>
      <c r="AB12" s="87" t="b">
        <f>ISBLANK(G26)</f>
        <v>1</v>
      </c>
      <c r="AC12" s="87" t="b">
        <f>ISBLANK(H26)</f>
        <v>1</v>
      </c>
    </row>
    <row r="13" spans="1:29" s="16" customFormat="1" ht="16.25" customHeight="1" x14ac:dyDescent="0.2">
      <c r="B13" s="17"/>
      <c r="C13" s="220" t="s">
        <v>11</v>
      </c>
      <c r="D13" s="220"/>
      <c r="E13" s="220"/>
      <c r="F13" s="220"/>
      <c r="G13" s="220"/>
      <c r="H13" s="220"/>
      <c r="I13" s="220"/>
      <c r="J13" s="18"/>
      <c r="K13" s="19"/>
      <c r="L13" s="17"/>
      <c r="M13" s="220" t="s">
        <v>12</v>
      </c>
      <c r="N13" s="220"/>
      <c r="O13" s="220"/>
      <c r="P13" s="220"/>
      <c r="Q13" s="220"/>
      <c r="R13" s="220"/>
      <c r="S13" s="220"/>
      <c r="T13" s="18"/>
      <c r="V13" s="20"/>
      <c r="W13" s="20"/>
      <c r="X13" s="20"/>
      <c r="Y13" s="20"/>
      <c r="Z13" s="20"/>
      <c r="AA13" s="20"/>
      <c r="AB13" s="20"/>
      <c r="AC13" s="20"/>
    </row>
    <row r="14" spans="1:29" s="16" customFormat="1" ht="11" customHeight="1" x14ac:dyDescent="0.2">
      <c r="B14" s="21"/>
      <c r="C14" s="19"/>
      <c r="D14" s="19"/>
      <c r="E14" s="19"/>
      <c r="F14" s="19"/>
      <c r="G14" s="19"/>
      <c r="H14" s="19"/>
      <c r="I14" s="19"/>
      <c r="J14" s="22"/>
      <c r="K14" s="19"/>
      <c r="L14" s="21"/>
      <c r="M14" s="19"/>
      <c r="N14" s="19"/>
      <c r="O14" s="19"/>
      <c r="P14" s="19"/>
      <c r="Q14" s="19"/>
      <c r="R14" s="19"/>
      <c r="S14" s="19"/>
      <c r="T14" s="22"/>
      <c r="V14" s="20"/>
      <c r="W14" s="20"/>
      <c r="X14" s="221" t="s">
        <v>72</v>
      </c>
      <c r="Y14" s="221"/>
      <c r="Z14" s="221"/>
      <c r="AA14" s="221"/>
    </row>
    <row r="15" spans="1:29" s="16" customFormat="1" ht="16" customHeight="1" x14ac:dyDescent="0.2">
      <c r="B15" s="21"/>
      <c r="C15" s="214" t="s">
        <v>79</v>
      </c>
      <c r="D15" s="215"/>
      <c r="E15" s="215"/>
      <c r="F15" s="215"/>
      <c r="G15" s="215"/>
      <c r="H15" s="215"/>
      <c r="I15" s="216"/>
      <c r="J15" s="22"/>
      <c r="K15" s="19"/>
      <c r="L15" s="21"/>
      <c r="M15" s="214" t="str">
        <f>C15</f>
        <v>Costs (Numerator)</v>
      </c>
      <c r="N15" s="215"/>
      <c r="O15" s="215"/>
      <c r="P15" s="215"/>
      <c r="Q15" s="215"/>
      <c r="R15" s="215"/>
      <c r="S15" s="216"/>
      <c r="T15" s="22"/>
      <c r="V15" s="20"/>
      <c r="W15" s="20" t="s">
        <v>66</v>
      </c>
      <c r="X15" s="20" t="s">
        <v>69</v>
      </c>
      <c r="Y15" s="20" t="s">
        <v>70</v>
      </c>
      <c r="Z15" s="20" t="s">
        <v>67</v>
      </c>
      <c r="AA15" s="20" t="s">
        <v>68</v>
      </c>
    </row>
    <row r="16" spans="1:29" s="16" customFormat="1" ht="16" x14ac:dyDescent="0.2">
      <c r="B16" s="21"/>
      <c r="C16" s="211" t="s">
        <v>75</v>
      </c>
      <c r="D16" s="212"/>
      <c r="E16" s="212"/>
      <c r="F16" s="212"/>
      <c r="G16" s="212"/>
      <c r="H16" s="212"/>
      <c r="I16" s="213"/>
      <c r="J16" s="22"/>
      <c r="K16" s="19"/>
      <c r="L16" s="21"/>
      <c r="M16" s="211" t="s">
        <v>75</v>
      </c>
      <c r="N16" s="212"/>
      <c r="O16" s="212"/>
      <c r="P16" s="212"/>
      <c r="Q16" s="212"/>
      <c r="R16" s="212"/>
      <c r="S16" s="213"/>
      <c r="T16" s="22"/>
      <c r="V16" s="20"/>
      <c r="W16" s="20"/>
      <c r="X16" s="20"/>
      <c r="Y16" s="20"/>
      <c r="Z16" s="20"/>
      <c r="AA16" s="20"/>
    </row>
    <row r="17" spans="2:29" s="23" customFormat="1" ht="34" x14ac:dyDescent="0.2">
      <c r="B17" s="24"/>
      <c r="C17" s="72" t="s">
        <v>13</v>
      </c>
      <c r="D17" s="73" t="s">
        <v>35</v>
      </c>
      <c r="E17" s="73" t="s">
        <v>36</v>
      </c>
      <c r="F17" s="73" t="s">
        <v>37</v>
      </c>
      <c r="G17" s="73"/>
      <c r="H17" s="73"/>
      <c r="I17" s="72" t="s">
        <v>14</v>
      </c>
      <c r="J17" s="25"/>
      <c r="K17" s="26"/>
      <c r="L17" s="24"/>
      <c r="M17" s="5" t="s">
        <v>13</v>
      </c>
      <c r="N17" s="59" t="str">
        <f>IF(NOT( Y11), D17,"")</f>
        <v>Chlamydia Screening</v>
      </c>
      <c r="O17" s="59" t="str">
        <f t="shared" ref="O17:R17" si="0">IF(NOT( Z11), E17,"")</f>
        <v>Chlamydia Treatment</v>
      </c>
      <c r="P17" s="59" t="str">
        <f t="shared" si="0"/>
        <v>PID Treatment</v>
      </c>
      <c r="Q17" s="59" t="str">
        <f t="shared" si="0"/>
        <v/>
      </c>
      <c r="R17" s="59" t="str">
        <f t="shared" si="0"/>
        <v/>
      </c>
      <c r="S17" s="40" t="s">
        <v>14</v>
      </c>
      <c r="T17" s="25"/>
      <c r="V17" s="42">
        <v>1</v>
      </c>
      <c r="W17" s="87" t="b">
        <f>ISBLANK($C18)</f>
        <v>0</v>
      </c>
      <c r="X17" s="16" t="b">
        <f>AND(ISBLANK(D18),ISBLANK(E18),ISBLANK(F18),ISBLANK(G18),ISBLANK(H18))</f>
        <v>0</v>
      </c>
      <c r="Y17" s="16" t="b">
        <f>AND(ISBLANK(D27),ISBLANK(E27),ISBLANK(F27),ISBLANK(G27),ISBLANK(H27))</f>
        <v>0</v>
      </c>
      <c r="Z17" s="16" t="b">
        <f>AND(ISBLANK(N18),ISBLANK(O18),ISBLANK(P18),ISBLANK(Q18),ISBLANK(R18))</f>
        <v>0</v>
      </c>
      <c r="AA17" s="16" t="b">
        <f>AND(ISBLANK(N27),ISBLANK(O27),ISBLANK(P27),ISBLANK(Q27),ISBLANK(R27))</f>
        <v>0</v>
      </c>
    </row>
    <row r="18" spans="2:29" s="16" customFormat="1" ht="17" x14ac:dyDescent="0.2">
      <c r="B18" s="21"/>
      <c r="C18" s="67" t="s">
        <v>41</v>
      </c>
      <c r="D18" s="54">
        <f>G37*Q37</f>
        <v>50000</v>
      </c>
      <c r="E18" s="54">
        <f>G38*Q38</f>
        <v>750</v>
      </c>
      <c r="F18" s="54">
        <f>G39*D27</f>
        <v>35000</v>
      </c>
      <c r="G18" s="55"/>
      <c r="H18" s="55"/>
      <c r="I18" s="58">
        <f>IF(NOT( X17), SUM(D18:H18),"")</f>
        <v>85750</v>
      </c>
      <c r="J18" s="22"/>
      <c r="K18" s="19"/>
      <c r="L18" s="21"/>
      <c r="M18" s="59" t="str">
        <f>IF(NOT( $W17), $C18,"")</f>
        <v>1 year</v>
      </c>
      <c r="N18" s="55">
        <v>0</v>
      </c>
      <c r="O18" s="55">
        <v>0</v>
      </c>
      <c r="P18" s="55">
        <f>G39*N27</f>
        <v>77000</v>
      </c>
      <c r="Q18" s="55"/>
      <c r="R18" s="55"/>
      <c r="S18" s="60">
        <f>IF(NOT( Z17), SUM(N18:R18),"")</f>
        <v>77000</v>
      </c>
      <c r="T18" s="22"/>
      <c r="V18" s="42">
        <v>2</v>
      </c>
      <c r="W18" s="87" t="b">
        <f t="shared" ref="W18:W21" si="1">ISBLANK($C19)</f>
        <v>1</v>
      </c>
      <c r="X18" s="16" t="b">
        <f>AND(ISBLANK(D19),ISBLANK(E19),ISBLANK(F19),ISBLANK(G19),ISBLANK(H19))</f>
        <v>1</v>
      </c>
      <c r="Y18" s="16" t="b">
        <f>AND(ISBLANK(D28),ISBLANK(E28),ISBLANK(F28),ISBLANK(G28),ISBLANK(H28))</f>
        <v>1</v>
      </c>
      <c r="Z18" s="16" t="b">
        <f t="shared" ref="Z18:Z21" si="2">AND(ISBLANK(N19),ISBLANK(O19),ISBLANK(P19),ISBLANK(Q19),ISBLANK(R19))</f>
        <v>1</v>
      </c>
      <c r="AA18" s="16" t="b">
        <f t="shared" ref="AA18:AA21" si="3">AND(ISBLANK(N28),ISBLANK(O28),ISBLANK(P28),ISBLANK(Q28),ISBLANK(R28))</f>
        <v>1</v>
      </c>
      <c r="AB18" s="20"/>
      <c r="AC18" s="20"/>
    </row>
    <row r="19" spans="2:29" s="16" customFormat="1" ht="17" hidden="1" x14ac:dyDescent="0.2">
      <c r="B19" s="21"/>
      <c r="C19" s="67"/>
      <c r="D19" s="55"/>
      <c r="E19" s="55"/>
      <c r="F19" s="55"/>
      <c r="G19" s="55"/>
      <c r="H19" s="55"/>
      <c r="I19" s="58" t="str">
        <f>IF(NOT( X18), SUM(D19:H19),"")</f>
        <v/>
      </c>
      <c r="J19" s="22"/>
      <c r="K19" s="19"/>
      <c r="L19" s="21"/>
      <c r="M19" s="59" t="str">
        <f>IF(NOT( $W18), $C19,"")</f>
        <v/>
      </c>
      <c r="N19" s="55"/>
      <c r="O19" s="55"/>
      <c r="P19" s="55"/>
      <c r="Q19" s="55"/>
      <c r="R19" s="55"/>
      <c r="S19" s="60" t="str">
        <f t="shared" ref="S19:S22" si="4">IF(NOT( Z18), SUM(N19:R19),"")</f>
        <v/>
      </c>
      <c r="T19" s="22"/>
      <c r="V19" s="42">
        <v>3</v>
      </c>
      <c r="W19" s="87" t="b">
        <f t="shared" si="1"/>
        <v>1</v>
      </c>
      <c r="X19" s="16" t="b">
        <f>AND(ISBLANK(D20),ISBLANK(E20),ISBLANK(F20),ISBLANK(G20),ISBLANK(H20))</f>
        <v>1</v>
      </c>
      <c r="Y19" s="16" t="b">
        <f>AND(ISBLANK(D29),ISBLANK(E29),ISBLANK(F29),ISBLANK(G29),ISBLANK(H29))</f>
        <v>1</v>
      </c>
      <c r="Z19" s="16" t="b">
        <f t="shared" si="2"/>
        <v>1</v>
      </c>
      <c r="AA19" s="16" t="b">
        <f t="shared" si="3"/>
        <v>1</v>
      </c>
      <c r="AB19" s="20"/>
      <c r="AC19" s="20"/>
    </row>
    <row r="20" spans="2:29" s="16" customFormat="1" ht="15" hidden="1" customHeight="1" x14ac:dyDescent="0.2">
      <c r="B20" s="21"/>
      <c r="C20" s="67"/>
      <c r="D20" s="55"/>
      <c r="E20" s="55"/>
      <c r="F20" s="55"/>
      <c r="G20" s="55"/>
      <c r="H20" s="55"/>
      <c r="I20" s="58" t="str">
        <f>IF(NOT( X19), SUM(D20:H20),"")</f>
        <v/>
      </c>
      <c r="J20" s="22"/>
      <c r="K20" s="19"/>
      <c r="L20" s="21"/>
      <c r="M20" s="59" t="str">
        <f>IF(NOT( $W19), $C20,"")</f>
        <v/>
      </c>
      <c r="N20" s="55"/>
      <c r="O20" s="55"/>
      <c r="P20" s="55"/>
      <c r="Q20" s="55"/>
      <c r="R20" s="55"/>
      <c r="S20" s="60" t="str">
        <f t="shared" si="4"/>
        <v/>
      </c>
      <c r="T20" s="22"/>
      <c r="V20" s="42">
        <v>4</v>
      </c>
      <c r="W20" s="87" t="b">
        <f t="shared" si="1"/>
        <v>1</v>
      </c>
      <c r="X20" s="16" t="b">
        <f>AND(ISBLANK(D21),ISBLANK(E21),ISBLANK(F21),ISBLANK(G21),ISBLANK(H21))</f>
        <v>1</v>
      </c>
      <c r="Y20" s="16" t="b">
        <f>AND(ISBLANK(D30),ISBLANK(E30),ISBLANK(F30),ISBLANK(G30),ISBLANK(H30))</f>
        <v>1</v>
      </c>
      <c r="Z20" s="16" t="b">
        <f t="shared" si="2"/>
        <v>1</v>
      </c>
      <c r="AA20" s="16" t="b">
        <f t="shared" si="3"/>
        <v>1</v>
      </c>
      <c r="AB20" s="20"/>
      <c r="AC20" s="20"/>
    </row>
    <row r="21" spans="2:29" s="16" customFormat="1" ht="15" hidden="1" customHeight="1" x14ac:dyDescent="0.2">
      <c r="B21" s="21"/>
      <c r="C21" s="67"/>
      <c r="D21" s="55"/>
      <c r="E21" s="55"/>
      <c r="F21" s="55"/>
      <c r="G21" s="55"/>
      <c r="H21" s="55"/>
      <c r="I21" s="58" t="str">
        <f>IF(NOT( X20), SUM(D21:H21),"")</f>
        <v/>
      </c>
      <c r="J21" s="22"/>
      <c r="K21" s="19"/>
      <c r="L21" s="21"/>
      <c r="M21" s="59" t="str">
        <f>IF(NOT( $W20), $C21,"")</f>
        <v/>
      </c>
      <c r="N21" s="55"/>
      <c r="O21" s="55"/>
      <c r="P21" s="55"/>
      <c r="Q21" s="55"/>
      <c r="R21" s="55"/>
      <c r="S21" s="60" t="str">
        <f t="shared" si="4"/>
        <v/>
      </c>
      <c r="T21" s="22"/>
      <c r="V21" s="42">
        <v>5</v>
      </c>
      <c r="W21" s="87" t="b">
        <f t="shared" si="1"/>
        <v>1</v>
      </c>
      <c r="X21" s="16" t="b">
        <f>AND(ISBLANK(D22),ISBLANK(E22),ISBLANK(F22),ISBLANK(G22),ISBLANK(H22))</f>
        <v>1</v>
      </c>
      <c r="Y21" s="16" t="b">
        <f>AND(ISBLANK(D31),ISBLANK(E31),ISBLANK(F31),ISBLANK(G31),ISBLANK(H31))</f>
        <v>1</v>
      </c>
      <c r="Z21" s="16" t="b">
        <f t="shared" si="2"/>
        <v>1</v>
      </c>
      <c r="AA21" s="16" t="b">
        <f t="shared" si="3"/>
        <v>1</v>
      </c>
      <c r="AB21" s="20"/>
      <c r="AC21" s="20"/>
    </row>
    <row r="22" spans="2:29" s="16" customFormat="1" ht="15" hidden="1" customHeight="1" x14ac:dyDescent="0.2">
      <c r="B22" s="21"/>
      <c r="C22" s="67"/>
      <c r="D22" s="55"/>
      <c r="E22" s="55"/>
      <c r="F22" s="55"/>
      <c r="G22" s="55"/>
      <c r="H22" s="55"/>
      <c r="I22" s="58" t="str">
        <f>IF(NOT( X21), SUM(D22:H22),"")</f>
        <v/>
      </c>
      <c r="J22" s="22"/>
      <c r="K22" s="19"/>
      <c r="L22" s="21"/>
      <c r="M22" s="59" t="str">
        <f>IF(NOT( $W21), $C22,"")</f>
        <v/>
      </c>
      <c r="N22" s="55"/>
      <c r="O22" s="55"/>
      <c r="P22" s="55"/>
      <c r="Q22" s="55"/>
      <c r="R22" s="55"/>
      <c r="S22" s="60" t="str">
        <f t="shared" si="4"/>
        <v/>
      </c>
      <c r="T22" s="22"/>
      <c r="V22" s="20"/>
      <c r="W22" s="20"/>
      <c r="AB22" s="20"/>
      <c r="AC22" s="20"/>
    </row>
    <row r="23" spans="2:29" s="16" customFormat="1" ht="16" x14ac:dyDescent="0.2">
      <c r="B23" s="21"/>
      <c r="C23" s="19"/>
      <c r="D23" s="19"/>
      <c r="E23" s="19"/>
      <c r="F23" s="19"/>
      <c r="G23" s="19"/>
      <c r="H23" s="19"/>
      <c r="I23" s="19"/>
      <c r="J23" s="22"/>
      <c r="K23" s="19"/>
      <c r="L23" s="21"/>
      <c r="M23" s="19"/>
      <c r="N23" s="19"/>
      <c r="O23" s="19"/>
      <c r="P23" s="19"/>
      <c r="Q23" s="19"/>
      <c r="R23" s="19"/>
      <c r="S23" s="19"/>
      <c r="T23" s="22"/>
      <c r="V23" s="20"/>
      <c r="W23" s="20"/>
      <c r="Z23" s="20"/>
      <c r="AA23" s="20"/>
      <c r="AB23" s="20"/>
      <c r="AC23" s="20"/>
    </row>
    <row r="24" spans="2:29" s="16" customFormat="1" ht="16.25" customHeight="1" x14ac:dyDescent="0.2">
      <c r="B24" s="21"/>
      <c r="C24" s="214" t="s">
        <v>80</v>
      </c>
      <c r="D24" s="215"/>
      <c r="E24" s="215"/>
      <c r="F24" s="215"/>
      <c r="G24" s="215"/>
      <c r="H24" s="215"/>
      <c r="I24" s="216"/>
      <c r="J24" s="22"/>
      <c r="K24" s="19"/>
      <c r="L24" s="21"/>
      <c r="M24" s="214" t="str">
        <f>C24</f>
        <v>Health Outcome (Denominator)</v>
      </c>
      <c r="N24" s="215"/>
      <c r="O24" s="215"/>
      <c r="P24" s="215"/>
      <c r="Q24" s="215"/>
      <c r="R24" s="215"/>
      <c r="S24" s="216"/>
      <c r="T24" s="22"/>
      <c r="V24" s="20"/>
      <c r="W24" s="20"/>
      <c r="Y24" s="20"/>
      <c r="Z24" s="20"/>
      <c r="AA24" s="20"/>
      <c r="AB24" s="20"/>
      <c r="AC24" s="20"/>
    </row>
    <row r="25" spans="2:29" s="16" customFormat="1" ht="16.25" customHeight="1" x14ac:dyDescent="0.2">
      <c r="B25" s="21"/>
      <c r="C25" s="211" t="s">
        <v>76</v>
      </c>
      <c r="D25" s="212"/>
      <c r="E25" s="212"/>
      <c r="F25" s="212"/>
      <c r="G25" s="212"/>
      <c r="H25" s="212"/>
      <c r="I25" s="213"/>
      <c r="J25" s="22"/>
      <c r="K25" s="19"/>
      <c r="L25" s="21"/>
      <c r="M25" s="211" t="s">
        <v>76</v>
      </c>
      <c r="N25" s="212"/>
      <c r="O25" s="212"/>
      <c r="P25" s="212"/>
      <c r="Q25" s="212"/>
      <c r="R25" s="212"/>
      <c r="S25" s="213"/>
      <c r="T25" s="22"/>
      <c r="V25" s="20"/>
      <c r="W25" s="20"/>
      <c r="Y25" s="20"/>
      <c r="Z25" s="20"/>
      <c r="AA25" s="20"/>
      <c r="AB25" s="20"/>
      <c r="AC25" s="20"/>
    </row>
    <row r="26" spans="2:29" s="16" customFormat="1" ht="17" x14ac:dyDescent="0.2">
      <c r="B26" s="21"/>
      <c r="C26" s="74" t="s">
        <v>13</v>
      </c>
      <c r="D26" s="199" t="s">
        <v>104</v>
      </c>
      <c r="E26" s="200"/>
      <c r="F26" s="200"/>
      <c r="G26" s="200"/>
      <c r="H26" s="200"/>
      <c r="I26" s="201"/>
      <c r="J26" s="22"/>
      <c r="K26" s="19"/>
      <c r="L26" s="21"/>
      <c r="M26" s="5" t="s">
        <v>13</v>
      </c>
      <c r="N26" s="202" t="str">
        <f>IF(NOT( Y12), D26,"")</f>
        <v>PID Cases</v>
      </c>
      <c r="O26" s="203"/>
      <c r="P26" s="203"/>
      <c r="Q26" s="203"/>
      <c r="R26" s="203"/>
      <c r="S26" s="204"/>
      <c r="T26" s="22"/>
      <c r="V26" s="20"/>
      <c r="W26" s="20"/>
      <c r="X26" s="20"/>
      <c r="Y26" s="20"/>
      <c r="Z26" s="20"/>
      <c r="AA26" s="20"/>
      <c r="AB26" s="20"/>
      <c r="AC26" s="20"/>
    </row>
    <row r="27" spans="2:29" s="16" customFormat="1" ht="17" x14ac:dyDescent="0.2">
      <c r="B27" s="21"/>
      <c r="C27" s="59" t="str">
        <f>IF(NOT( W17), C18,"")</f>
        <v>1 year</v>
      </c>
      <c r="D27" s="205">
        <f>Q40-Q39</f>
        <v>10</v>
      </c>
      <c r="E27" s="206"/>
      <c r="F27" s="206"/>
      <c r="G27" s="206"/>
      <c r="H27" s="206"/>
      <c r="I27" s="207"/>
      <c r="J27" s="22"/>
      <c r="K27" s="19"/>
      <c r="L27" s="21"/>
      <c r="M27" s="59" t="str">
        <f>IF(NOT( W17), C18,"")</f>
        <v>1 year</v>
      </c>
      <c r="N27" s="208">
        <f>Q40</f>
        <v>22</v>
      </c>
      <c r="O27" s="209"/>
      <c r="P27" s="209"/>
      <c r="Q27" s="209"/>
      <c r="R27" s="209"/>
      <c r="S27" s="210"/>
      <c r="T27" s="22"/>
      <c r="V27" s="20"/>
      <c r="W27" s="20"/>
      <c r="X27" s="20"/>
      <c r="Y27" s="20"/>
      <c r="Z27" s="20"/>
      <c r="AA27" s="20"/>
      <c r="AB27" s="20"/>
      <c r="AC27" s="20"/>
    </row>
    <row r="28" spans="2:29" s="16" customFormat="1" ht="17" hidden="1" x14ac:dyDescent="0.2">
      <c r="B28" s="21"/>
      <c r="C28" s="59" t="str">
        <f>IF(NOT( W18), C19,"")</f>
        <v/>
      </c>
      <c r="D28" s="208"/>
      <c r="E28" s="209"/>
      <c r="F28" s="209"/>
      <c r="G28" s="209"/>
      <c r="H28" s="209"/>
      <c r="I28" s="210"/>
      <c r="J28" s="22"/>
      <c r="K28" s="19"/>
      <c r="L28" s="21"/>
      <c r="M28" s="59" t="str">
        <f>IF(NOT( W18), C19,"")</f>
        <v/>
      </c>
      <c r="N28" s="208"/>
      <c r="O28" s="209"/>
      <c r="P28" s="209"/>
      <c r="Q28" s="209"/>
      <c r="R28" s="209"/>
      <c r="S28" s="210"/>
      <c r="T28" s="22"/>
      <c r="V28" s="20"/>
      <c r="W28" s="20"/>
      <c r="X28" s="20"/>
      <c r="Y28" s="20"/>
      <c r="Z28" s="20"/>
      <c r="AA28" s="20"/>
      <c r="AB28" s="20"/>
      <c r="AC28" s="20"/>
    </row>
    <row r="29" spans="2:29" s="16" customFormat="1" ht="15" hidden="1" customHeight="1" x14ac:dyDescent="0.2">
      <c r="B29" s="21"/>
      <c r="C29" s="59" t="str">
        <f>IF(NOT( W19), C20,"")</f>
        <v/>
      </c>
      <c r="D29" s="208"/>
      <c r="E29" s="209"/>
      <c r="F29" s="209"/>
      <c r="G29" s="209"/>
      <c r="H29" s="209"/>
      <c r="I29" s="210"/>
      <c r="J29" s="22"/>
      <c r="K29" s="19"/>
      <c r="L29" s="21"/>
      <c r="M29" s="59" t="str">
        <f>IF(NOT( W19), C20,"")</f>
        <v/>
      </c>
      <c r="N29" s="69"/>
      <c r="O29" s="70"/>
      <c r="P29" s="70"/>
      <c r="Q29" s="70"/>
      <c r="R29" s="70"/>
      <c r="S29" s="71"/>
      <c r="T29" s="22"/>
      <c r="V29" s="20"/>
      <c r="W29" s="20"/>
      <c r="X29" s="20"/>
      <c r="Y29" s="20"/>
      <c r="Z29" s="20"/>
      <c r="AA29" s="20"/>
      <c r="AB29" s="20"/>
      <c r="AC29" s="20"/>
    </row>
    <row r="30" spans="2:29" s="16" customFormat="1" ht="15" hidden="1" customHeight="1" x14ac:dyDescent="0.2">
      <c r="B30" s="21"/>
      <c r="C30" s="59" t="str">
        <f>IF(NOT( W20), C21,"")</f>
        <v/>
      </c>
      <c r="D30" s="208"/>
      <c r="E30" s="209"/>
      <c r="F30" s="209"/>
      <c r="G30" s="209"/>
      <c r="H30" s="209"/>
      <c r="I30" s="210"/>
      <c r="J30" s="22"/>
      <c r="K30" s="19"/>
      <c r="L30" s="21"/>
      <c r="M30" s="59" t="str">
        <f>IF(NOT( W20), C21,"")</f>
        <v/>
      </c>
      <c r="N30" s="208"/>
      <c r="O30" s="209"/>
      <c r="P30" s="209"/>
      <c r="Q30" s="209"/>
      <c r="R30" s="209"/>
      <c r="S30" s="210"/>
      <c r="T30" s="22"/>
      <c r="V30" s="20"/>
      <c r="W30" s="20"/>
      <c r="X30" s="20"/>
      <c r="Y30" s="20"/>
      <c r="Z30" s="20"/>
      <c r="AA30" s="20"/>
      <c r="AB30" s="20"/>
      <c r="AC30" s="20"/>
    </row>
    <row r="31" spans="2:29" s="16" customFormat="1" ht="15" hidden="1" customHeight="1" x14ac:dyDescent="0.2">
      <c r="B31" s="21"/>
      <c r="C31" s="59" t="str">
        <f>IF(NOT( W21), C22,"")</f>
        <v/>
      </c>
      <c r="D31" s="208"/>
      <c r="E31" s="209"/>
      <c r="F31" s="209"/>
      <c r="G31" s="209"/>
      <c r="H31" s="209"/>
      <c r="I31" s="210"/>
      <c r="J31" s="22"/>
      <c r="K31" s="19"/>
      <c r="L31" s="21"/>
      <c r="M31" s="59" t="str">
        <f>IF(NOT( W21), C22,"")</f>
        <v/>
      </c>
      <c r="N31" s="208"/>
      <c r="O31" s="209"/>
      <c r="P31" s="209"/>
      <c r="Q31" s="209"/>
      <c r="R31" s="209"/>
      <c r="S31" s="210"/>
      <c r="T31" s="22"/>
      <c r="V31" s="20"/>
      <c r="W31" s="20"/>
      <c r="X31" s="20"/>
      <c r="Y31" s="20"/>
      <c r="Z31" s="20"/>
      <c r="AA31" s="20"/>
      <c r="AB31" s="20"/>
      <c r="AC31" s="20"/>
    </row>
    <row r="32" spans="2:29" s="16" customFormat="1" ht="17" thickBot="1" x14ac:dyDescent="0.25">
      <c r="B32" s="21"/>
      <c r="C32" s="27"/>
      <c r="D32" s="27"/>
      <c r="E32" s="27"/>
      <c r="F32" s="27"/>
      <c r="G32" s="27"/>
      <c r="H32" s="27"/>
      <c r="I32" s="27"/>
      <c r="J32" s="22"/>
      <c r="K32" s="19"/>
      <c r="L32" s="21"/>
      <c r="M32" s="27"/>
      <c r="N32" s="27"/>
      <c r="O32" s="27"/>
      <c r="P32" s="27"/>
      <c r="Q32" s="27"/>
      <c r="R32" s="27"/>
      <c r="S32" s="27"/>
      <c r="T32" s="22"/>
      <c r="V32" s="20"/>
      <c r="W32" s="20"/>
      <c r="X32" s="20"/>
      <c r="Y32" s="20"/>
      <c r="Z32" s="20"/>
      <c r="AA32" s="20"/>
      <c r="AB32" s="20"/>
      <c r="AC32" s="20"/>
    </row>
    <row r="33" spans="2:32" s="16" customFormat="1" ht="16" x14ac:dyDescent="0.2">
      <c r="B33" s="28"/>
      <c r="C33" s="29"/>
      <c r="D33" s="29"/>
      <c r="E33" s="29"/>
      <c r="F33" s="29"/>
      <c r="G33" s="29"/>
      <c r="H33" s="29"/>
      <c r="I33" s="29"/>
      <c r="J33" s="29"/>
      <c r="K33" s="29"/>
      <c r="L33" s="29"/>
      <c r="M33" s="29"/>
      <c r="N33" s="29"/>
      <c r="O33" s="29"/>
      <c r="P33" s="29"/>
      <c r="Q33" s="29"/>
      <c r="R33" s="29"/>
      <c r="S33" s="29"/>
      <c r="T33" s="30"/>
      <c r="U33" s="20"/>
      <c r="V33" s="20"/>
      <c r="W33" s="20"/>
      <c r="X33" s="20"/>
      <c r="Y33" s="20"/>
      <c r="Z33" s="20"/>
      <c r="AA33" s="20"/>
      <c r="AB33" s="20"/>
      <c r="AC33" s="20"/>
    </row>
    <row r="34" spans="2:32" s="16" customFormat="1" ht="16" x14ac:dyDescent="0.2">
      <c r="B34" s="31"/>
      <c r="C34" s="198" t="s">
        <v>50</v>
      </c>
      <c r="D34" s="198"/>
      <c r="E34" s="198"/>
      <c r="F34" s="198"/>
      <c r="G34" s="198"/>
      <c r="H34" s="198"/>
      <c r="I34" s="198"/>
      <c r="J34" s="198"/>
      <c r="K34" s="198"/>
      <c r="L34" s="198"/>
      <c r="M34" s="198"/>
      <c r="N34" s="198"/>
      <c r="O34" s="198"/>
      <c r="P34" s="198"/>
      <c r="Q34" s="198"/>
      <c r="R34" s="198"/>
      <c r="S34" s="198"/>
      <c r="T34" s="33"/>
      <c r="U34" s="20"/>
      <c r="V34" s="20"/>
      <c r="W34" s="20"/>
      <c r="X34" s="20"/>
      <c r="Y34" s="20"/>
      <c r="Z34" s="20"/>
      <c r="AA34" s="20"/>
      <c r="AB34" s="20"/>
      <c r="AC34" s="20"/>
    </row>
    <row r="35" spans="2:32" s="16" customFormat="1" ht="16" x14ac:dyDescent="0.2">
      <c r="B35" s="31"/>
      <c r="C35" s="86"/>
      <c r="D35" s="86"/>
      <c r="E35" s="86"/>
      <c r="F35" s="86"/>
      <c r="G35" s="86"/>
      <c r="H35" s="86"/>
      <c r="I35" s="86"/>
      <c r="J35" s="86"/>
      <c r="K35" s="86"/>
      <c r="L35" s="86"/>
      <c r="M35" s="86"/>
      <c r="N35" s="86"/>
      <c r="O35" s="86"/>
      <c r="P35" s="86"/>
      <c r="Q35" s="86"/>
      <c r="R35" s="86"/>
      <c r="S35" s="86"/>
      <c r="T35" s="33"/>
      <c r="U35" s="20"/>
      <c r="V35" s="20"/>
      <c r="W35" s="20"/>
      <c r="X35" s="20"/>
      <c r="Y35" s="20"/>
      <c r="Z35" s="20"/>
      <c r="AA35" s="20"/>
      <c r="AB35" s="20"/>
      <c r="AC35" s="20"/>
    </row>
    <row r="36" spans="2:32" s="16" customFormat="1" ht="16" x14ac:dyDescent="0.2">
      <c r="B36" s="31"/>
      <c r="C36" s="37" t="s">
        <v>47</v>
      </c>
      <c r="D36" s="37"/>
      <c r="E36" s="32"/>
      <c r="F36" s="32"/>
      <c r="G36" s="32"/>
      <c r="H36" s="32"/>
      <c r="I36" s="32"/>
      <c r="J36" s="32"/>
      <c r="K36" s="32"/>
      <c r="L36" s="32"/>
      <c r="M36" s="37" t="s">
        <v>48</v>
      </c>
      <c r="N36" s="37"/>
      <c r="O36" s="32"/>
      <c r="P36" s="32"/>
      <c r="Q36" s="32"/>
      <c r="R36" s="32"/>
      <c r="S36" s="32"/>
      <c r="T36" s="33"/>
      <c r="U36" s="20"/>
      <c r="V36" s="20"/>
      <c r="W36" s="20"/>
      <c r="X36" s="20"/>
      <c r="Y36" s="20"/>
      <c r="Z36" s="20"/>
      <c r="AA36" s="20"/>
      <c r="AB36" s="20"/>
      <c r="AC36" s="20"/>
    </row>
    <row r="37" spans="2:32" s="16" customFormat="1" ht="16" x14ac:dyDescent="0.2">
      <c r="B37" s="31"/>
      <c r="C37" s="178" t="s">
        <v>44</v>
      </c>
      <c r="D37" s="179"/>
      <c r="E37" s="179"/>
      <c r="F37" s="180"/>
      <c r="G37" s="55">
        <v>50</v>
      </c>
      <c r="H37" s="32"/>
      <c r="I37" s="32"/>
      <c r="J37" s="32"/>
      <c r="K37" s="32"/>
      <c r="L37" s="32"/>
      <c r="M37" s="181" t="s">
        <v>49</v>
      </c>
      <c r="N37" s="182"/>
      <c r="O37" s="182"/>
      <c r="P37" s="183"/>
      <c r="Q37" s="56">
        <v>1000</v>
      </c>
      <c r="R37" s="32"/>
      <c r="S37" s="32"/>
      <c r="T37" s="33"/>
      <c r="U37" s="20"/>
      <c r="V37" s="20"/>
      <c r="W37" s="20"/>
      <c r="X37" s="20"/>
      <c r="Y37" s="20"/>
      <c r="Z37" s="20"/>
      <c r="AA37" s="20"/>
      <c r="AB37" s="20"/>
      <c r="AC37" s="20"/>
    </row>
    <row r="38" spans="2:32" s="16" customFormat="1" ht="16" x14ac:dyDescent="0.2">
      <c r="B38" s="31"/>
      <c r="C38" s="178" t="s">
        <v>45</v>
      </c>
      <c r="D38" s="179"/>
      <c r="E38" s="179"/>
      <c r="F38" s="180"/>
      <c r="G38" s="55">
        <v>15</v>
      </c>
      <c r="H38" s="32"/>
      <c r="I38" s="32"/>
      <c r="J38" s="32"/>
      <c r="K38" s="32"/>
      <c r="L38" s="32"/>
      <c r="M38" s="181" t="s">
        <v>52</v>
      </c>
      <c r="N38" s="182"/>
      <c r="O38" s="182"/>
      <c r="P38" s="183"/>
      <c r="Q38" s="56">
        <v>50</v>
      </c>
      <c r="R38" s="32"/>
      <c r="S38" s="32"/>
      <c r="T38" s="33"/>
      <c r="U38" s="20"/>
      <c r="V38" s="20"/>
      <c r="W38" s="20"/>
      <c r="X38" s="20"/>
      <c r="Y38" s="20"/>
      <c r="Z38" s="20"/>
      <c r="AA38" s="20"/>
      <c r="AB38" s="20"/>
      <c r="AC38" s="20"/>
    </row>
    <row r="39" spans="2:32" s="16" customFormat="1" ht="16" x14ac:dyDescent="0.2">
      <c r="B39" s="31"/>
      <c r="C39" s="178" t="s">
        <v>46</v>
      </c>
      <c r="D39" s="179"/>
      <c r="E39" s="179"/>
      <c r="F39" s="180"/>
      <c r="G39" s="55">
        <v>3500</v>
      </c>
      <c r="H39" s="32"/>
      <c r="I39" s="32"/>
      <c r="J39" s="32"/>
      <c r="K39" s="32"/>
      <c r="L39" s="32"/>
      <c r="M39" s="181" t="s">
        <v>51</v>
      </c>
      <c r="N39" s="182"/>
      <c r="O39" s="182"/>
      <c r="P39" s="183"/>
      <c r="Q39" s="56">
        <v>12</v>
      </c>
      <c r="R39" s="32"/>
      <c r="S39" s="32"/>
      <c r="T39" s="33"/>
      <c r="U39" s="20"/>
      <c r="V39" s="20"/>
      <c r="W39" s="20"/>
      <c r="X39" s="20"/>
      <c r="Y39" s="20"/>
      <c r="Z39" s="20"/>
      <c r="AA39" s="20"/>
      <c r="AB39" s="20"/>
      <c r="AC39" s="20"/>
    </row>
    <row r="40" spans="2:32" s="16" customFormat="1" ht="16" x14ac:dyDescent="0.2">
      <c r="B40" s="31"/>
      <c r="C40" s="178"/>
      <c r="D40" s="179"/>
      <c r="E40" s="179"/>
      <c r="F40" s="180"/>
      <c r="G40" s="55"/>
      <c r="H40" s="32"/>
      <c r="I40" s="32"/>
      <c r="J40" s="32"/>
      <c r="K40" s="32"/>
      <c r="L40" s="32"/>
      <c r="M40" s="181" t="s">
        <v>59</v>
      </c>
      <c r="N40" s="182"/>
      <c r="O40" s="182"/>
      <c r="P40" s="183"/>
      <c r="Q40" s="56">
        <v>22</v>
      </c>
      <c r="R40" s="32"/>
      <c r="S40" s="32"/>
      <c r="T40" s="33"/>
      <c r="U40" s="20"/>
      <c r="V40" s="20"/>
      <c r="W40" s="20"/>
      <c r="X40" s="20"/>
      <c r="Y40" s="20"/>
      <c r="Z40" s="20"/>
      <c r="AA40" s="20"/>
      <c r="AB40" s="20"/>
      <c r="AC40" s="20"/>
    </row>
    <row r="41" spans="2:32" s="16" customFormat="1" ht="16" x14ac:dyDescent="0.2">
      <c r="B41" s="31"/>
      <c r="C41" s="178"/>
      <c r="D41" s="179"/>
      <c r="E41" s="179"/>
      <c r="F41" s="180"/>
      <c r="G41" s="55"/>
      <c r="H41" s="32"/>
      <c r="I41" s="32"/>
      <c r="J41" s="32"/>
      <c r="K41" s="32"/>
      <c r="L41" s="32"/>
      <c r="M41" s="184"/>
      <c r="N41" s="185"/>
      <c r="O41" s="185"/>
      <c r="P41" s="186"/>
      <c r="Q41" s="56"/>
      <c r="R41" s="32"/>
      <c r="S41" s="32"/>
      <c r="T41" s="33"/>
      <c r="U41" s="20"/>
      <c r="V41" s="20"/>
      <c r="W41" s="20"/>
      <c r="X41" s="20"/>
      <c r="Y41" s="20"/>
      <c r="Z41" s="20"/>
      <c r="AA41" s="20"/>
      <c r="AB41" s="20"/>
      <c r="AC41" s="20"/>
    </row>
    <row r="42" spans="2:32" s="16" customFormat="1" ht="17" thickBot="1" x14ac:dyDescent="0.25">
      <c r="B42" s="34"/>
      <c r="C42" s="35"/>
      <c r="D42" s="35"/>
      <c r="E42" s="35"/>
      <c r="F42" s="35"/>
      <c r="G42" s="35"/>
      <c r="H42" s="35"/>
      <c r="I42" s="35"/>
      <c r="J42" s="35"/>
      <c r="K42" s="35"/>
      <c r="L42" s="35"/>
      <c r="M42" s="35"/>
      <c r="N42" s="35"/>
      <c r="O42" s="35"/>
      <c r="P42" s="35"/>
      <c r="Q42" s="35"/>
      <c r="R42" s="35"/>
      <c r="S42" s="35"/>
      <c r="T42" s="36"/>
      <c r="U42" s="20"/>
      <c r="V42" s="20"/>
      <c r="W42" s="20"/>
      <c r="X42" s="20"/>
      <c r="Y42" s="20"/>
      <c r="Z42" s="20"/>
      <c r="AA42" s="20"/>
      <c r="AB42" s="20"/>
      <c r="AC42" s="20"/>
    </row>
    <row r="43" spans="2:32" ht="14" x14ac:dyDescent="0.2">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row>
    <row r="44" spans="2:32" ht="21" x14ac:dyDescent="0.25">
      <c r="C44" s="46"/>
      <c r="D44" s="46"/>
      <c r="E44" s="46"/>
      <c r="F44" s="187" t="s">
        <v>82</v>
      </c>
      <c r="G44" s="187"/>
      <c r="H44" s="187"/>
      <c r="I44" s="187"/>
      <c r="J44" s="187"/>
      <c r="K44" s="187"/>
      <c r="L44" s="187"/>
      <c r="M44" s="187"/>
      <c r="N44" s="187"/>
      <c r="O44" s="187"/>
      <c r="P44" s="187"/>
      <c r="Q44" s="187"/>
      <c r="R44" s="46"/>
      <c r="S44" s="46"/>
      <c r="T44" s="46"/>
      <c r="U44" s="46"/>
      <c r="V44" s="46"/>
      <c r="W44" s="46"/>
      <c r="X44" s="46"/>
      <c r="Y44" s="46"/>
      <c r="Z44" s="46"/>
      <c r="AA44" s="46"/>
      <c r="AB44" s="46"/>
      <c r="AC44" s="46"/>
    </row>
    <row r="45" spans="2:32" ht="16" x14ac:dyDescent="0.2">
      <c r="C45" s="46"/>
      <c r="D45" s="46"/>
      <c r="E45" s="188" t="s">
        <v>13</v>
      </c>
      <c r="G45" s="190" t="s">
        <v>15</v>
      </c>
      <c r="H45" s="191"/>
      <c r="I45" s="192" t="s">
        <v>16</v>
      </c>
      <c r="J45" s="38"/>
      <c r="K45" s="38"/>
      <c r="L45" s="38"/>
      <c r="M45" s="194" t="s">
        <v>17</v>
      </c>
      <c r="N45" s="195"/>
      <c r="O45" s="196" t="s">
        <v>18</v>
      </c>
      <c r="P45" s="52"/>
      <c r="Q45" s="174" t="s">
        <v>83</v>
      </c>
      <c r="R45" s="46"/>
      <c r="S45" s="46"/>
      <c r="T45" s="46"/>
      <c r="U45" s="46"/>
      <c r="V45" s="46"/>
      <c r="W45" s="46"/>
      <c r="X45" s="46"/>
      <c r="Y45" s="46"/>
      <c r="Z45" s="46"/>
      <c r="AA45" s="46"/>
      <c r="AB45" s="46"/>
      <c r="AC45" s="46"/>
      <c r="AD45" s="46"/>
      <c r="AE45" s="46"/>
      <c r="AF45" s="46"/>
    </row>
    <row r="46" spans="2:32" ht="34" x14ac:dyDescent="0.2">
      <c r="C46" s="46"/>
      <c r="D46" s="46"/>
      <c r="E46" s="189"/>
      <c r="G46" s="44" t="s">
        <v>19</v>
      </c>
      <c r="H46" s="43" t="s">
        <v>20</v>
      </c>
      <c r="I46" s="193"/>
      <c r="J46" s="49"/>
      <c r="K46" s="49"/>
      <c r="L46" s="49"/>
      <c r="M46" s="133" t="s">
        <v>19</v>
      </c>
      <c r="N46" s="134" t="s">
        <v>20</v>
      </c>
      <c r="O46" s="197"/>
      <c r="P46" s="52"/>
      <c r="Q46" s="175"/>
      <c r="R46" s="46"/>
      <c r="S46" s="46"/>
      <c r="T46" s="46"/>
      <c r="U46" s="46"/>
      <c r="V46" s="46"/>
      <c r="W46" s="46"/>
      <c r="X46" s="46"/>
      <c r="Y46" s="46"/>
      <c r="Z46" s="46"/>
      <c r="AA46" s="46"/>
      <c r="AB46" s="46"/>
      <c r="AC46" s="46"/>
      <c r="AD46" s="46"/>
      <c r="AE46" s="46"/>
      <c r="AF46" s="46"/>
    </row>
    <row r="47" spans="2:32" ht="17" x14ac:dyDescent="0.2">
      <c r="C47" s="46"/>
      <c r="D47" s="46"/>
      <c r="E47" s="88" t="str">
        <f>IF(NOT( W17),C18, "")</f>
        <v>1 year</v>
      </c>
      <c r="G47" s="80">
        <f>I18</f>
        <v>85750</v>
      </c>
      <c r="H47" s="61">
        <f>S18</f>
        <v>77000</v>
      </c>
      <c r="I47" s="62">
        <f>IFERROR(G47-H47,"")</f>
        <v>8750</v>
      </c>
      <c r="J47" s="39"/>
      <c r="K47" s="39"/>
      <c r="L47" s="39"/>
      <c r="M47" s="63">
        <f>IF(ISBLANK(D27),"",D27)</f>
        <v>10</v>
      </c>
      <c r="N47" s="64">
        <f>IF(ISBLANK(N27),"",N27)</f>
        <v>22</v>
      </c>
      <c r="O47" s="84">
        <f>IFERROR(M47-N47,"")</f>
        <v>-12</v>
      </c>
      <c r="Q47" s="85">
        <f>IFERROR(I47/O47,"")</f>
        <v>-729.16666666666663</v>
      </c>
      <c r="R47" s="46"/>
      <c r="S47" s="46"/>
      <c r="T47" s="46"/>
      <c r="U47" s="46"/>
      <c r="V47" s="46"/>
      <c r="W47" s="46"/>
      <c r="X47" s="46"/>
      <c r="Y47" s="46"/>
      <c r="Z47" s="46"/>
      <c r="AA47" s="46"/>
      <c r="AB47" s="46"/>
      <c r="AC47" s="46"/>
      <c r="AD47" s="46"/>
      <c r="AE47" s="46"/>
      <c r="AF47" s="46"/>
    </row>
    <row r="48" spans="2:32" ht="17" hidden="1" x14ac:dyDescent="0.2">
      <c r="C48" s="46"/>
      <c r="D48" s="46"/>
      <c r="E48" s="88" t="str">
        <f>IF(NOT( W18),C19, "")</f>
        <v/>
      </c>
      <c r="G48" s="80" t="str">
        <f>I19</f>
        <v/>
      </c>
      <c r="H48" s="61" t="str">
        <f>S19</f>
        <v/>
      </c>
      <c r="I48" s="62" t="str">
        <f t="shared" ref="I48:I51" si="5">IFERROR(G48-H48,"")</f>
        <v/>
      </c>
      <c r="J48" s="39"/>
      <c r="K48" s="39"/>
      <c r="L48" s="39"/>
      <c r="M48" s="63" t="str">
        <f>IF(ISBLANK(D28),"",D28)</f>
        <v/>
      </c>
      <c r="N48" s="64" t="str">
        <f>IF(ISBLANK(N28),"",N28)</f>
        <v/>
      </c>
      <c r="O48" s="84" t="str">
        <f t="shared" ref="O48:O51" si="6">IFERROR(M48-N48,"")</f>
        <v/>
      </c>
      <c r="Q48" s="85" t="str">
        <f t="shared" ref="Q48:Q51" si="7">IFERROR(I48/O48,"")</f>
        <v/>
      </c>
      <c r="R48" s="46"/>
      <c r="S48" s="46"/>
      <c r="T48" s="46"/>
      <c r="U48" s="46"/>
      <c r="V48" s="46"/>
      <c r="W48" s="46"/>
      <c r="X48" s="46"/>
      <c r="Y48" s="46"/>
      <c r="Z48" s="46"/>
      <c r="AA48" s="46"/>
      <c r="AB48" s="46"/>
      <c r="AC48" s="46"/>
      <c r="AD48" s="46"/>
      <c r="AE48" s="46"/>
      <c r="AF48" s="46"/>
    </row>
    <row r="49" spans="3:32" ht="17" hidden="1" x14ac:dyDescent="0.2">
      <c r="C49" s="46"/>
      <c r="D49" s="46"/>
      <c r="E49" s="88" t="str">
        <f>IF(NOT( W19),C20, "")</f>
        <v/>
      </c>
      <c r="G49" s="80" t="str">
        <f>I20</f>
        <v/>
      </c>
      <c r="H49" s="61" t="str">
        <f>S20</f>
        <v/>
      </c>
      <c r="I49" s="62" t="str">
        <f t="shared" si="5"/>
        <v/>
      </c>
      <c r="J49" s="39"/>
      <c r="K49" s="39"/>
      <c r="L49" s="39"/>
      <c r="M49" s="63" t="str">
        <f>IF(ISBLANK(D29),"",D29)</f>
        <v/>
      </c>
      <c r="N49" s="64" t="str">
        <f>IF(ISBLANK(N29),"",N29)</f>
        <v/>
      </c>
      <c r="O49" s="84" t="str">
        <f t="shared" si="6"/>
        <v/>
      </c>
      <c r="Q49" s="85" t="str">
        <f t="shared" si="7"/>
        <v/>
      </c>
      <c r="R49" s="46"/>
      <c r="S49" s="46"/>
      <c r="T49" s="46"/>
      <c r="U49" s="46"/>
      <c r="V49" s="46"/>
      <c r="W49" s="46"/>
      <c r="X49" s="46"/>
      <c r="Y49" s="46"/>
      <c r="Z49" s="46"/>
      <c r="AA49" s="46"/>
      <c r="AB49" s="46"/>
      <c r="AC49" s="46"/>
      <c r="AD49" s="46"/>
      <c r="AE49" s="46"/>
      <c r="AF49" s="46"/>
    </row>
    <row r="50" spans="3:32" ht="17" hidden="1" x14ac:dyDescent="0.2">
      <c r="C50" s="46"/>
      <c r="D50" s="46"/>
      <c r="E50" s="88" t="str">
        <f>IF(NOT( W20),C21, "")</f>
        <v/>
      </c>
      <c r="G50" s="80" t="str">
        <f>I21</f>
        <v/>
      </c>
      <c r="H50" s="61" t="str">
        <f>S21</f>
        <v/>
      </c>
      <c r="I50" s="62" t="str">
        <f t="shared" si="5"/>
        <v/>
      </c>
      <c r="J50" s="39"/>
      <c r="K50" s="39"/>
      <c r="L50" s="39"/>
      <c r="M50" s="63" t="str">
        <f>IF(ISBLANK(D30),"",D30)</f>
        <v/>
      </c>
      <c r="N50" s="64" t="str">
        <f>IF(ISBLANK(N30),"",N30)</f>
        <v/>
      </c>
      <c r="O50" s="84" t="str">
        <f t="shared" si="6"/>
        <v/>
      </c>
      <c r="Q50" s="85" t="str">
        <f t="shared" si="7"/>
        <v/>
      </c>
      <c r="R50" s="46"/>
      <c r="S50" s="46"/>
      <c r="T50" s="46"/>
      <c r="U50" s="46"/>
      <c r="V50" s="46"/>
      <c r="W50" s="46"/>
      <c r="X50" s="46"/>
      <c r="Y50" s="46"/>
      <c r="Z50" s="46"/>
      <c r="AA50" s="46"/>
      <c r="AB50" s="46"/>
      <c r="AC50" s="46"/>
      <c r="AD50" s="46"/>
      <c r="AE50" s="46"/>
      <c r="AF50" s="46"/>
    </row>
    <row r="51" spans="3:32" ht="17" hidden="1" x14ac:dyDescent="0.2">
      <c r="C51" s="46"/>
      <c r="D51" s="46"/>
      <c r="E51" s="79" t="str">
        <f>IF(NOT( W21),C22, "")</f>
        <v/>
      </c>
      <c r="G51" s="81" t="str">
        <f>I22</f>
        <v/>
      </c>
      <c r="H51" s="82" t="str">
        <f>S22</f>
        <v/>
      </c>
      <c r="I51" s="83" t="str">
        <f t="shared" si="5"/>
        <v/>
      </c>
      <c r="J51" s="39"/>
      <c r="K51" s="39"/>
      <c r="L51" s="39"/>
      <c r="M51" s="63" t="str">
        <f>IF(ISBLANK(D31),"",D31)</f>
        <v/>
      </c>
      <c r="N51" s="64" t="str">
        <f>IF(ISBLANK(N31),"",N31)</f>
        <v/>
      </c>
      <c r="O51" s="84" t="str">
        <f t="shared" si="6"/>
        <v/>
      </c>
      <c r="Q51" s="78" t="str">
        <f t="shared" si="7"/>
        <v/>
      </c>
      <c r="R51" s="46"/>
      <c r="S51" s="46"/>
      <c r="T51" s="46"/>
      <c r="U51" s="46"/>
      <c r="V51" s="46"/>
      <c r="W51" s="46"/>
      <c r="X51" s="46"/>
      <c r="Y51" s="46"/>
      <c r="Z51" s="46"/>
      <c r="AA51" s="46"/>
      <c r="AB51" s="46"/>
      <c r="AC51" s="46"/>
      <c r="AD51" s="46"/>
      <c r="AE51" s="46"/>
      <c r="AF51" s="46"/>
    </row>
    <row r="52" spans="3:32" ht="17" thickBot="1" x14ac:dyDescent="0.25">
      <c r="C52" s="46"/>
      <c r="D52" s="46"/>
      <c r="E52" s="46"/>
      <c r="F52" s="6"/>
      <c r="G52" s="7"/>
      <c r="H52" s="7"/>
      <c r="I52" s="7"/>
      <c r="J52" s="6"/>
      <c r="K52" s="6"/>
      <c r="L52" s="6"/>
      <c r="M52" s="7"/>
      <c r="N52" s="46"/>
      <c r="O52" s="46"/>
      <c r="P52" s="46"/>
      <c r="Q52" s="46"/>
      <c r="R52" s="46"/>
      <c r="S52" s="46"/>
      <c r="T52" s="46"/>
      <c r="U52" s="46"/>
      <c r="V52" s="46"/>
      <c r="W52" s="46"/>
      <c r="X52" s="46"/>
      <c r="Y52" s="46"/>
      <c r="Z52" s="46"/>
      <c r="AA52" s="46"/>
      <c r="AB52" s="46"/>
      <c r="AC52" s="46"/>
    </row>
    <row r="53" spans="3:32" ht="18" thickTop="1" thickBot="1" x14ac:dyDescent="0.25">
      <c r="C53" s="46"/>
      <c r="D53" s="46"/>
      <c r="E53" s="89"/>
      <c r="F53" s="8"/>
      <c r="G53" s="9"/>
      <c r="H53" s="9"/>
      <c r="I53" s="9" t="s">
        <v>84</v>
      </c>
      <c r="J53" s="10"/>
      <c r="K53" s="177">
        <f>IFERROR(AVERAGE(Q47:Q51),"")</f>
        <v>-729.16666666666663</v>
      </c>
      <c r="L53" s="177"/>
      <c r="M53" s="177"/>
      <c r="N53" s="65"/>
      <c r="O53" s="65"/>
      <c r="P53" s="65"/>
      <c r="Q53" s="65"/>
      <c r="R53" s="46"/>
      <c r="S53" s="46"/>
      <c r="T53" s="46"/>
      <c r="U53" s="46"/>
      <c r="V53" s="46"/>
      <c r="W53" s="46"/>
      <c r="X53" s="46"/>
      <c r="Y53" s="46"/>
      <c r="Z53" s="46"/>
      <c r="AA53" s="46"/>
      <c r="AB53" s="46"/>
      <c r="AC53" s="46"/>
    </row>
    <row r="54" spans="3:32" ht="15" thickTop="1" x14ac:dyDescent="0.2">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row>
    <row r="55" spans="3:32" ht="14" x14ac:dyDescent="0.2">
      <c r="C55" s="46"/>
      <c r="D55" s="46"/>
      <c r="E55" s="176" t="s">
        <v>111</v>
      </c>
      <c r="F55" s="176"/>
      <c r="G55" s="176"/>
      <c r="H55" s="176"/>
      <c r="I55" s="176"/>
      <c r="J55" s="176"/>
      <c r="K55" s="176"/>
      <c r="L55" s="176"/>
      <c r="M55" s="176"/>
      <c r="N55" s="176"/>
      <c r="O55" s="176"/>
      <c r="P55" s="176"/>
      <c r="Q55" s="176"/>
      <c r="R55" s="46"/>
      <c r="S55" s="46"/>
      <c r="T55" s="46"/>
      <c r="U55" s="46"/>
      <c r="V55" s="46"/>
      <c r="W55" s="46"/>
      <c r="X55" s="46"/>
      <c r="Y55" s="46"/>
      <c r="Z55" s="46"/>
      <c r="AA55" s="46"/>
      <c r="AB55" s="46"/>
      <c r="AC55" s="46"/>
    </row>
    <row r="56" spans="3:32" ht="14" x14ac:dyDescent="0.2">
      <c r="C56" s="46"/>
      <c r="D56" s="50"/>
      <c r="E56" s="176"/>
      <c r="F56" s="176"/>
      <c r="G56" s="176"/>
      <c r="H56" s="176"/>
      <c r="I56" s="176"/>
      <c r="J56" s="176"/>
      <c r="K56" s="176"/>
      <c r="L56" s="176"/>
      <c r="M56" s="176"/>
      <c r="N56" s="176"/>
      <c r="O56" s="176"/>
      <c r="P56" s="176"/>
      <c r="Q56" s="176"/>
      <c r="R56" s="46"/>
      <c r="S56" s="46"/>
      <c r="T56" s="46"/>
      <c r="U56" s="46"/>
      <c r="V56" s="46"/>
      <c r="W56" s="46"/>
      <c r="X56" s="46"/>
      <c r="Y56" s="46"/>
      <c r="Z56" s="46"/>
      <c r="AA56" s="46"/>
      <c r="AB56" s="46"/>
      <c r="AC56" s="46"/>
    </row>
    <row r="57" spans="3:32" ht="14" x14ac:dyDescent="0.2">
      <c r="C57" s="46"/>
      <c r="D57" s="51"/>
      <c r="E57" s="176"/>
      <c r="F57" s="176"/>
      <c r="G57" s="176"/>
      <c r="H57" s="176"/>
      <c r="I57" s="176"/>
      <c r="J57" s="176"/>
      <c r="K57" s="176"/>
      <c r="L57" s="176"/>
      <c r="M57" s="176"/>
      <c r="N57" s="176"/>
      <c r="O57" s="176"/>
      <c r="P57" s="176"/>
      <c r="Q57" s="176"/>
      <c r="R57" s="46"/>
      <c r="S57" s="46"/>
      <c r="T57" s="46"/>
      <c r="U57" s="46"/>
      <c r="V57" s="46"/>
      <c r="W57" s="46"/>
      <c r="X57" s="46"/>
      <c r="Y57" s="46"/>
      <c r="Z57" s="46"/>
      <c r="AA57" s="46"/>
      <c r="AB57" s="46"/>
      <c r="AC57" s="46"/>
    </row>
    <row r="58" spans="3:32" ht="14" x14ac:dyDescent="0.2">
      <c r="C58" s="46"/>
      <c r="D58" s="50"/>
      <c r="E58" s="176"/>
      <c r="F58" s="176"/>
      <c r="G58" s="176"/>
      <c r="H58" s="176"/>
      <c r="I58" s="176"/>
      <c r="J58" s="176"/>
      <c r="K58" s="176"/>
      <c r="L58" s="176"/>
      <c r="M58" s="176"/>
      <c r="N58" s="176"/>
      <c r="O58" s="176"/>
      <c r="P58" s="176"/>
      <c r="Q58" s="176"/>
      <c r="R58" s="46"/>
      <c r="S58" s="46"/>
      <c r="T58" s="46"/>
      <c r="U58" s="46"/>
      <c r="V58" s="46"/>
      <c r="W58" s="46"/>
      <c r="X58" s="46"/>
      <c r="Y58" s="46"/>
      <c r="Z58" s="46"/>
      <c r="AA58" s="46"/>
      <c r="AB58" s="46"/>
      <c r="AC58" s="46"/>
    </row>
    <row r="59" spans="3:32" ht="14" x14ac:dyDescent="0.2">
      <c r="C59" s="46"/>
      <c r="D59" s="46"/>
      <c r="E59" s="176"/>
      <c r="F59" s="176"/>
      <c r="G59" s="176"/>
      <c r="H59" s="176"/>
      <c r="I59" s="176"/>
      <c r="J59" s="176"/>
      <c r="K59" s="176"/>
      <c r="L59" s="176"/>
      <c r="M59" s="176"/>
      <c r="N59" s="176"/>
      <c r="O59" s="176"/>
      <c r="P59" s="176"/>
      <c r="Q59" s="176"/>
      <c r="R59" s="46"/>
      <c r="S59" s="46"/>
      <c r="T59" s="46"/>
      <c r="U59" s="46"/>
      <c r="V59" s="46"/>
      <c r="W59" s="46"/>
      <c r="X59" s="46"/>
      <c r="Y59" s="46"/>
      <c r="Z59" s="46"/>
      <c r="AA59" s="46"/>
      <c r="AB59" s="46"/>
      <c r="AC59" s="46"/>
    </row>
    <row r="60" spans="3:32" ht="13" customHeight="1" x14ac:dyDescent="0.2">
      <c r="C60" s="176"/>
      <c r="D60" s="176"/>
      <c r="E60" s="176"/>
      <c r="F60" s="176"/>
      <c r="G60" s="176"/>
      <c r="H60" s="176"/>
      <c r="I60" s="176"/>
      <c r="J60" s="176"/>
      <c r="K60" s="176"/>
      <c r="L60" s="176"/>
      <c r="M60" s="176"/>
      <c r="N60" s="176"/>
      <c r="O60" s="176"/>
      <c r="P60" s="176"/>
      <c r="Q60" s="176"/>
      <c r="R60" s="176"/>
      <c r="S60" s="176"/>
      <c r="T60" s="46"/>
      <c r="U60" s="46"/>
      <c r="V60" s="46"/>
      <c r="W60" s="46"/>
      <c r="X60" s="46"/>
      <c r="Y60" s="46"/>
      <c r="Z60" s="46"/>
      <c r="AA60" s="46"/>
      <c r="AB60" s="46"/>
      <c r="AC60" s="46"/>
    </row>
    <row r="61" spans="3:32" ht="14" x14ac:dyDescent="0.2">
      <c r="C61" s="176"/>
      <c r="D61" s="176"/>
      <c r="E61" s="176"/>
      <c r="F61" s="176"/>
      <c r="G61" s="176"/>
      <c r="H61" s="176"/>
      <c r="I61" s="176"/>
      <c r="J61" s="176"/>
      <c r="K61" s="176"/>
      <c r="L61" s="176"/>
      <c r="M61" s="176"/>
      <c r="N61" s="176"/>
      <c r="O61" s="176"/>
      <c r="P61" s="176"/>
      <c r="Q61" s="176"/>
      <c r="R61" s="176"/>
      <c r="S61" s="176"/>
      <c r="T61" s="46"/>
      <c r="U61" s="46"/>
      <c r="V61" s="46"/>
      <c r="W61" s="46"/>
      <c r="X61" s="46"/>
      <c r="Y61" s="46"/>
      <c r="Z61" s="46"/>
      <c r="AA61" s="46"/>
      <c r="AB61" s="46"/>
      <c r="AC61" s="46"/>
    </row>
    <row r="62" spans="3:32" ht="14" x14ac:dyDescent="0.2">
      <c r="C62" s="176"/>
      <c r="D62" s="176"/>
      <c r="E62" s="176"/>
      <c r="F62" s="176"/>
      <c r="G62" s="176"/>
      <c r="H62" s="176"/>
      <c r="I62" s="176"/>
      <c r="J62" s="176"/>
      <c r="K62" s="176"/>
      <c r="L62" s="176"/>
      <c r="M62" s="176"/>
      <c r="N62" s="176"/>
      <c r="O62" s="176"/>
      <c r="P62" s="176"/>
      <c r="Q62" s="176"/>
      <c r="R62" s="176"/>
      <c r="S62" s="176"/>
      <c r="T62" s="46"/>
      <c r="U62" s="46"/>
      <c r="V62" s="46"/>
      <c r="W62" s="46"/>
      <c r="X62" s="46"/>
      <c r="Y62" s="46"/>
      <c r="Z62" s="46"/>
      <c r="AA62" s="46"/>
      <c r="AB62" s="46"/>
      <c r="AC62" s="46"/>
    </row>
    <row r="63" spans="3:32" ht="14" x14ac:dyDescent="0.2">
      <c r="C63" s="176"/>
      <c r="D63" s="176"/>
      <c r="E63" s="176"/>
      <c r="F63" s="176"/>
      <c r="G63" s="176"/>
      <c r="H63" s="176"/>
      <c r="I63" s="176"/>
      <c r="J63" s="176"/>
      <c r="K63" s="176"/>
      <c r="L63" s="176"/>
      <c r="M63" s="176"/>
      <c r="N63" s="176"/>
      <c r="O63" s="176"/>
      <c r="P63" s="176"/>
      <c r="Q63" s="176"/>
      <c r="R63" s="176"/>
      <c r="S63" s="176"/>
      <c r="T63" s="46"/>
      <c r="U63" s="46"/>
      <c r="V63" s="46"/>
      <c r="W63" s="46"/>
      <c r="X63" s="46"/>
      <c r="Y63" s="46"/>
      <c r="Z63" s="46"/>
      <c r="AA63" s="46"/>
      <c r="AB63" s="46"/>
      <c r="AC63" s="46"/>
    </row>
    <row r="64" spans="3:32" ht="14" x14ac:dyDescent="0.2">
      <c r="C64" s="176"/>
      <c r="D64" s="176"/>
      <c r="E64" s="176"/>
      <c r="F64" s="176"/>
      <c r="G64" s="176"/>
      <c r="H64" s="176"/>
      <c r="I64" s="176"/>
      <c r="J64" s="176"/>
      <c r="K64" s="176"/>
      <c r="L64" s="176"/>
      <c r="M64" s="176"/>
      <c r="N64" s="176"/>
      <c r="O64" s="176"/>
      <c r="P64" s="176"/>
      <c r="Q64" s="176"/>
      <c r="R64" s="176"/>
      <c r="S64" s="176"/>
      <c r="T64" s="46"/>
      <c r="U64" s="46"/>
      <c r="V64" s="46"/>
      <c r="W64" s="46"/>
      <c r="X64" s="46"/>
      <c r="Y64" s="46"/>
      <c r="Z64" s="46"/>
      <c r="AA64" s="46"/>
      <c r="AB64" s="46"/>
      <c r="AC64" s="46"/>
    </row>
    <row r="65" spans="3:29" ht="14" x14ac:dyDescent="0.2">
      <c r="C65" s="176"/>
      <c r="D65" s="176"/>
      <c r="E65" s="176"/>
      <c r="F65" s="176"/>
      <c r="G65" s="176"/>
      <c r="H65" s="176"/>
      <c r="I65" s="176"/>
      <c r="J65" s="176"/>
      <c r="K65" s="176"/>
      <c r="L65" s="176"/>
      <c r="M65" s="176"/>
      <c r="N65" s="176"/>
      <c r="O65" s="176"/>
      <c r="P65" s="176"/>
      <c r="Q65" s="176"/>
      <c r="R65" s="176"/>
      <c r="S65" s="176"/>
      <c r="T65" s="46"/>
      <c r="U65" s="46"/>
      <c r="V65" s="46"/>
      <c r="W65" s="46"/>
      <c r="X65" s="46"/>
      <c r="Y65" s="46"/>
      <c r="Z65" s="46"/>
      <c r="AA65" s="46"/>
      <c r="AB65" s="46"/>
      <c r="AC65" s="46"/>
    </row>
    <row r="66" spans="3:29" ht="14" x14ac:dyDescent="0.2">
      <c r="C66" s="176"/>
      <c r="D66" s="176"/>
      <c r="E66" s="176"/>
      <c r="F66" s="176"/>
      <c r="G66" s="176"/>
      <c r="H66" s="176"/>
      <c r="I66" s="176"/>
      <c r="J66" s="176"/>
      <c r="K66" s="176"/>
      <c r="L66" s="176"/>
      <c r="M66" s="176"/>
      <c r="N66" s="176"/>
      <c r="O66" s="176"/>
      <c r="P66" s="176"/>
      <c r="Q66" s="176"/>
      <c r="R66" s="176"/>
      <c r="S66" s="176"/>
      <c r="T66" s="46"/>
      <c r="U66" s="46"/>
      <c r="V66" s="46"/>
      <c r="W66" s="46"/>
      <c r="X66" s="46"/>
      <c r="Y66" s="46"/>
      <c r="Z66" s="46"/>
      <c r="AA66" s="46"/>
      <c r="AB66" s="46"/>
      <c r="AC66" s="46"/>
    </row>
    <row r="67" spans="3:29" ht="14" x14ac:dyDescent="0.2">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row>
    <row r="68" spans="3:29" ht="14" x14ac:dyDescent="0.2">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row>
    <row r="69" spans="3:29" ht="14" x14ac:dyDescent="0.2">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row>
    <row r="70" spans="3:29" ht="14" x14ac:dyDescent="0.2">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row>
    <row r="71" spans="3:29" ht="14" x14ac:dyDescent="0.2">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row>
    <row r="72" spans="3:29" ht="14" x14ac:dyDescent="0.2">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row>
    <row r="73" spans="3:29" ht="14" x14ac:dyDescent="0.2">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row>
    <row r="74" spans="3:29" ht="14" x14ac:dyDescent="0.2">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spans="3:29" ht="14" x14ac:dyDescent="0.2">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row>
    <row r="76" spans="3:29" ht="14" x14ac:dyDescent="0.2">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row>
    <row r="77" spans="3:29" ht="14" x14ac:dyDescent="0.2">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row>
    <row r="78" spans="3:29" ht="14" x14ac:dyDescent="0.2">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spans="3:29" ht="14" x14ac:dyDescent="0.2">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row>
    <row r="80" spans="3:29" ht="14" x14ac:dyDescent="0.2">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row>
    <row r="81" spans="3:29" ht="14" x14ac:dyDescent="0.2">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row>
    <row r="82" spans="3:29" ht="14" x14ac:dyDescent="0.2">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row>
    <row r="83" spans="3:29" ht="14" x14ac:dyDescent="0.2">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row>
    <row r="84" spans="3:29" ht="14" x14ac:dyDescent="0.2">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row>
    <row r="85" spans="3:29" ht="14" x14ac:dyDescent="0.2">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row>
    <row r="86" spans="3:29" ht="14" x14ac:dyDescent="0.2">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3:29" ht="14" x14ac:dyDescent="0.2">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row>
    <row r="88" spans="3:29" ht="14" x14ac:dyDescent="0.2">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row>
    <row r="89" spans="3:29" ht="14" x14ac:dyDescent="0.2">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row>
    <row r="90" spans="3:29" ht="14" x14ac:dyDescent="0.2">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row>
    <row r="91" spans="3:29" ht="14" x14ac:dyDescent="0.2">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row>
    <row r="92" spans="3:29" ht="14" x14ac:dyDescent="0.2">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row>
    <row r="93" spans="3:29" ht="14" x14ac:dyDescent="0.2">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row>
    <row r="94" spans="3:29" ht="14" x14ac:dyDescent="0.2">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row>
    <row r="95" spans="3:29" ht="14" x14ac:dyDescent="0.2">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row>
    <row r="96" spans="3:29" ht="14" x14ac:dyDescent="0.2">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row>
    <row r="97" spans="3:29" ht="14" x14ac:dyDescent="0.2">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row>
    <row r="98" spans="3:29" ht="14" x14ac:dyDescent="0.2">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row>
    <row r="99" spans="3:29" ht="14" x14ac:dyDescent="0.2">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row>
    <row r="100" spans="3:29" ht="14" x14ac:dyDescent="0.2">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3:29" ht="14" x14ac:dyDescent="0.2">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row>
    <row r="102" spans="3:29" ht="14" x14ac:dyDescent="0.2">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3:29" ht="14" x14ac:dyDescent="0.2">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row>
    <row r="104" spans="3:29" ht="14" x14ac:dyDescent="0.2">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row>
    <row r="105" spans="3:29" ht="14" x14ac:dyDescent="0.2">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row>
    <row r="106" spans="3:29" ht="14" x14ac:dyDescent="0.2">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row>
    <row r="107" spans="3:29" ht="14" x14ac:dyDescent="0.2">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row>
    <row r="108" spans="3:29" ht="14" x14ac:dyDescent="0.2">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row>
    <row r="109" spans="3:29" ht="14" x14ac:dyDescent="0.2">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3:29" ht="14" x14ac:dyDescent="0.2">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spans="3:29" ht="14" x14ac:dyDescent="0.2">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spans="3:29" ht="14" x14ac:dyDescent="0.2">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spans="3:29" ht="14" x14ac:dyDescent="0.2">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spans="3:29" ht="14" x14ac:dyDescent="0.2">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spans="3:29" ht="14" x14ac:dyDescent="0.2">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spans="3:29" ht="14" x14ac:dyDescent="0.2">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spans="3:29" ht="14" x14ac:dyDescent="0.2">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spans="3:29" ht="14" x14ac:dyDescent="0.2">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spans="3:29" ht="14" x14ac:dyDescent="0.2">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spans="3:29" ht="14" x14ac:dyDescent="0.2">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3:29" ht="14" x14ac:dyDescent="0.2">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spans="3:29" ht="14" x14ac:dyDescent="0.2">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spans="3:29" ht="14" x14ac:dyDescent="0.2">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spans="3:29" ht="14" x14ac:dyDescent="0.2">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spans="3:29" ht="14" x14ac:dyDescent="0.2">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spans="3:29" ht="14" x14ac:dyDescent="0.2">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3:29" ht="14" x14ac:dyDescent="0.2">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spans="3:29" ht="14" x14ac:dyDescent="0.2">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3:29" ht="14" x14ac:dyDescent="0.2">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spans="3:29" ht="14" x14ac:dyDescent="0.2">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3:29" ht="14" x14ac:dyDescent="0.2">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spans="3:29" ht="14" x14ac:dyDescent="0.2">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spans="3:29" ht="14" x14ac:dyDescent="0.2">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spans="3:29" ht="14" x14ac:dyDescent="0.2">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spans="3:29" ht="14" x14ac:dyDescent="0.2">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spans="3:29" ht="14" x14ac:dyDescent="0.2">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spans="3:29" ht="14" x14ac:dyDescent="0.2">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spans="3:29" ht="14" x14ac:dyDescent="0.2">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spans="3:29" ht="14" x14ac:dyDescent="0.2">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spans="3:29" ht="14" x14ac:dyDescent="0.2">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spans="3:29" ht="14" x14ac:dyDescent="0.2">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spans="3:29" ht="14" x14ac:dyDescent="0.2">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spans="3:29" ht="14" x14ac:dyDescent="0.2">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spans="3:29" ht="14" x14ac:dyDescent="0.2">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spans="3:29" ht="14" x14ac:dyDescent="0.2">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spans="3:29" ht="14" x14ac:dyDescent="0.2">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spans="3:29" ht="14" x14ac:dyDescent="0.2">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spans="3:29" ht="14" x14ac:dyDescent="0.2">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spans="3:29" ht="14" x14ac:dyDescent="0.2">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spans="3:29" ht="14" x14ac:dyDescent="0.2">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row>
    <row r="151" spans="3:29" ht="14" x14ac:dyDescent="0.2">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row>
    <row r="152" spans="3:29" ht="14" x14ac:dyDescent="0.2">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row>
    <row r="153" spans="3:29" ht="14" x14ac:dyDescent="0.2">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row>
    <row r="154" spans="3:29" ht="14" x14ac:dyDescent="0.2">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row>
    <row r="155" spans="3:29" ht="14" x14ac:dyDescent="0.2">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row>
    <row r="156" spans="3:29" ht="14" x14ac:dyDescent="0.2">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row>
    <row r="157" spans="3:29" ht="14" x14ac:dyDescent="0.2">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row>
    <row r="158" spans="3:29" ht="14" x14ac:dyDescent="0.2">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row>
    <row r="159" spans="3:29" ht="14" x14ac:dyDescent="0.2">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spans="3:29" ht="14" x14ac:dyDescent="0.2">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row>
    <row r="161" spans="3:29" ht="14" x14ac:dyDescent="0.2">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spans="3:29" ht="14" x14ac:dyDescent="0.2">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spans="3:29" ht="14" x14ac:dyDescent="0.2">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spans="3:29" ht="14" x14ac:dyDescent="0.2">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spans="3:29" ht="14" x14ac:dyDescent="0.2">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spans="3:29" ht="14" x14ac:dyDescent="0.2">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spans="3:29" ht="14" x14ac:dyDescent="0.2">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spans="3:29" ht="14" x14ac:dyDescent="0.2">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spans="3:29" ht="14" x14ac:dyDescent="0.2">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spans="3:29" ht="14" x14ac:dyDescent="0.2">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spans="3:29" ht="14" x14ac:dyDescent="0.2">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spans="3:29" ht="14" x14ac:dyDescent="0.2">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spans="3:29" ht="14" x14ac:dyDescent="0.2">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spans="3:29" ht="14" x14ac:dyDescent="0.2">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spans="3:29" ht="14" x14ac:dyDescent="0.2">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spans="3:29" ht="14" x14ac:dyDescent="0.2">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spans="3:29" ht="14" x14ac:dyDescent="0.2">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spans="3:29" ht="14" x14ac:dyDescent="0.2">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spans="3:29" ht="14" x14ac:dyDescent="0.2">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spans="3:29" ht="14" x14ac:dyDescent="0.2">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spans="3:29" ht="14" x14ac:dyDescent="0.2">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spans="3:29" ht="14" x14ac:dyDescent="0.2">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spans="3:29" ht="14" x14ac:dyDescent="0.2">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spans="3:29" ht="14" x14ac:dyDescent="0.2">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spans="3:29" ht="14" x14ac:dyDescent="0.2">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spans="3:29" ht="14" x14ac:dyDescent="0.2">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spans="3:29" ht="14" x14ac:dyDescent="0.2">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spans="3:29" ht="14" x14ac:dyDescent="0.2">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spans="3:29" ht="14" x14ac:dyDescent="0.2">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spans="3:29" ht="14" x14ac:dyDescent="0.2">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spans="3:29" ht="14" x14ac:dyDescent="0.2">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spans="3:29" ht="14" x14ac:dyDescent="0.2">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spans="3:29" ht="14" x14ac:dyDescent="0.2">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spans="3:29" ht="14" x14ac:dyDescent="0.2">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spans="3:29" ht="14" x14ac:dyDescent="0.2">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spans="3:29" ht="14" x14ac:dyDescent="0.2">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spans="3:29" ht="14" x14ac:dyDescent="0.2">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spans="3:29" ht="14" x14ac:dyDescent="0.2">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spans="3:29" ht="14" x14ac:dyDescent="0.2">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spans="3:29" ht="14" x14ac:dyDescent="0.2">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spans="3:29" ht="14" x14ac:dyDescent="0.2">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spans="3:29" ht="14" x14ac:dyDescent="0.2">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spans="3:29" ht="14" x14ac:dyDescent="0.2">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spans="3:29" ht="14" x14ac:dyDescent="0.2">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spans="3:29" ht="14" x14ac:dyDescent="0.2">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spans="3:29" ht="14" x14ac:dyDescent="0.2">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spans="3:29" ht="14" x14ac:dyDescent="0.2">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spans="3:29" ht="14" x14ac:dyDescent="0.2">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spans="3:29" ht="14" x14ac:dyDescent="0.2">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spans="3:29" ht="14" x14ac:dyDescent="0.2">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spans="3:29" ht="14" x14ac:dyDescent="0.2">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spans="3:29" ht="14" x14ac:dyDescent="0.2">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spans="3:29" ht="14" x14ac:dyDescent="0.2">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spans="3:29" ht="14" x14ac:dyDescent="0.2">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spans="3:29" ht="14" x14ac:dyDescent="0.2">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spans="3:29" ht="14" x14ac:dyDescent="0.2">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spans="3:29" ht="14" x14ac:dyDescent="0.2">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spans="3:29" ht="14" x14ac:dyDescent="0.2">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spans="3:29" ht="14" x14ac:dyDescent="0.2">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spans="3:29" ht="14" x14ac:dyDescent="0.2">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spans="3:29" ht="14" x14ac:dyDescent="0.2">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spans="3:29" ht="14" x14ac:dyDescent="0.2">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spans="3:29" ht="14" x14ac:dyDescent="0.2">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spans="3:29" ht="14" x14ac:dyDescent="0.2">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spans="3:29" ht="14" x14ac:dyDescent="0.2">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spans="3:29" ht="14" x14ac:dyDescent="0.2">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spans="3:29" ht="14" x14ac:dyDescent="0.2">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spans="3:29" ht="14" x14ac:dyDescent="0.2">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spans="3:29" ht="14" x14ac:dyDescent="0.2">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spans="3:29" ht="14" x14ac:dyDescent="0.2">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spans="3:29" ht="14" x14ac:dyDescent="0.2">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spans="3:29" ht="14" x14ac:dyDescent="0.2">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spans="3:29" ht="14" x14ac:dyDescent="0.2">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spans="3:29" ht="14" x14ac:dyDescent="0.2">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spans="3:29" ht="14" x14ac:dyDescent="0.2">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spans="3:29" ht="14" x14ac:dyDescent="0.2">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spans="3:29" ht="14" x14ac:dyDescent="0.2">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spans="3:29" ht="14" x14ac:dyDescent="0.2">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spans="3:29" ht="14" x14ac:dyDescent="0.2">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spans="3:29" ht="14" x14ac:dyDescent="0.2">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spans="3:29" ht="14" x14ac:dyDescent="0.2">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spans="3:29" ht="14" x14ac:dyDescent="0.2">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spans="3:29" ht="14" x14ac:dyDescent="0.2">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spans="3:29" ht="14" x14ac:dyDescent="0.2">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spans="3:29" ht="14" x14ac:dyDescent="0.2">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spans="3:29" ht="14" x14ac:dyDescent="0.2">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spans="3:29" ht="14" x14ac:dyDescent="0.2">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spans="3:29" ht="14" x14ac:dyDescent="0.2">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row>
    <row r="249" spans="3:29" ht="14" x14ac:dyDescent="0.2">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row>
    <row r="250" spans="3:29" ht="14" x14ac:dyDescent="0.2">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row>
    <row r="251" spans="3:29" ht="14" x14ac:dyDescent="0.2">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row>
    <row r="252" spans="3:29" ht="14" x14ac:dyDescent="0.2">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row>
    <row r="253" spans="3:29" ht="14" x14ac:dyDescent="0.2">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row>
    <row r="254" spans="3:29" ht="14" x14ac:dyDescent="0.2">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row>
    <row r="255" spans="3:29" ht="14" x14ac:dyDescent="0.2">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row>
    <row r="256" spans="3:29" ht="14" x14ac:dyDescent="0.2">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row>
    <row r="257" spans="3:29" ht="14" x14ac:dyDescent="0.2">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spans="3:29" ht="14" x14ac:dyDescent="0.2">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spans="3:29" ht="14" x14ac:dyDescent="0.2">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spans="3:29" ht="14" x14ac:dyDescent="0.2">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row>
    <row r="261" spans="3:29" ht="14" x14ac:dyDescent="0.2">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row>
    <row r="262" spans="3:29" ht="14" x14ac:dyDescent="0.2">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row>
    <row r="263" spans="3:29" ht="14" x14ac:dyDescent="0.2">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row>
    <row r="264" spans="3:29" ht="14" x14ac:dyDescent="0.2">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spans="3:29" ht="14" x14ac:dyDescent="0.2">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spans="3:29" ht="14" x14ac:dyDescent="0.2">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spans="3:29" ht="14" x14ac:dyDescent="0.2">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spans="3:29" ht="14" x14ac:dyDescent="0.2">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spans="3:29" ht="14" x14ac:dyDescent="0.2">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spans="3:29" ht="14" x14ac:dyDescent="0.2">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spans="3:29" ht="14" x14ac:dyDescent="0.2">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spans="3:29" ht="14" x14ac:dyDescent="0.2">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spans="3:29" ht="14" x14ac:dyDescent="0.2">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row>
    <row r="274" spans="3:29" ht="14" x14ac:dyDescent="0.2">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row>
    <row r="275" spans="3:29" ht="14" x14ac:dyDescent="0.2">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row>
    <row r="276" spans="3:29" ht="14" x14ac:dyDescent="0.2">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row>
    <row r="277" spans="3:29" ht="14" x14ac:dyDescent="0.2">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row>
    <row r="278" spans="3:29" ht="14" x14ac:dyDescent="0.2">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row>
    <row r="279" spans="3:29" ht="14" x14ac:dyDescent="0.2">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row>
    <row r="280" spans="3:29" ht="14" x14ac:dyDescent="0.2">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row>
    <row r="281" spans="3:29" ht="14" x14ac:dyDescent="0.2">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row>
    <row r="282" spans="3:29" ht="14" x14ac:dyDescent="0.2">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row>
    <row r="283" spans="3:29" ht="14" x14ac:dyDescent="0.2">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row>
    <row r="284" spans="3:29" ht="14" x14ac:dyDescent="0.2">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row>
    <row r="285" spans="3:29" ht="14" x14ac:dyDescent="0.2">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row>
    <row r="286" spans="3:29" ht="14" x14ac:dyDescent="0.2">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row>
    <row r="287" spans="3:29" ht="14" x14ac:dyDescent="0.2">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row>
    <row r="288" spans="3:29" ht="14" x14ac:dyDescent="0.2">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row>
    <row r="289" spans="3:29" ht="14" x14ac:dyDescent="0.2">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row>
    <row r="290" spans="3:29" ht="14" x14ac:dyDescent="0.2">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row>
    <row r="291" spans="3:29" ht="14" x14ac:dyDescent="0.2">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row>
    <row r="292" spans="3:29" ht="14" x14ac:dyDescent="0.2">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row>
    <row r="293" spans="3:29" ht="14" x14ac:dyDescent="0.2">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spans="3:29" ht="14" x14ac:dyDescent="0.2">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row>
    <row r="295" spans="3:29" ht="14" x14ac:dyDescent="0.2">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row>
    <row r="296" spans="3:29" ht="14" x14ac:dyDescent="0.2">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row>
    <row r="297" spans="3:29" ht="14" x14ac:dyDescent="0.2">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row>
    <row r="298" spans="3:29" ht="14" x14ac:dyDescent="0.2">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row>
    <row r="299" spans="3:29" ht="14" x14ac:dyDescent="0.2">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row>
    <row r="300" spans="3:29" ht="14" x14ac:dyDescent="0.2">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row>
    <row r="301" spans="3:29" ht="14" x14ac:dyDescent="0.2">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row>
    <row r="302" spans="3:29" ht="14" x14ac:dyDescent="0.2">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row>
    <row r="303" spans="3:29" ht="14" x14ac:dyDescent="0.2">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row>
    <row r="304" spans="3:29" ht="14" x14ac:dyDescent="0.2">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row>
    <row r="305" spans="3:29" ht="14" x14ac:dyDescent="0.2">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row>
    <row r="306" spans="3:29" ht="14" x14ac:dyDescent="0.2">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row>
    <row r="307" spans="3:29" ht="14" x14ac:dyDescent="0.2">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row>
    <row r="308" spans="3:29" ht="14" x14ac:dyDescent="0.2">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row>
    <row r="309" spans="3:29" ht="14" x14ac:dyDescent="0.2">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row>
    <row r="310" spans="3:29" ht="14" x14ac:dyDescent="0.2">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row>
    <row r="311" spans="3:29" ht="14" x14ac:dyDescent="0.2">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row>
    <row r="312" spans="3:29" ht="14" x14ac:dyDescent="0.2">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row>
    <row r="313" spans="3:29" ht="14" x14ac:dyDescent="0.2">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row>
    <row r="314" spans="3:29" ht="14" x14ac:dyDescent="0.2">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spans="3:29" ht="14" x14ac:dyDescent="0.2">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row>
    <row r="316" spans="3:29" ht="14" x14ac:dyDescent="0.2">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row>
    <row r="317" spans="3:29" ht="14" x14ac:dyDescent="0.2">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row>
    <row r="318" spans="3:29" ht="14" x14ac:dyDescent="0.2">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row>
    <row r="319" spans="3:29" ht="14" x14ac:dyDescent="0.2">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row>
    <row r="320" spans="3:29" ht="14" x14ac:dyDescent="0.2">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row>
    <row r="321" spans="3:29" ht="14" x14ac:dyDescent="0.2">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row>
    <row r="322" spans="3:29" ht="14" x14ac:dyDescent="0.2">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spans="3:29" ht="14" x14ac:dyDescent="0.2">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spans="3:29" ht="14" x14ac:dyDescent="0.2">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spans="3:29" ht="14" x14ac:dyDescent="0.2">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spans="3:29" ht="14" x14ac:dyDescent="0.2">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spans="3:29" ht="14" x14ac:dyDescent="0.2">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spans="3:29" ht="14" x14ac:dyDescent="0.2">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spans="3:29" ht="14" x14ac:dyDescent="0.2">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spans="3:29" ht="14" x14ac:dyDescent="0.2">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spans="3:29" ht="14" x14ac:dyDescent="0.2">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spans="3:29" ht="14" x14ac:dyDescent="0.2">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spans="3:29" ht="14" x14ac:dyDescent="0.2">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spans="3:29" ht="14" x14ac:dyDescent="0.2">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spans="3:29" ht="14" x14ac:dyDescent="0.2">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spans="3:29" ht="14" x14ac:dyDescent="0.2">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spans="3:29" ht="14" x14ac:dyDescent="0.2">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spans="3:29" ht="14" x14ac:dyDescent="0.2">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spans="3:29" ht="14" x14ac:dyDescent="0.2">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spans="3:29" ht="14" x14ac:dyDescent="0.2">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spans="3:29" ht="14" x14ac:dyDescent="0.2">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spans="3:29" ht="14" x14ac:dyDescent="0.2">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row>
    <row r="343" spans="3:29" ht="14" x14ac:dyDescent="0.2">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spans="3:29" ht="14" x14ac:dyDescent="0.2">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spans="3:29" ht="14" x14ac:dyDescent="0.2">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spans="3:29" ht="14" x14ac:dyDescent="0.2">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spans="3:29" ht="14" x14ac:dyDescent="0.2">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row>
    <row r="348" spans="3:29" ht="14" x14ac:dyDescent="0.2">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row>
    <row r="349" spans="3:29" ht="14" x14ac:dyDescent="0.2">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row>
    <row r="350" spans="3:29" ht="14" x14ac:dyDescent="0.2">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row>
    <row r="351" spans="3:29" ht="14" x14ac:dyDescent="0.2">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row>
    <row r="352" spans="3:29" ht="14" x14ac:dyDescent="0.2">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spans="3:29" ht="14" x14ac:dyDescent="0.2">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spans="3:29" ht="14" x14ac:dyDescent="0.2">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spans="3:29" ht="14" x14ac:dyDescent="0.2">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spans="3:29" ht="14" x14ac:dyDescent="0.2">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row>
    <row r="357" spans="3:29" ht="14" x14ac:dyDescent="0.2">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row>
    <row r="358" spans="3:29" ht="14" x14ac:dyDescent="0.2">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spans="3:29" ht="14" x14ac:dyDescent="0.2">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row>
    <row r="360" spans="3:29" ht="14" x14ac:dyDescent="0.2">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row>
    <row r="361" spans="3:29" ht="14" x14ac:dyDescent="0.2">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row>
    <row r="362" spans="3:29" ht="14" x14ac:dyDescent="0.2">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row>
    <row r="363" spans="3:29" ht="14" x14ac:dyDescent="0.2">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row>
    <row r="364" spans="3:29" ht="14" x14ac:dyDescent="0.2">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row>
    <row r="365" spans="3:29" ht="14" x14ac:dyDescent="0.2">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row>
    <row r="366" spans="3:29" ht="14" x14ac:dyDescent="0.2">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row>
    <row r="367" spans="3:29" ht="14" x14ac:dyDescent="0.2">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row>
    <row r="368" spans="3:29" ht="14" x14ac:dyDescent="0.2">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row>
    <row r="369" spans="3:29" ht="14" x14ac:dyDescent="0.2">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row>
    <row r="370" spans="3:29" ht="14" x14ac:dyDescent="0.2">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row>
    <row r="371" spans="3:29" ht="14" x14ac:dyDescent="0.2">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row>
    <row r="372" spans="3:29" ht="14" x14ac:dyDescent="0.2">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row>
    <row r="373" spans="3:29" ht="14" x14ac:dyDescent="0.2">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row>
    <row r="374" spans="3:29" ht="14" x14ac:dyDescent="0.2">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row>
    <row r="375" spans="3:29" ht="14" x14ac:dyDescent="0.2">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row>
    <row r="376" spans="3:29" ht="14" x14ac:dyDescent="0.2">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row>
    <row r="377" spans="3:29" ht="14" x14ac:dyDescent="0.2">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row>
    <row r="378" spans="3:29" ht="14" x14ac:dyDescent="0.2">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row>
    <row r="379" spans="3:29" ht="14" x14ac:dyDescent="0.2">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spans="3:29" ht="14" x14ac:dyDescent="0.2">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spans="3:29" ht="14" x14ac:dyDescent="0.2">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spans="3:29" ht="14" x14ac:dyDescent="0.2">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spans="3:29" ht="14" x14ac:dyDescent="0.2">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row>
    <row r="384" spans="3:29" ht="14" x14ac:dyDescent="0.2">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row>
    <row r="385" spans="3:29" ht="14" x14ac:dyDescent="0.2">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row>
    <row r="386" spans="3:29" ht="14" x14ac:dyDescent="0.2">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spans="3:29" ht="14" x14ac:dyDescent="0.2">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row>
    <row r="388" spans="3:29" ht="14" x14ac:dyDescent="0.2">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spans="3:29" ht="14" x14ac:dyDescent="0.2">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row>
    <row r="390" spans="3:29" ht="14" x14ac:dyDescent="0.2">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row>
    <row r="391" spans="3:29" ht="14" x14ac:dyDescent="0.2">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spans="3:29" ht="14" x14ac:dyDescent="0.2">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row>
    <row r="393" spans="3:29" ht="14" x14ac:dyDescent="0.2">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row>
    <row r="394" spans="3:29" ht="14" x14ac:dyDescent="0.2">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spans="3:29" ht="14" x14ac:dyDescent="0.2">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row>
    <row r="396" spans="3:29" ht="14" x14ac:dyDescent="0.2">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row>
    <row r="397" spans="3:29" ht="14" x14ac:dyDescent="0.2">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row>
    <row r="398" spans="3:29" ht="14" x14ac:dyDescent="0.2">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row>
    <row r="399" spans="3:29" ht="14" x14ac:dyDescent="0.2">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row>
    <row r="400" spans="3:29" ht="14" x14ac:dyDescent="0.2">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row>
    <row r="401" spans="3:29" ht="14" x14ac:dyDescent="0.2">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row>
    <row r="402" spans="3:29" ht="14" x14ac:dyDescent="0.2">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row>
    <row r="403" spans="3:29" ht="14" x14ac:dyDescent="0.2">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row>
    <row r="404" spans="3:29" ht="14" x14ac:dyDescent="0.2">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row>
    <row r="405" spans="3:29" ht="14" x14ac:dyDescent="0.2">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row>
    <row r="406" spans="3:29" ht="14" x14ac:dyDescent="0.2">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row>
    <row r="407" spans="3:29" ht="14" x14ac:dyDescent="0.2">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row>
    <row r="408" spans="3:29" ht="14" x14ac:dyDescent="0.2">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row>
    <row r="409" spans="3:29" ht="14" x14ac:dyDescent="0.2">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row>
    <row r="410" spans="3:29" ht="14" x14ac:dyDescent="0.2">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row>
    <row r="411" spans="3:29" ht="14" x14ac:dyDescent="0.2">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row>
    <row r="412" spans="3:29" ht="14" x14ac:dyDescent="0.2">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row>
    <row r="413" spans="3:29" ht="14" x14ac:dyDescent="0.2">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row>
    <row r="414" spans="3:29" ht="14" x14ac:dyDescent="0.2">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row>
    <row r="415" spans="3:29" ht="14" x14ac:dyDescent="0.2">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row>
    <row r="416" spans="3:29" ht="14" x14ac:dyDescent="0.2">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row>
    <row r="417" spans="3:29" ht="14" x14ac:dyDescent="0.2">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row>
    <row r="418" spans="3:29" ht="14" x14ac:dyDescent="0.2">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row>
    <row r="419" spans="3:29" ht="14" x14ac:dyDescent="0.2">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row>
    <row r="420" spans="3:29" ht="14" x14ac:dyDescent="0.2">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row>
    <row r="421" spans="3:29" ht="14" x14ac:dyDescent="0.2">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row>
    <row r="422" spans="3:29" ht="14" x14ac:dyDescent="0.2">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row>
    <row r="423" spans="3:29" ht="14" x14ac:dyDescent="0.2">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row>
    <row r="424" spans="3:29" ht="14" x14ac:dyDescent="0.2">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row>
    <row r="425" spans="3:29" ht="14" x14ac:dyDescent="0.2">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row>
    <row r="426" spans="3:29" ht="14" x14ac:dyDescent="0.2">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row>
    <row r="427" spans="3:29" ht="14" x14ac:dyDescent="0.2">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row>
    <row r="428" spans="3:29" ht="14" x14ac:dyDescent="0.2">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row>
    <row r="429" spans="3:29" ht="14" x14ac:dyDescent="0.2">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row>
    <row r="430" spans="3:29" ht="14" x14ac:dyDescent="0.2">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row>
    <row r="431" spans="3:29" ht="14" x14ac:dyDescent="0.2">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row>
    <row r="432" spans="3:29" ht="14" x14ac:dyDescent="0.2">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row>
    <row r="433" spans="3:29" ht="14" x14ac:dyDescent="0.2">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row>
    <row r="434" spans="3:29" ht="14" x14ac:dyDescent="0.2">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row>
    <row r="435" spans="3:29" ht="14" x14ac:dyDescent="0.2">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row>
    <row r="436" spans="3:29" ht="14" x14ac:dyDescent="0.2">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row>
    <row r="437" spans="3:29" ht="14" x14ac:dyDescent="0.2">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row>
    <row r="438" spans="3:29" ht="14" x14ac:dyDescent="0.2">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row>
    <row r="439" spans="3:29" ht="14" x14ac:dyDescent="0.2">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row>
    <row r="440" spans="3:29" ht="14" x14ac:dyDescent="0.2">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row>
    <row r="441" spans="3:29" ht="14" x14ac:dyDescent="0.2">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row>
    <row r="442" spans="3:29" ht="14" x14ac:dyDescent="0.2">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row>
    <row r="443" spans="3:29" ht="14" x14ac:dyDescent="0.2">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row>
    <row r="444" spans="3:29" ht="14" x14ac:dyDescent="0.2">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row>
    <row r="445" spans="3:29" ht="14" x14ac:dyDescent="0.2">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row>
    <row r="446" spans="3:29" ht="14" x14ac:dyDescent="0.2">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row>
    <row r="447" spans="3:29" ht="14" x14ac:dyDescent="0.2">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row>
    <row r="448" spans="3:29" ht="14" x14ac:dyDescent="0.2">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spans="3:29" ht="14" x14ac:dyDescent="0.2">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row>
    <row r="450" spans="3:29" ht="14" x14ac:dyDescent="0.2">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row>
    <row r="451" spans="3:29" ht="14" x14ac:dyDescent="0.2">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row>
    <row r="452" spans="3:29" ht="14" x14ac:dyDescent="0.2">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row>
    <row r="453" spans="3:29" ht="14" x14ac:dyDescent="0.2">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row>
    <row r="454" spans="3:29" ht="14" x14ac:dyDescent="0.2">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row>
    <row r="455" spans="3:29" ht="14" x14ac:dyDescent="0.2">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row>
    <row r="456" spans="3:29" ht="14" x14ac:dyDescent="0.2">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row>
    <row r="457" spans="3:29" ht="14" x14ac:dyDescent="0.2">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row>
    <row r="458" spans="3:29" ht="14" x14ac:dyDescent="0.2">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row>
    <row r="459" spans="3:29" ht="14" x14ac:dyDescent="0.2">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row>
    <row r="460" spans="3:29" ht="14" x14ac:dyDescent="0.2">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row>
    <row r="461" spans="3:29" ht="14" x14ac:dyDescent="0.2">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row>
    <row r="462" spans="3:29" ht="14" x14ac:dyDescent="0.2">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row>
    <row r="463" spans="3:29" ht="14" x14ac:dyDescent="0.2">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row>
    <row r="464" spans="3:29" ht="14" x14ac:dyDescent="0.2">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row>
    <row r="465" spans="3:29" ht="14" x14ac:dyDescent="0.2">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row>
    <row r="466" spans="3:29" ht="14" x14ac:dyDescent="0.2">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row>
    <row r="467" spans="3:29" ht="14" x14ac:dyDescent="0.2">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row>
    <row r="468" spans="3:29" ht="14" x14ac:dyDescent="0.2">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row>
    <row r="469" spans="3:29" ht="14" x14ac:dyDescent="0.2">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row>
    <row r="470" spans="3:29" ht="14" x14ac:dyDescent="0.2">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row>
    <row r="471" spans="3:29" ht="14" x14ac:dyDescent="0.2">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row>
    <row r="472" spans="3:29" ht="14" x14ac:dyDescent="0.2">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row>
    <row r="473" spans="3:29" ht="14" x14ac:dyDescent="0.2">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row>
    <row r="474" spans="3:29" ht="14" x14ac:dyDescent="0.2">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row>
    <row r="475" spans="3:29" ht="14" x14ac:dyDescent="0.2">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row>
    <row r="476" spans="3:29" ht="14" x14ac:dyDescent="0.2">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row>
    <row r="477" spans="3:29" ht="14" x14ac:dyDescent="0.2">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row>
    <row r="478" spans="3:29" ht="14" x14ac:dyDescent="0.2">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row>
    <row r="479" spans="3:29" ht="14" x14ac:dyDescent="0.2">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row>
    <row r="480" spans="3:29" ht="14" x14ac:dyDescent="0.2">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row>
    <row r="481" spans="3:29" ht="14" x14ac:dyDescent="0.2">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row>
    <row r="482" spans="3:29" ht="14" x14ac:dyDescent="0.2">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row>
    <row r="483" spans="3:29" ht="14" x14ac:dyDescent="0.2">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row>
    <row r="484" spans="3:29" ht="14" x14ac:dyDescent="0.2">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row>
    <row r="485" spans="3:29" ht="14" x14ac:dyDescent="0.2">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row>
    <row r="486" spans="3:29" ht="14" x14ac:dyDescent="0.2">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row>
    <row r="487" spans="3:29" ht="14" x14ac:dyDescent="0.2">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row>
    <row r="488" spans="3:29" ht="14" x14ac:dyDescent="0.2">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row>
    <row r="489" spans="3:29" ht="14" x14ac:dyDescent="0.2">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row>
    <row r="490" spans="3:29" ht="14" x14ac:dyDescent="0.2">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row>
    <row r="491" spans="3:29" ht="14" x14ac:dyDescent="0.2">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row>
    <row r="492" spans="3:29" ht="14" x14ac:dyDescent="0.2">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row>
    <row r="493" spans="3:29" ht="14" x14ac:dyDescent="0.2">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row>
    <row r="494" spans="3:29" ht="14" x14ac:dyDescent="0.2">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row>
    <row r="495" spans="3:29" ht="14" x14ac:dyDescent="0.2">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row>
    <row r="496" spans="3:29" ht="14" x14ac:dyDescent="0.2">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row>
    <row r="497" spans="3:29" ht="14" x14ac:dyDescent="0.2">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row>
    <row r="498" spans="3:29" ht="14" x14ac:dyDescent="0.2">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row>
    <row r="499" spans="3:29" ht="14" x14ac:dyDescent="0.2">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row>
    <row r="500" spans="3:29" ht="14" x14ac:dyDescent="0.2">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row>
    <row r="501" spans="3:29" ht="14" x14ac:dyDescent="0.2">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row>
    <row r="502" spans="3:29" ht="14" x14ac:dyDescent="0.2">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row>
    <row r="503" spans="3:29" ht="14" x14ac:dyDescent="0.2">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row>
    <row r="504" spans="3:29" ht="14" x14ac:dyDescent="0.2">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row>
    <row r="505" spans="3:29" ht="14" x14ac:dyDescent="0.2">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row>
    <row r="506" spans="3:29" ht="14" x14ac:dyDescent="0.2">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row>
    <row r="507" spans="3:29" ht="14" x14ac:dyDescent="0.2">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row>
    <row r="508" spans="3:29" ht="14" x14ac:dyDescent="0.2">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row>
    <row r="509" spans="3:29" ht="14" x14ac:dyDescent="0.2">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row>
    <row r="510" spans="3:29" ht="14" x14ac:dyDescent="0.2">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row>
    <row r="511" spans="3:29" ht="14" x14ac:dyDescent="0.2">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row>
    <row r="512" spans="3:29" ht="14" x14ac:dyDescent="0.2">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row>
    <row r="513" spans="3:29" ht="14" x14ac:dyDescent="0.2">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row>
    <row r="514" spans="3:29" ht="14" x14ac:dyDescent="0.2">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row>
    <row r="515" spans="3:29" ht="14" x14ac:dyDescent="0.2">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row>
    <row r="516" spans="3:29" ht="14" x14ac:dyDescent="0.2">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row>
    <row r="517" spans="3:29" ht="14" x14ac:dyDescent="0.2">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row>
    <row r="518" spans="3:29" ht="14" x14ac:dyDescent="0.2">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row>
    <row r="519" spans="3:29" ht="14" x14ac:dyDescent="0.2">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row>
    <row r="520" spans="3:29" ht="14" x14ac:dyDescent="0.2">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row>
    <row r="521" spans="3:29" ht="14" x14ac:dyDescent="0.2">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row>
    <row r="522" spans="3:29" ht="14" x14ac:dyDescent="0.2">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row>
    <row r="523" spans="3:29" ht="14" x14ac:dyDescent="0.2">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row>
    <row r="524" spans="3:29" ht="14" x14ac:dyDescent="0.2">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row>
    <row r="525" spans="3:29" ht="14" x14ac:dyDescent="0.2">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row>
    <row r="526" spans="3:29" ht="14" x14ac:dyDescent="0.2">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row>
    <row r="527" spans="3:29" ht="14" x14ac:dyDescent="0.2">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row>
    <row r="528" spans="3:29" ht="14" x14ac:dyDescent="0.2">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row>
    <row r="529" spans="3:29" ht="14" x14ac:dyDescent="0.2">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row>
    <row r="530" spans="3:29" ht="14" x14ac:dyDescent="0.2">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row>
    <row r="531" spans="3:29" ht="14" x14ac:dyDescent="0.2">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row>
    <row r="532" spans="3:29" ht="14" x14ac:dyDescent="0.2">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row>
    <row r="533" spans="3:29" ht="14" x14ac:dyDescent="0.2">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row>
    <row r="534" spans="3:29" ht="14" x14ac:dyDescent="0.2">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row>
    <row r="535" spans="3:29" ht="14" x14ac:dyDescent="0.2">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row>
    <row r="536" spans="3:29" ht="14" x14ac:dyDescent="0.2">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row>
    <row r="537" spans="3:29" ht="14" x14ac:dyDescent="0.2">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row>
    <row r="538" spans="3:29" ht="14" x14ac:dyDescent="0.2">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row>
    <row r="539" spans="3:29" ht="14" x14ac:dyDescent="0.2">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row>
    <row r="540" spans="3:29" ht="14" x14ac:dyDescent="0.2">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row>
    <row r="541" spans="3:29" ht="14" x14ac:dyDescent="0.2">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row>
    <row r="542" spans="3:29" ht="14" x14ac:dyDescent="0.2">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row>
    <row r="543" spans="3:29" ht="14" x14ac:dyDescent="0.2">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row>
    <row r="544" spans="3:29" ht="14" x14ac:dyDescent="0.2">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row>
    <row r="545" spans="3:29" ht="14" x14ac:dyDescent="0.2">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row>
    <row r="546" spans="3:29" ht="14" x14ac:dyDescent="0.2">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row>
    <row r="547" spans="3:29" ht="14" x14ac:dyDescent="0.2">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row>
    <row r="548" spans="3:29" ht="14" x14ac:dyDescent="0.2">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row>
    <row r="549" spans="3:29" ht="14" x14ac:dyDescent="0.2">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row>
    <row r="550" spans="3:29" ht="14" x14ac:dyDescent="0.2">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row>
    <row r="551" spans="3:29" ht="14" x14ac:dyDescent="0.2">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row>
    <row r="552" spans="3:29" ht="14" x14ac:dyDescent="0.2">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row>
    <row r="553" spans="3:29" ht="14" x14ac:dyDescent="0.2">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row>
    <row r="554" spans="3:29" ht="14" x14ac:dyDescent="0.2">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row>
    <row r="555" spans="3:29" ht="14" x14ac:dyDescent="0.2">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row>
    <row r="556" spans="3:29" ht="14" x14ac:dyDescent="0.2">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row>
    <row r="557" spans="3:29" ht="14" x14ac:dyDescent="0.2">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row>
    <row r="558" spans="3:29" ht="14" x14ac:dyDescent="0.2">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row>
    <row r="559" spans="3:29" ht="14" x14ac:dyDescent="0.2">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row>
    <row r="560" spans="3:29" ht="14" x14ac:dyDescent="0.2">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row>
    <row r="561" spans="3:29" ht="14" x14ac:dyDescent="0.2">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row>
    <row r="562" spans="3:29" ht="14" x14ac:dyDescent="0.2">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row>
    <row r="563" spans="3:29" ht="14" x14ac:dyDescent="0.2">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row>
    <row r="564" spans="3:29" ht="14" x14ac:dyDescent="0.2">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row>
    <row r="565" spans="3:29" ht="14" x14ac:dyDescent="0.2">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row>
    <row r="566" spans="3:29" ht="14" x14ac:dyDescent="0.2">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row>
    <row r="567" spans="3:29" ht="14" x14ac:dyDescent="0.2">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row>
    <row r="568" spans="3:29" ht="14" x14ac:dyDescent="0.2">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row>
    <row r="569" spans="3:29" ht="14" x14ac:dyDescent="0.2">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row>
    <row r="570" spans="3:29" ht="14" x14ac:dyDescent="0.2">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row>
    <row r="571" spans="3:29" ht="14" x14ac:dyDescent="0.2">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row>
    <row r="572" spans="3:29" ht="14" x14ac:dyDescent="0.2">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row>
    <row r="573" spans="3:29" ht="14" x14ac:dyDescent="0.2">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row>
    <row r="574" spans="3:29" ht="14" x14ac:dyDescent="0.2">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row>
    <row r="575" spans="3:29" ht="14" x14ac:dyDescent="0.2">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row>
    <row r="576" spans="3:29" ht="14" x14ac:dyDescent="0.2">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row>
    <row r="577" spans="3:29" ht="14" x14ac:dyDescent="0.2">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row>
    <row r="578" spans="3:29" ht="14" x14ac:dyDescent="0.2">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row>
    <row r="579" spans="3:29" ht="14" x14ac:dyDescent="0.2">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row>
    <row r="580" spans="3:29" ht="14" x14ac:dyDescent="0.2">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row>
    <row r="581" spans="3:29" ht="14" x14ac:dyDescent="0.2">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row>
    <row r="582" spans="3:29" ht="14" x14ac:dyDescent="0.2">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row>
    <row r="583" spans="3:29" ht="14" x14ac:dyDescent="0.2">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row>
    <row r="584" spans="3:29" ht="14" x14ac:dyDescent="0.2">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row>
    <row r="585" spans="3:29" ht="14" x14ac:dyDescent="0.2">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row>
    <row r="586" spans="3:29" ht="14" x14ac:dyDescent="0.2">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row>
    <row r="587" spans="3:29" ht="14" x14ac:dyDescent="0.2">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row>
    <row r="588" spans="3:29" ht="14" x14ac:dyDescent="0.2">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row>
    <row r="589" spans="3:29" ht="14" x14ac:dyDescent="0.2">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row>
    <row r="590" spans="3:29" ht="14" x14ac:dyDescent="0.2">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row>
    <row r="591" spans="3:29" ht="14" x14ac:dyDescent="0.2">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row>
    <row r="592" spans="3:29" ht="14" x14ac:dyDescent="0.2">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row>
    <row r="593" spans="3:29" ht="14" x14ac:dyDescent="0.2">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row>
    <row r="594" spans="3:29" ht="14" x14ac:dyDescent="0.2">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row>
    <row r="595" spans="3:29" ht="14" x14ac:dyDescent="0.2">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row>
    <row r="596" spans="3:29" ht="14" x14ac:dyDescent="0.2">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row>
    <row r="597" spans="3:29" ht="14" x14ac:dyDescent="0.2">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row>
    <row r="598" spans="3:29" ht="14" x14ac:dyDescent="0.2">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row>
    <row r="599" spans="3:29" ht="14" x14ac:dyDescent="0.2">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row>
    <row r="600" spans="3:29" ht="14" x14ac:dyDescent="0.2">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row>
    <row r="601" spans="3:29" ht="14" x14ac:dyDescent="0.2">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row>
    <row r="602" spans="3:29" ht="14" x14ac:dyDescent="0.2">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row>
    <row r="603" spans="3:29" ht="14" x14ac:dyDescent="0.2">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row>
    <row r="604" spans="3:29" ht="14" x14ac:dyDescent="0.2">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row>
    <row r="605" spans="3:29" ht="14" x14ac:dyDescent="0.2">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row>
    <row r="606" spans="3:29" ht="14" x14ac:dyDescent="0.2">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row>
    <row r="607" spans="3:29" ht="14" x14ac:dyDescent="0.2">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row>
    <row r="608" spans="3:29" ht="14" x14ac:dyDescent="0.2">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row>
    <row r="609" spans="3:29" ht="14" x14ac:dyDescent="0.2">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row>
    <row r="610" spans="3:29" ht="14" x14ac:dyDescent="0.2">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row>
    <row r="611" spans="3:29" ht="14" x14ac:dyDescent="0.2">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row>
    <row r="612" spans="3:29" ht="14" x14ac:dyDescent="0.2">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row>
    <row r="613" spans="3:29" ht="14" x14ac:dyDescent="0.2">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row>
    <row r="614" spans="3:29" ht="14" x14ac:dyDescent="0.2">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row>
    <row r="615" spans="3:29" ht="14" x14ac:dyDescent="0.2">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row>
    <row r="616" spans="3:29" ht="14" x14ac:dyDescent="0.2">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row>
    <row r="617" spans="3:29" ht="14" x14ac:dyDescent="0.2">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row>
    <row r="618" spans="3:29" ht="14" x14ac:dyDescent="0.2">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row>
    <row r="619" spans="3:29" ht="14" x14ac:dyDescent="0.2">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row>
    <row r="620" spans="3:29" ht="14" x14ac:dyDescent="0.2">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row>
    <row r="621" spans="3:29" ht="14" x14ac:dyDescent="0.2">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row>
    <row r="622" spans="3:29" ht="14" x14ac:dyDescent="0.2">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row>
    <row r="623" spans="3:29" ht="14" x14ac:dyDescent="0.2">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row>
    <row r="624" spans="3:29" ht="14" x14ac:dyDescent="0.2">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row>
    <row r="625" spans="3:29" ht="14" x14ac:dyDescent="0.2">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row>
    <row r="626" spans="3:29" ht="14" x14ac:dyDescent="0.2">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row>
    <row r="627" spans="3:29" ht="14" x14ac:dyDescent="0.2">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row>
    <row r="628" spans="3:29" ht="14" x14ac:dyDescent="0.2">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row>
    <row r="629" spans="3:29" ht="14" x14ac:dyDescent="0.2">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row>
    <row r="630" spans="3:29" ht="14" x14ac:dyDescent="0.2">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row>
    <row r="631" spans="3:29" ht="14" x14ac:dyDescent="0.2">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row>
    <row r="632" spans="3:29" ht="14" x14ac:dyDescent="0.2">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row>
    <row r="633" spans="3:29" ht="14" x14ac:dyDescent="0.2">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row>
    <row r="634" spans="3:29" ht="14" x14ac:dyDescent="0.2">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row>
    <row r="635" spans="3:29" ht="14" x14ac:dyDescent="0.2">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row>
    <row r="636" spans="3:29" ht="14" x14ac:dyDescent="0.2">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row>
    <row r="637" spans="3:29" ht="14" x14ac:dyDescent="0.2">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row>
    <row r="638" spans="3:29" ht="14" x14ac:dyDescent="0.2">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row>
    <row r="639" spans="3:29" ht="14" x14ac:dyDescent="0.2">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row>
    <row r="640" spans="3:29" ht="14" x14ac:dyDescent="0.2">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row>
    <row r="641" spans="3:29" ht="14" x14ac:dyDescent="0.2">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row>
    <row r="642" spans="3:29" ht="14" x14ac:dyDescent="0.2">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row>
    <row r="643" spans="3:29" ht="14" x14ac:dyDescent="0.2">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row>
    <row r="644" spans="3:29" ht="14" x14ac:dyDescent="0.2">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row>
    <row r="645" spans="3:29" ht="14" x14ac:dyDescent="0.2">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row>
    <row r="646" spans="3:29" ht="14" x14ac:dyDescent="0.2">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row>
    <row r="647" spans="3:29" ht="14" x14ac:dyDescent="0.2">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row>
    <row r="648" spans="3:29" ht="14" x14ac:dyDescent="0.2">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row>
    <row r="649" spans="3:29" ht="14" x14ac:dyDescent="0.2">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row>
    <row r="650" spans="3:29" ht="14" x14ac:dyDescent="0.2">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row>
    <row r="651" spans="3:29" ht="14" x14ac:dyDescent="0.2">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row>
    <row r="652" spans="3:29" ht="14" x14ac:dyDescent="0.2">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row>
    <row r="653" spans="3:29" ht="14" x14ac:dyDescent="0.2">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row>
    <row r="654" spans="3:29" ht="14" x14ac:dyDescent="0.2">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row>
    <row r="655" spans="3:29" ht="14" x14ac:dyDescent="0.2">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row>
    <row r="656" spans="3:29" ht="14" x14ac:dyDescent="0.2">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row>
    <row r="657" spans="3:29" ht="14" x14ac:dyDescent="0.2">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row>
    <row r="658" spans="3:29" ht="14" x14ac:dyDescent="0.2">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row>
    <row r="659" spans="3:29" ht="14" x14ac:dyDescent="0.2">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row>
    <row r="660" spans="3:29" ht="14" x14ac:dyDescent="0.2">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row>
    <row r="661" spans="3:29" ht="14" x14ac:dyDescent="0.2">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row>
    <row r="662" spans="3:29" ht="14" x14ac:dyDescent="0.2">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row>
    <row r="663" spans="3:29" ht="14" x14ac:dyDescent="0.2">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row>
    <row r="664" spans="3:29" ht="14" x14ac:dyDescent="0.2">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row>
    <row r="665" spans="3:29" ht="14" x14ac:dyDescent="0.2">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row>
    <row r="666" spans="3:29" ht="14" x14ac:dyDescent="0.2">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row>
    <row r="667" spans="3:29" ht="14" x14ac:dyDescent="0.2">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row>
    <row r="668" spans="3:29" ht="14" x14ac:dyDescent="0.2">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row>
    <row r="669" spans="3:29" ht="14" x14ac:dyDescent="0.2">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row>
    <row r="670" spans="3:29" ht="14" x14ac:dyDescent="0.2">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row>
    <row r="671" spans="3:29" ht="14" x14ac:dyDescent="0.2">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row>
    <row r="672" spans="3:29" ht="14" x14ac:dyDescent="0.2">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row>
    <row r="673" spans="3:29" ht="14" x14ac:dyDescent="0.2">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row>
    <row r="674" spans="3:29" ht="14" x14ac:dyDescent="0.2">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row>
    <row r="675" spans="3:29" ht="14" x14ac:dyDescent="0.2">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row>
    <row r="676" spans="3:29" ht="14" x14ac:dyDescent="0.2">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row>
    <row r="677" spans="3:29" ht="14" x14ac:dyDescent="0.2">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row>
    <row r="678" spans="3:29" ht="14" x14ac:dyDescent="0.2">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row>
    <row r="679" spans="3:29" ht="14" x14ac:dyDescent="0.2">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row>
    <row r="680" spans="3:29" ht="14" x14ac:dyDescent="0.2">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row>
    <row r="681" spans="3:29" ht="14" x14ac:dyDescent="0.2">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row>
    <row r="682" spans="3:29" ht="14" x14ac:dyDescent="0.2">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row>
    <row r="683" spans="3:29" ht="14" x14ac:dyDescent="0.2">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row>
    <row r="684" spans="3:29" ht="14" x14ac:dyDescent="0.2">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row>
    <row r="685" spans="3:29" ht="14" x14ac:dyDescent="0.2">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row>
    <row r="686" spans="3:29" ht="14" x14ac:dyDescent="0.2">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row>
    <row r="687" spans="3:29" ht="14" x14ac:dyDescent="0.2">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row>
    <row r="688" spans="3:29" ht="14" x14ac:dyDescent="0.2">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row>
    <row r="689" spans="3:29" ht="14" x14ac:dyDescent="0.2">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row>
    <row r="690" spans="3:29" ht="14" x14ac:dyDescent="0.2">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row>
    <row r="691" spans="3:29" ht="14" x14ac:dyDescent="0.2">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row>
    <row r="692" spans="3:29" ht="14" x14ac:dyDescent="0.2">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row>
    <row r="693" spans="3:29" ht="14" x14ac:dyDescent="0.2">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row>
    <row r="694" spans="3:29" ht="14" x14ac:dyDescent="0.2">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row>
    <row r="695" spans="3:29" ht="14" x14ac:dyDescent="0.2">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row>
    <row r="696" spans="3:29" ht="14" x14ac:dyDescent="0.2">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row>
    <row r="697" spans="3:29" ht="14" x14ac:dyDescent="0.2">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row>
    <row r="698" spans="3:29" ht="14" x14ac:dyDescent="0.2">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row>
    <row r="699" spans="3:29" ht="14" x14ac:dyDescent="0.2">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row>
    <row r="700" spans="3:29" ht="14" x14ac:dyDescent="0.2">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row>
    <row r="701" spans="3:29" ht="14" x14ac:dyDescent="0.2">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row>
    <row r="702" spans="3:29" ht="14" x14ac:dyDescent="0.2">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row>
    <row r="703" spans="3:29" ht="14" x14ac:dyDescent="0.2">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row>
    <row r="704" spans="3:29" ht="14" x14ac:dyDescent="0.2">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row>
    <row r="705" spans="3:29" ht="14" x14ac:dyDescent="0.2">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row>
    <row r="706" spans="3:29" ht="14" x14ac:dyDescent="0.2">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row>
    <row r="707" spans="3:29" ht="14" x14ac:dyDescent="0.2">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row>
    <row r="708" spans="3:29" ht="14" x14ac:dyDescent="0.2">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row>
    <row r="709" spans="3:29" ht="14" x14ac:dyDescent="0.2">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row>
    <row r="710" spans="3:29" ht="14" x14ac:dyDescent="0.2">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row>
    <row r="711" spans="3:29" ht="14" x14ac:dyDescent="0.2">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row>
    <row r="712" spans="3:29" ht="14" x14ac:dyDescent="0.2">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row>
    <row r="713" spans="3:29" ht="14" x14ac:dyDescent="0.2">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row>
    <row r="714" spans="3:29" ht="14" x14ac:dyDescent="0.2">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row>
    <row r="715" spans="3:29" ht="14" x14ac:dyDescent="0.2">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row>
    <row r="716" spans="3:29" ht="14" x14ac:dyDescent="0.2">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row>
    <row r="717" spans="3:29" ht="14" x14ac:dyDescent="0.2">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row>
    <row r="718" spans="3:29" ht="14" x14ac:dyDescent="0.2">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row>
    <row r="719" spans="3:29" ht="14" x14ac:dyDescent="0.2">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row>
    <row r="720" spans="3:29" ht="14" x14ac:dyDescent="0.2">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row>
    <row r="721" spans="3:29" ht="14" x14ac:dyDescent="0.2">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row>
    <row r="722" spans="3:29" ht="14" x14ac:dyDescent="0.2">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row>
    <row r="723" spans="3:29" ht="14" x14ac:dyDescent="0.2">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row>
    <row r="724" spans="3:29" ht="14" x14ac:dyDescent="0.2">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row>
    <row r="725" spans="3:29" ht="14" x14ac:dyDescent="0.2">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row>
    <row r="726" spans="3:29" ht="14" x14ac:dyDescent="0.2">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row>
    <row r="727" spans="3:29" ht="14" x14ac:dyDescent="0.2">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row>
    <row r="728" spans="3:29" ht="14" x14ac:dyDescent="0.2">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row>
    <row r="729" spans="3:29" ht="14" x14ac:dyDescent="0.2">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row>
    <row r="730" spans="3:29" ht="14" x14ac:dyDescent="0.2">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row>
    <row r="731" spans="3:29" ht="14" x14ac:dyDescent="0.2">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row>
    <row r="732" spans="3:29" ht="14" x14ac:dyDescent="0.2">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row>
    <row r="733" spans="3:29" ht="14" x14ac:dyDescent="0.2">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row>
    <row r="734" spans="3:29" ht="14" x14ac:dyDescent="0.2">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row>
    <row r="735" spans="3:29" ht="14" x14ac:dyDescent="0.2">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row>
    <row r="736" spans="3:29" ht="14" x14ac:dyDescent="0.2">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row>
    <row r="737" spans="3:29" ht="14" x14ac:dyDescent="0.2">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row>
    <row r="738" spans="3:29" ht="14" x14ac:dyDescent="0.2">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row>
    <row r="739" spans="3:29" ht="14" x14ac:dyDescent="0.2">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row>
    <row r="740" spans="3:29" ht="14" x14ac:dyDescent="0.2">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row>
    <row r="741" spans="3:29" ht="14" x14ac:dyDescent="0.2">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row>
    <row r="742" spans="3:29" ht="14" x14ac:dyDescent="0.2">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row>
    <row r="743" spans="3:29" ht="14" x14ac:dyDescent="0.2">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row>
    <row r="744" spans="3:29" ht="14" x14ac:dyDescent="0.2">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row>
    <row r="745" spans="3:29" ht="14" x14ac:dyDescent="0.2">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row>
    <row r="746" spans="3:29" ht="14" x14ac:dyDescent="0.2">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row>
    <row r="747" spans="3:29" ht="14" x14ac:dyDescent="0.2">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row>
    <row r="748" spans="3:29" ht="14" x14ac:dyDescent="0.2">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row>
    <row r="749" spans="3:29" ht="14" x14ac:dyDescent="0.2">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row>
    <row r="750" spans="3:29" ht="14" x14ac:dyDescent="0.2">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row>
    <row r="751" spans="3:29" ht="14" x14ac:dyDescent="0.2">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row>
    <row r="752" spans="3:29" ht="14" x14ac:dyDescent="0.2">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row>
    <row r="753" spans="3:29" ht="14" x14ac:dyDescent="0.2">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row>
    <row r="754" spans="3:29" ht="14" x14ac:dyDescent="0.2">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row>
    <row r="755" spans="3:29" ht="14" x14ac:dyDescent="0.2">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row>
    <row r="756" spans="3:29" ht="14" x14ac:dyDescent="0.2">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row>
    <row r="757" spans="3:29" ht="14" x14ac:dyDescent="0.2">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row>
    <row r="758" spans="3:29" ht="14" x14ac:dyDescent="0.2">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row>
    <row r="759" spans="3:29" ht="14" x14ac:dyDescent="0.2">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row>
    <row r="760" spans="3:29" ht="14" x14ac:dyDescent="0.2">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row>
    <row r="761" spans="3:29" ht="14" x14ac:dyDescent="0.2">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row>
    <row r="762" spans="3:29" ht="14" x14ac:dyDescent="0.2">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row>
    <row r="763" spans="3:29" ht="14" x14ac:dyDescent="0.2">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row>
    <row r="764" spans="3:29" ht="14" x14ac:dyDescent="0.2">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row>
    <row r="765" spans="3:29" ht="14" x14ac:dyDescent="0.2">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row>
    <row r="766" spans="3:29" ht="14" x14ac:dyDescent="0.2">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row>
    <row r="767" spans="3:29" ht="14" x14ac:dyDescent="0.2">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row>
    <row r="768" spans="3:29" ht="14" x14ac:dyDescent="0.2">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row>
    <row r="769" spans="3:29" ht="14" x14ac:dyDescent="0.2">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row>
    <row r="770" spans="3:29" ht="14" x14ac:dyDescent="0.2">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row>
    <row r="771" spans="3:29" ht="14" x14ac:dyDescent="0.2">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row>
    <row r="772" spans="3:29" ht="14" x14ac:dyDescent="0.2">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row>
    <row r="773" spans="3:29" ht="14" x14ac:dyDescent="0.2">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row>
    <row r="774" spans="3:29" ht="14" x14ac:dyDescent="0.2">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row>
    <row r="775" spans="3:29" ht="14" x14ac:dyDescent="0.2">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row>
    <row r="776" spans="3:29" ht="14" x14ac:dyDescent="0.2">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row>
    <row r="777" spans="3:29" ht="14" x14ac:dyDescent="0.2">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row>
    <row r="778" spans="3:29" ht="14" x14ac:dyDescent="0.2">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row>
    <row r="779" spans="3:29" ht="14" x14ac:dyDescent="0.2">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row>
    <row r="780" spans="3:29" ht="14" x14ac:dyDescent="0.2">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row>
    <row r="781" spans="3:29" ht="14" x14ac:dyDescent="0.2">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row>
    <row r="782" spans="3:29" ht="14" x14ac:dyDescent="0.2">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row>
    <row r="783" spans="3:29" ht="14" x14ac:dyDescent="0.2">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row>
    <row r="784" spans="3:29" ht="14" x14ac:dyDescent="0.2">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row>
    <row r="785" spans="3:29" ht="14" x14ac:dyDescent="0.2">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row>
    <row r="786" spans="3:29" ht="14" x14ac:dyDescent="0.2">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row>
    <row r="787" spans="3:29" ht="14" x14ac:dyDescent="0.2">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row>
    <row r="788" spans="3:29" ht="14" x14ac:dyDescent="0.2">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row>
    <row r="789" spans="3:29" ht="14" x14ac:dyDescent="0.2">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row>
    <row r="790" spans="3:29" ht="14" x14ac:dyDescent="0.2">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row>
    <row r="791" spans="3:29" ht="14" x14ac:dyDescent="0.2">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row>
    <row r="792" spans="3:29" ht="14" x14ac:dyDescent="0.2">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row>
    <row r="793" spans="3:29" ht="14" x14ac:dyDescent="0.2">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row>
    <row r="794" spans="3:29" ht="14" x14ac:dyDescent="0.2">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row>
    <row r="795" spans="3:29" ht="14" x14ac:dyDescent="0.2">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row>
    <row r="796" spans="3:29" ht="14" x14ac:dyDescent="0.2">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row>
    <row r="797" spans="3:29" ht="14" x14ac:dyDescent="0.2">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row>
    <row r="798" spans="3:29" ht="14" x14ac:dyDescent="0.2">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row>
    <row r="799" spans="3:29" ht="14" x14ac:dyDescent="0.2">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row>
    <row r="800" spans="3:29" ht="14" x14ac:dyDescent="0.2">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row>
    <row r="801" spans="3:29" ht="14" x14ac:dyDescent="0.2">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row>
    <row r="802" spans="3:29" ht="14" x14ac:dyDescent="0.2">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row>
    <row r="803" spans="3:29" ht="14" x14ac:dyDescent="0.2">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row>
    <row r="804" spans="3:29" ht="14" x14ac:dyDescent="0.2">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row>
    <row r="805" spans="3:29" ht="14" x14ac:dyDescent="0.2">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row>
    <row r="806" spans="3:29" ht="14" x14ac:dyDescent="0.2">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row>
    <row r="807" spans="3:29" ht="14" x14ac:dyDescent="0.2">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row>
    <row r="808" spans="3:29" ht="14" x14ac:dyDescent="0.2">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row>
    <row r="809" spans="3:29" ht="14" x14ac:dyDescent="0.2">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row>
    <row r="810" spans="3:29" ht="14" x14ac:dyDescent="0.2">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row>
    <row r="811" spans="3:29" ht="14" x14ac:dyDescent="0.2">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row>
    <row r="812" spans="3:29" ht="14" x14ac:dyDescent="0.2">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row>
    <row r="813" spans="3:29" ht="14" x14ac:dyDescent="0.2">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row>
    <row r="814" spans="3:29" ht="14" x14ac:dyDescent="0.2">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row>
    <row r="815" spans="3:29" ht="14" x14ac:dyDescent="0.2">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row>
    <row r="816" spans="3:29" ht="14" x14ac:dyDescent="0.2">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row>
    <row r="817" spans="3:29" ht="14" x14ac:dyDescent="0.2">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row>
    <row r="818" spans="3:29" ht="14" x14ac:dyDescent="0.2">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row>
    <row r="819" spans="3:29" ht="14" x14ac:dyDescent="0.2">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row>
    <row r="820" spans="3:29" ht="14" x14ac:dyDescent="0.2">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row>
    <row r="821" spans="3:29" ht="14" x14ac:dyDescent="0.2">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row>
    <row r="822" spans="3:29" ht="14" x14ac:dyDescent="0.2">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row>
    <row r="823" spans="3:29" ht="14" x14ac:dyDescent="0.2">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row>
    <row r="824" spans="3:29" ht="14" x14ac:dyDescent="0.2">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row>
    <row r="825" spans="3:29" ht="14" x14ac:dyDescent="0.2">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row>
    <row r="826" spans="3:29" ht="14" x14ac:dyDescent="0.2">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row>
    <row r="827" spans="3:29" ht="14" x14ac:dyDescent="0.2">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row>
    <row r="828" spans="3:29" ht="14" x14ac:dyDescent="0.2">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row>
    <row r="829" spans="3:29" ht="14" x14ac:dyDescent="0.2">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row>
    <row r="830" spans="3:29" ht="14" x14ac:dyDescent="0.2">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row>
    <row r="831" spans="3:29" ht="14" x14ac:dyDescent="0.2">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row>
    <row r="832" spans="3:29" ht="14" x14ac:dyDescent="0.2">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row>
    <row r="833" spans="3:29" ht="14" x14ac:dyDescent="0.2">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row>
    <row r="834" spans="3:29" ht="14" x14ac:dyDescent="0.2">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row>
    <row r="835" spans="3:29" ht="14" x14ac:dyDescent="0.2">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row>
    <row r="836" spans="3:29" ht="14" x14ac:dyDescent="0.2">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row>
    <row r="837" spans="3:29" ht="14" x14ac:dyDescent="0.2">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row>
    <row r="838" spans="3:29" ht="14" x14ac:dyDescent="0.2">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row>
    <row r="839" spans="3:29" ht="14" x14ac:dyDescent="0.2">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row>
    <row r="840" spans="3:29" ht="14" x14ac:dyDescent="0.2">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row>
    <row r="841" spans="3:29" ht="14" x14ac:dyDescent="0.2">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row>
    <row r="842" spans="3:29" ht="14" x14ac:dyDescent="0.2">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row>
    <row r="843" spans="3:29" ht="14" x14ac:dyDescent="0.2">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row>
    <row r="844" spans="3:29" ht="14" x14ac:dyDescent="0.2">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row>
    <row r="845" spans="3:29" ht="14" x14ac:dyDescent="0.2">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row>
    <row r="846" spans="3:29" ht="14" x14ac:dyDescent="0.2">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row>
    <row r="847" spans="3:29" ht="14" x14ac:dyDescent="0.2">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row>
    <row r="848" spans="3:29" ht="14" x14ac:dyDescent="0.2">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row>
    <row r="849" spans="3:29" ht="14" x14ac:dyDescent="0.2">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row>
    <row r="850" spans="3:29" ht="14" x14ac:dyDescent="0.2">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row>
    <row r="851" spans="3:29" ht="14" x14ac:dyDescent="0.2">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row>
    <row r="852" spans="3:29" ht="14" x14ac:dyDescent="0.2">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row>
    <row r="853" spans="3:29" ht="14" x14ac:dyDescent="0.2">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row>
    <row r="854" spans="3:29" ht="14" x14ac:dyDescent="0.2">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row>
    <row r="855" spans="3:29" ht="14" x14ac:dyDescent="0.2">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row>
    <row r="856" spans="3:29" ht="14" x14ac:dyDescent="0.2">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row>
    <row r="857" spans="3:29" ht="14" x14ac:dyDescent="0.2">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row>
    <row r="858" spans="3:29" ht="14" x14ac:dyDescent="0.2">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row>
    <row r="859" spans="3:29" ht="14" x14ac:dyDescent="0.2">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row>
    <row r="860" spans="3:29" ht="14" x14ac:dyDescent="0.2">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row>
    <row r="861" spans="3:29" ht="14" x14ac:dyDescent="0.2">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row>
    <row r="862" spans="3:29" ht="14" x14ac:dyDescent="0.2">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row>
    <row r="863" spans="3:29" ht="14" x14ac:dyDescent="0.2">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row>
    <row r="864" spans="3:29" ht="14" x14ac:dyDescent="0.2">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row>
    <row r="865" spans="3:29" ht="14" x14ac:dyDescent="0.2">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row>
    <row r="866" spans="3:29" ht="14" x14ac:dyDescent="0.2">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row>
    <row r="867" spans="3:29" ht="14" x14ac:dyDescent="0.2">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row>
    <row r="868" spans="3:29" ht="14" x14ac:dyDescent="0.2">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row>
    <row r="869" spans="3:29" ht="14" x14ac:dyDescent="0.2">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row>
    <row r="870" spans="3:29" ht="14" x14ac:dyDescent="0.2">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row>
    <row r="871" spans="3:29" ht="14" x14ac:dyDescent="0.2">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row>
    <row r="872" spans="3:29" ht="14" x14ac:dyDescent="0.2">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row>
    <row r="873" spans="3:29" ht="14" x14ac:dyDescent="0.2">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row>
    <row r="874" spans="3:29" ht="14" x14ac:dyDescent="0.2">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row>
    <row r="875" spans="3:29" ht="14" x14ac:dyDescent="0.2">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row>
    <row r="876" spans="3:29" ht="14" x14ac:dyDescent="0.2">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row>
    <row r="877" spans="3:29" ht="14" x14ac:dyDescent="0.2">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row>
    <row r="878" spans="3:29" ht="14" x14ac:dyDescent="0.2">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row>
    <row r="879" spans="3:29" ht="14" x14ac:dyDescent="0.2">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row>
    <row r="880" spans="3:29" ht="14" x14ac:dyDescent="0.2">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row>
    <row r="881" spans="3:29" ht="14" x14ac:dyDescent="0.2">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row>
    <row r="882" spans="3:29" ht="14" x14ac:dyDescent="0.2">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row>
    <row r="883" spans="3:29" ht="14" x14ac:dyDescent="0.2">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row>
    <row r="884" spans="3:29" ht="14" x14ac:dyDescent="0.2">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row>
    <row r="885" spans="3:29" ht="14" x14ac:dyDescent="0.2">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row>
    <row r="886" spans="3:29" ht="14" x14ac:dyDescent="0.2">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row>
    <row r="887" spans="3:29" ht="14" x14ac:dyDescent="0.2">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row>
    <row r="888" spans="3:29" ht="14" x14ac:dyDescent="0.2">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row>
    <row r="889" spans="3:29" ht="14" x14ac:dyDescent="0.2">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row>
    <row r="890" spans="3:29" ht="14" x14ac:dyDescent="0.2">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row>
    <row r="891" spans="3:29" ht="14" x14ac:dyDescent="0.2">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row>
    <row r="892" spans="3:29" ht="14" x14ac:dyDescent="0.2">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row>
    <row r="893" spans="3:29" ht="14" x14ac:dyDescent="0.2">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row>
    <row r="894" spans="3:29" ht="14" x14ac:dyDescent="0.2">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row>
    <row r="895" spans="3:29" ht="14" x14ac:dyDescent="0.2">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row>
    <row r="896" spans="3:29" ht="14" x14ac:dyDescent="0.2">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row>
    <row r="897" spans="3:29" ht="14" x14ac:dyDescent="0.2">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row>
    <row r="898" spans="3:29" ht="14" x14ac:dyDescent="0.2">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row>
    <row r="899" spans="3:29" ht="14" x14ac:dyDescent="0.2">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row>
    <row r="900" spans="3:29" ht="14" x14ac:dyDescent="0.2">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row>
    <row r="901" spans="3:29" ht="14" x14ac:dyDescent="0.2">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row>
    <row r="902" spans="3:29" ht="14" x14ac:dyDescent="0.2">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row>
    <row r="903" spans="3:29" ht="14" x14ac:dyDescent="0.2">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row>
    <row r="904" spans="3:29" ht="14" x14ac:dyDescent="0.2">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row>
  </sheetData>
  <mergeCells count="51">
    <mergeCell ref="B2:T2"/>
    <mergeCell ref="B3:M10"/>
    <mergeCell ref="O3:R3"/>
    <mergeCell ref="Q4:R4"/>
    <mergeCell ref="Q5:R5"/>
    <mergeCell ref="Q6:R6"/>
    <mergeCell ref="Q7:R7"/>
    <mergeCell ref="B11:T11"/>
    <mergeCell ref="C13:I13"/>
    <mergeCell ref="M13:S13"/>
    <mergeCell ref="X14:AA14"/>
    <mergeCell ref="C15:I15"/>
    <mergeCell ref="M15:S15"/>
    <mergeCell ref="C16:I16"/>
    <mergeCell ref="M16:S16"/>
    <mergeCell ref="C24:I24"/>
    <mergeCell ref="M24:S24"/>
    <mergeCell ref="C25:I25"/>
    <mergeCell ref="M25:S25"/>
    <mergeCell ref="C34:S34"/>
    <mergeCell ref="D26:I26"/>
    <mergeCell ref="N26:S26"/>
    <mergeCell ref="D27:I27"/>
    <mergeCell ref="N27:S27"/>
    <mergeCell ref="D28:I28"/>
    <mergeCell ref="N28:S28"/>
    <mergeCell ref="D29:I29"/>
    <mergeCell ref="D30:I30"/>
    <mergeCell ref="N30:S30"/>
    <mergeCell ref="D31:I31"/>
    <mergeCell ref="N31:S31"/>
    <mergeCell ref="C37:F37"/>
    <mergeCell ref="M37:P37"/>
    <mergeCell ref="C38:F38"/>
    <mergeCell ref="M38:P38"/>
    <mergeCell ref="C39:F39"/>
    <mergeCell ref="M39:P39"/>
    <mergeCell ref="Q45:Q46"/>
    <mergeCell ref="C60:S66"/>
    <mergeCell ref="K53:M53"/>
    <mergeCell ref="E55:Q59"/>
    <mergeCell ref="C40:F40"/>
    <mergeCell ref="M40:P40"/>
    <mergeCell ref="C41:F41"/>
    <mergeCell ref="M41:P41"/>
    <mergeCell ref="F44:Q44"/>
    <mergeCell ref="E45:E46"/>
    <mergeCell ref="G45:H45"/>
    <mergeCell ref="I45:I46"/>
    <mergeCell ref="M45:N45"/>
    <mergeCell ref="O45:O46"/>
  </mergeCells>
  <conditionalFormatting sqref="D18:F18">
    <cfRule type="cellIs" dxfId="1" priority="1" operator="greaterThan">
      <formula>ISBLANK(E$17)</formula>
    </cfRule>
  </conditionalFormatting>
  <pageMargins left="0.5" right="0.5" top="0.5" bottom="0.5" header="0.3" footer="0.3"/>
  <pageSetup scale="53" orientation="landscape" horizontalDpi="1200" verticalDpi="1200" r:id="rId1"/>
  <headerFooter>
    <oddHeader>&amp;L&amp;K000000&amp;F&amp;C&amp;K000000&amp;D&amp;T&amp;R&amp;K000000&amp;A</oddHeader>
    <oddFooter>&amp;L&amp;K000000&amp;G&amp;C&amp;K000000&amp;P/&amp;N&amp;R&amp;K000000&amp;G</oddFooter>
  </headerFooter>
  <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4CDD-F575-2640-BC9D-79D41D3902C8}">
  <sheetPr>
    <pageSetUpPr fitToPage="1"/>
  </sheetPr>
  <dimension ref="B1:V71"/>
  <sheetViews>
    <sheetView zoomScale="114" zoomScaleNormal="114" workbookViewId="0">
      <selection activeCell="I30" sqref="I30"/>
    </sheetView>
  </sheetViews>
  <sheetFormatPr baseColWidth="10" defaultColWidth="8.6640625" defaultRowHeight="15" x14ac:dyDescent="0.2"/>
  <cols>
    <col min="1" max="1" width="1.1640625" style="90" customWidth="1"/>
    <col min="2" max="2" width="1.6640625" style="90" customWidth="1"/>
    <col min="3" max="3" width="3.1640625" style="90" customWidth="1"/>
    <col min="4" max="4" width="59.1640625" style="90" customWidth="1"/>
    <col min="5" max="5" width="1.33203125" style="90" customWidth="1"/>
    <col min="6" max="6" width="2.83203125" style="90" customWidth="1"/>
    <col min="7" max="7" width="27.33203125" style="90" customWidth="1"/>
    <col min="8" max="8" width="3" style="90" customWidth="1"/>
    <col min="9" max="9" width="24.83203125" style="90" bestFit="1" customWidth="1"/>
    <col min="10" max="10" width="1.6640625" style="90" customWidth="1"/>
    <col min="11" max="11" width="8.6640625" style="90" customWidth="1"/>
    <col min="12" max="16384" width="8.6640625" style="90"/>
  </cols>
  <sheetData>
    <row r="1" spans="2:22" ht="7.25" customHeight="1" thickBot="1" x14ac:dyDescent="0.25"/>
    <row r="2" spans="2:22" s="91" customFormat="1" x14ac:dyDescent="0.2">
      <c r="B2" s="163" t="s">
        <v>100</v>
      </c>
      <c r="C2" s="142"/>
      <c r="D2" s="142"/>
      <c r="E2" s="142"/>
      <c r="F2" s="142"/>
      <c r="G2" s="142"/>
      <c r="H2" s="142"/>
      <c r="I2" s="142"/>
      <c r="J2" s="164"/>
      <c r="K2" s="118"/>
      <c r="L2" s="118"/>
      <c r="M2" s="118"/>
      <c r="N2" s="118"/>
      <c r="O2" s="118"/>
      <c r="P2" s="118"/>
      <c r="Q2" s="118"/>
      <c r="R2" s="118"/>
      <c r="S2" s="118"/>
      <c r="T2" s="118"/>
      <c r="U2" s="118"/>
      <c r="V2" s="118"/>
    </row>
    <row r="3" spans="2:22" s="91" customFormat="1" ht="16" thickBot="1" x14ac:dyDescent="0.25">
      <c r="B3" s="165" t="s">
        <v>53</v>
      </c>
      <c r="C3" s="166"/>
      <c r="D3" s="166"/>
      <c r="E3" s="166"/>
      <c r="F3" s="166"/>
      <c r="G3" s="166"/>
      <c r="H3" s="166"/>
      <c r="I3" s="166"/>
      <c r="J3" s="167"/>
    </row>
    <row r="4" spans="2:22" s="91" customFormat="1" x14ac:dyDescent="0.2">
      <c r="B4" s="92"/>
      <c r="C4" s="142" t="s">
        <v>99</v>
      </c>
      <c r="D4" s="142"/>
      <c r="E4" s="142"/>
      <c r="F4" s="142"/>
      <c r="G4" s="142"/>
      <c r="H4" s="142"/>
      <c r="I4" s="142"/>
      <c r="J4" s="93"/>
    </row>
    <row r="5" spans="2:22" ht="5" customHeight="1" x14ac:dyDescent="0.2">
      <c r="B5" s="94"/>
      <c r="J5" s="95"/>
    </row>
    <row r="6" spans="2:22" x14ac:dyDescent="0.2">
      <c r="B6" s="148">
        <v>1</v>
      </c>
      <c r="C6" s="149"/>
      <c r="D6" s="90" t="s">
        <v>22</v>
      </c>
      <c r="F6" s="229"/>
      <c r="G6" s="229"/>
      <c r="H6" s="229"/>
      <c r="I6" s="229"/>
      <c r="J6" s="95"/>
    </row>
    <row r="7" spans="2:22" x14ac:dyDescent="0.2">
      <c r="B7" s="94"/>
      <c r="D7" s="96" t="s">
        <v>38</v>
      </c>
      <c r="E7" s="97"/>
      <c r="F7" s="229"/>
      <c r="G7" s="229"/>
      <c r="H7" s="229"/>
      <c r="I7" s="229"/>
      <c r="J7" s="95"/>
    </row>
    <row r="8" spans="2:22" ht="5" customHeight="1" x14ac:dyDescent="0.2">
      <c r="B8" s="94"/>
      <c r="D8" s="97"/>
      <c r="E8" s="97"/>
      <c r="F8" s="110"/>
      <c r="G8" s="110"/>
      <c r="H8" s="110"/>
      <c r="I8" s="110"/>
      <c r="J8" s="95"/>
    </row>
    <row r="9" spans="2:22" ht="15" customHeight="1" x14ac:dyDescent="0.2">
      <c r="B9" s="148">
        <f>B6+1</f>
        <v>2</v>
      </c>
      <c r="C9" s="149"/>
      <c r="D9" s="90" t="s">
        <v>21</v>
      </c>
      <c r="F9" s="230"/>
      <c r="G9" s="231"/>
      <c r="H9" s="231"/>
      <c r="I9" s="232"/>
      <c r="J9" s="95"/>
    </row>
    <row r="10" spans="2:22" x14ac:dyDescent="0.2">
      <c r="B10" s="94"/>
      <c r="D10" s="96" t="s">
        <v>54</v>
      </c>
      <c r="E10" s="97"/>
      <c r="F10" s="233"/>
      <c r="G10" s="234"/>
      <c r="H10" s="234"/>
      <c r="I10" s="235"/>
      <c r="J10" s="95"/>
    </row>
    <row r="11" spans="2:22" ht="5" customHeight="1" x14ac:dyDescent="0.2">
      <c r="B11" s="94"/>
      <c r="D11" s="97"/>
      <c r="E11" s="97"/>
      <c r="F11" s="110"/>
      <c r="G11" s="110"/>
      <c r="H11" s="110"/>
      <c r="I11" s="110"/>
      <c r="J11" s="95"/>
    </row>
    <row r="12" spans="2:22" x14ac:dyDescent="0.2">
      <c r="B12" s="148">
        <f>B9+1</f>
        <v>3</v>
      </c>
      <c r="C12" s="149"/>
      <c r="D12" s="90" t="s">
        <v>74</v>
      </c>
      <c r="F12" s="229"/>
      <c r="G12" s="229"/>
      <c r="H12" s="229"/>
      <c r="I12" s="229"/>
      <c r="J12" s="95"/>
    </row>
    <row r="13" spans="2:22" x14ac:dyDescent="0.2">
      <c r="B13" s="94"/>
      <c r="D13" s="96" t="s">
        <v>77</v>
      </c>
      <c r="E13" s="97"/>
      <c r="F13" s="229"/>
      <c r="G13" s="229"/>
      <c r="H13" s="229"/>
      <c r="I13" s="229"/>
      <c r="J13" s="95"/>
    </row>
    <row r="14" spans="2:22" ht="5" customHeight="1" x14ac:dyDescent="0.2">
      <c r="B14" s="94"/>
      <c r="D14" s="97"/>
      <c r="E14" s="97"/>
      <c r="F14" s="110"/>
      <c r="G14" s="110"/>
      <c r="H14" s="110"/>
      <c r="I14" s="110"/>
      <c r="J14" s="95"/>
    </row>
    <row r="15" spans="2:22" x14ac:dyDescent="0.2">
      <c r="B15" s="148">
        <f>B12+1</f>
        <v>4</v>
      </c>
      <c r="C15" s="149"/>
      <c r="D15" s="90" t="s">
        <v>97</v>
      </c>
      <c r="F15" s="229"/>
      <c r="G15" s="229"/>
      <c r="H15" s="229"/>
      <c r="I15" s="229"/>
      <c r="J15" s="95"/>
    </row>
    <row r="16" spans="2:22" x14ac:dyDescent="0.2">
      <c r="B16" s="94"/>
      <c r="D16" s="96" t="s">
        <v>63</v>
      </c>
      <c r="E16" s="97"/>
      <c r="F16" s="229"/>
      <c r="G16" s="229"/>
      <c r="H16" s="229"/>
      <c r="I16" s="229"/>
      <c r="J16" s="95"/>
    </row>
    <row r="17" spans="2:14" ht="5" customHeight="1" thickBot="1" x14ac:dyDescent="0.25">
      <c r="B17" s="99"/>
      <c r="C17" s="100"/>
      <c r="D17" s="101"/>
      <c r="E17" s="101"/>
      <c r="F17" s="102"/>
      <c r="G17" s="102"/>
      <c r="H17" s="102"/>
      <c r="I17" s="102"/>
      <c r="J17" s="103"/>
    </row>
    <row r="18" spans="2:14" x14ac:dyDescent="0.2">
      <c r="B18" s="94"/>
      <c r="C18" s="142" t="s">
        <v>96</v>
      </c>
      <c r="D18" s="142"/>
      <c r="E18" s="142"/>
      <c r="F18" s="142"/>
      <c r="G18" s="142"/>
      <c r="H18" s="142"/>
      <c r="I18" s="142"/>
      <c r="J18" s="95"/>
    </row>
    <row r="19" spans="2:14" ht="5" customHeight="1" x14ac:dyDescent="0.2">
      <c r="B19" s="94"/>
      <c r="J19" s="95"/>
    </row>
    <row r="20" spans="2:14" x14ac:dyDescent="0.2">
      <c r="B20" s="148">
        <f>B15+1</f>
        <v>5</v>
      </c>
      <c r="C20" s="149"/>
      <c r="D20" s="90" t="s">
        <v>64</v>
      </c>
      <c r="E20" s="104"/>
      <c r="F20" s="105">
        <f>B20+1</f>
        <v>6</v>
      </c>
      <c r="G20" s="106" t="s">
        <v>86</v>
      </c>
      <c r="H20" s="106"/>
      <c r="J20" s="95"/>
    </row>
    <row r="21" spans="2:14" x14ac:dyDescent="0.2">
      <c r="B21" s="107"/>
      <c r="E21" s="104"/>
      <c r="F21" s="105"/>
      <c r="G21" s="161" t="s">
        <v>89</v>
      </c>
      <c r="H21" s="161"/>
      <c r="I21" s="161"/>
      <c r="J21" s="95"/>
    </row>
    <row r="22" spans="2:14" x14ac:dyDescent="0.2">
      <c r="B22" s="107"/>
      <c r="D22" s="90" t="s">
        <v>58</v>
      </c>
      <c r="E22" s="104"/>
      <c r="G22" s="90" t="s">
        <v>85</v>
      </c>
      <c r="H22" s="108"/>
      <c r="I22" s="90" t="s">
        <v>81</v>
      </c>
      <c r="J22" s="95"/>
    </row>
    <row r="23" spans="2:14" ht="5" customHeight="1" x14ac:dyDescent="0.2">
      <c r="B23" s="94"/>
      <c r="E23" s="104"/>
      <c r="H23" s="108"/>
      <c r="J23" s="95"/>
    </row>
    <row r="24" spans="2:14" x14ac:dyDescent="0.2">
      <c r="B24" s="94"/>
      <c r="D24" s="90" t="s">
        <v>25</v>
      </c>
      <c r="E24" s="104"/>
      <c r="G24" s="131"/>
      <c r="H24" s="120"/>
      <c r="I24" s="109" t="s">
        <v>101</v>
      </c>
      <c r="J24" s="95"/>
    </row>
    <row r="25" spans="2:14" ht="5" customHeight="1" x14ac:dyDescent="0.2">
      <c r="B25" s="94"/>
      <c r="E25" s="104"/>
      <c r="F25" s="108"/>
      <c r="G25" s="132"/>
      <c r="H25" s="108"/>
      <c r="I25" s="122"/>
      <c r="J25" s="95"/>
      <c r="N25" s="110"/>
    </row>
    <row r="26" spans="2:14" x14ac:dyDescent="0.2">
      <c r="B26" s="94"/>
      <c r="D26" s="90" t="s">
        <v>26</v>
      </c>
      <c r="E26" s="104"/>
      <c r="G26" s="131"/>
      <c r="H26" s="120"/>
      <c r="I26" s="109" t="s">
        <v>101</v>
      </c>
      <c r="J26" s="95"/>
      <c r="M26" s="110"/>
      <c r="N26" s="110"/>
    </row>
    <row r="27" spans="2:14" ht="5" customHeight="1" x14ac:dyDescent="0.2">
      <c r="B27" s="94"/>
      <c r="E27" s="104"/>
      <c r="F27" s="108"/>
      <c r="G27" s="132"/>
      <c r="H27" s="108"/>
      <c r="I27" s="122"/>
      <c r="J27" s="95"/>
    </row>
    <row r="28" spans="2:14" x14ac:dyDescent="0.2">
      <c r="B28" s="94"/>
      <c r="D28" s="90" t="s">
        <v>27</v>
      </c>
      <c r="E28" s="104"/>
      <c r="G28" s="131"/>
      <c r="H28" s="120"/>
      <c r="I28" s="109" t="s">
        <v>101</v>
      </c>
      <c r="J28" s="95"/>
    </row>
    <row r="29" spans="2:14" ht="5" customHeight="1" x14ac:dyDescent="0.2">
      <c r="B29" s="94"/>
      <c r="E29" s="104"/>
      <c r="F29" s="108"/>
      <c r="G29" s="132"/>
      <c r="H29" s="108"/>
      <c r="I29" s="122"/>
      <c r="J29" s="95"/>
    </row>
    <row r="30" spans="2:14" x14ac:dyDescent="0.2">
      <c r="B30" s="94"/>
      <c r="D30" s="90" t="s">
        <v>28</v>
      </c>
      <c r="E30" s="104"/>
      <c r="G30" s="131"/>
      <c r="H30" s="120"/>
      <c r="I30" s="109" t="s">
        <v>101</v>
      </c>
      <c r="J30" s="95"/>
    </row>
    <row r="31" spans="2:14" ht="5" customHeight="1" x14ac:dyDescent="0.2">
      <c r="B31" s="94"/>
      <c r="E31" s="104"/>
      <c r="F31" s="108"/>
      <c r="G31" s="132"/>
      <c r="H31" s="108"/>
      <c r="I31" s="122"/>
      <c r="J31" s="95"/>
    </row>
    <row r="32" spans="2:14" x14ac:dyDescent="0.2">
      <c r="B32" s="94"/>
      <c r="D32" s="90" t="s">
        <v>29</v>
      </c>
      <c r="E32" s="104"/>
      <c r="G32" s="131"/>
      <c r="H32" s="120"/>
      <c r="I32" s="109" t="s">
        <v>101</v>
      </c>
      <c r="J32" s="95"/>
    </row>
    <row r="33" spans="2:10" ht="5" customHeight="1" x14ac:dyDescent="0.2">
      <c r="B33" s="94"/>
      <c r="E33" s="104"/>
      <c r="F33" s="108"/>
      <c r="G33" s="132"/>
      <c r="H33" s="108"/>
      <c r="I33" s="122"/>
      <c r="J33" s="95"/>
    </row>
    <row r="34" spans="2:10" x14ac:dyDescent="0.2">
      <c r="B34" s="94"/>
      <c r="D34" s="90" t="s">
        <v>30</v>
      </c>
      <c r="E34" s="104"/>
      <c r="G34" s="131"/>
      <c r="H34" s="120"/>
      <c r="I34" s="109" t="s">
        <v>101</v>
      </c>
      <c r="J34" s="95"/>
    </row>
    <row r="35" spans="2:10" ht="5" customHeight="1" x14ac:dyDescent="0.2">
      <c r="B35" s="94"/>
      <c r="E35" s="104"/>
      <c r="F35" s="108"/>
      <c r="G35" s="132"/>
      <c r="H35" s="108"/>
      <c r="I35" s="122"/>
      <c r="J35" s="95"/>
    </row>
    <row r="36" spans="2:10" x14ac:dyDescent="0.2">
      <c r="B36" s="94"/>
      <c r="D36" s="90" t="s">
        <v>65</v>
      </c>
      <c r="E36" s="104"/>
      <c r="G36" s="131"/>
      <c r="H36" s="120"/>
      <c r="I36" s="109" t="s">
        <v>101</v>
      </c>
      <c r="J36" s="95"/>
    </row>
    <row r="37" spans="2:10" ht="5" customHeight="1" x14ac:dyDescent="0.2">
      <c r="B37" s="94"/>
      <c r="E37" s="104"/>
      <c r="F37" s="108"/>
      <c r="G37" s="132"/>
      <c r="H37" s="108"/>
      <c r="I37" s="122"/>
      <c r="J37" s="95"/>
    </row>
    <row r="38" spans="2:10" x14ac:dyDescent="0.2">
      <c r="B38" s="94"/>
      <c r="D38" s="90" t="s">
        <v>42</v>
      </c>
      <c r="E38" s="104"/>
      <c r="G38" s="131"/>
      <c r="H38" s="120"/>
      <c r="I38" s="109" t="s">
        <v>101</v>
      </c>
      <c r="J38" s="95"/>
    </row>
    <row r="39" spans="2:10" x14ac:dyDescent="0.2">
      <c r="B39" s="94"/>
      <c r="D39" s="162"/>
      <c r="E39" s="104"/>
      <c r="F39" s="108"/>
      <c r="G39" s="123"/>
      <c r="H39" s="108"/>
      <c r="I39" s="124"/>
      <c r="J39" s="95"/>
    </row>
    <row r="40" spans="2:10" x14ac:dyDescent="0.2">
      <c r="B40" s="94"/>
      <c r="D40" s="162"/>
      <c r="E40" s="104"/>
      <c r="H40" s="108"/>
      <c r="I40" s="110"/>
      <c r="J40" s="95"/>
    </row>
    <row r="41" spans="2:10" ht="5" customHeight="1" thickBot="1" x14ac:dyDescent="0.25">
      <c r="B41" s="99"/>
      <c r="C41" s="100"/>
      <c r="D41" s="102"/>
      <c r="E41" s="102"/>
      <c r="F41" s="100"/>
      <c r="G41" s="100"/>
      <c r="H41" s="117"/>
      <c r="I41" s="111"/>
      <c r="J41" s="103"/>
    </row>
    <row r="42" spans="2:10" x14ac:dyDescent="0.2">
      <c r="B42" s="94"/>
      <c r="C42" s="142" t="s">
        <v>95</v>
      </c>
      <c r="D42" s="142"/>
      <c r="E42" s="142"/>
      <c r="F42" s="142"/>
      <c r="G42" s="142"/>
      <c r="H42" s="142"/>
      <c r="I42" s="142"/>
      <c r="J42" s="95"/>
    </row>
    <row r="43" spans="2:10" ht="5" customHeight="1" x14ac:dyDescent="0.2">
      <c r="B43" s="94"/>
      <c r="D43" s="98"/>
      <c r="E43" s="98"/>
      <c r="F43" s="125"/>
      <c r="H43" s="108"/>
      <c r="I43" s="110"/>
      <c r="J43" s="95"/>
    </row>
    <row r="44" spans="2:10" x14ac:dyDescent="0.2">
      <c r="B44" s="148">
        <f>F20+1</f>
        <v>7</v>
      </c>
      <c r="C44" s="149"/>
      <c r="D44" s="90" t="s">
        <v>31</v>
      </c>
      <c r="F44" s="162"/>
      <c r="G44" s="162"/>
      <c r="H44" s="162"/>
      <c r="I44" s="162"/>
      <c r="J44" s="95"/>
    </row>
    <row r="45" spans="2:10" x14ac:dyDescent="0.2">
      <c r="B45" s="94"/>
      <c r="D45" s="96" t="s">
        <v>55</v>
      </c>
      <c r="E45" s="97"/>
      <c r="F45" s="162"/>
      <c r="G45" s="162"/>
      <c r="H45" s="162"/>
      <c r="I45" s="162"/>
      <c r="J45" s="95"/>
    </row>
    <row r="46" spans="2:10" ht="5" customHeight="1" x14ac:dyDescent="0.2">
      <c r="B46" s="94"/>
      <c r="J46" s="95"/>
    </row>
    <row r="47" spans="2:10" x14ac:dyDescent="0.2">
      <c r="B47" s="107"/>
      <c r="C47" s="112">
        <f>B44+1</f>
        <v>8</v>
      </c>
      <c r="D47" s="90" t="s">
        <v>43</v>
      </c>
      <c r="E47" s="97"/>
      <c r="F47" s="162"/>
      <c r="G47" s="162"/>
      <c r="H47" s="162"/>
      <c r="I47" s="162"/>
      <c r="J47" s="95"/>
    </row>
    <row r="48" spans="2:10" x14ac:dyDescent="0.2">
      <c r="B48" s="94"/>
      <c r="D48" s="96" t="s">
        <v>61</v>
      </c>
      <c r="E48" s="97"/>
      <c r="F48" s="162"/>
      <c r="G48" s="162"/>
      <c r="H48" s="162"/>
      <c r="I48" s="162"/>
      <c r="J48" s="95"/>
    </row>
    <row r="49" spans="2:10" ht="5" customHeight="1" x14ac:dyDescent="0.2">
      <c r="B49" s="94"/>
      <c r="D49" s="97"/>
      <c r="E49" s="97"/>
      <c r="J49" s="95"/>
    </row>
    <row r="50" spans="2:10" x14ac:dyDescent="0.2">
      <c r="B50" s="148">
        <f>C47+1</f>
        <v>9</v>
      </c>
      <c r="C50" s="149"/>
      <c r="D50" s="90" t="s">
        <v>62</v>
      </c>
      <c r="F50" s="162"/>
      <c r="G50" s="162"/>
      <c r="H50" s="162"/>
      <c r="I50" s="162"/>
      <c r="J50" s="95"/>
    </row>
    <row r="51" spans="2:10" x14ac:dyDescent="0.2">
      <c r="B51" s="94"/>
      <c r="D51" s="96" t="s">
        <v>78</v>
      </c>
      <c r="E51" s="97"/>
      <c r="F51" s="162"/>
      <c r="G51" s="162"/>
      <c r="H51" s="162"/>
      <c r="I51" s="162"/>
      <c r="J51" s="95"/>
    </row>
    <row r="52" spans="2:10" ht="5" customHeight="1" x14ac:dyDescent="0.2">
      <c r="B52" s="94"/>
      <c r="D52" s="97"/>
      <c r="E52" s="97"/>
      <c r="F52" s="106"/>
      <c r="G52" s="106"/>
      <c r="H52" s="106"/>
      <c r="I52" s="106"/>
      <c r="J52" s="95"/>
    </row>
    <row r="53" spans="2:10" x14ac:dyDescent="0.2">
      <c r="B53" s="148">
        <f>B50+1</f>
        <v>10</v>
      </c>
      <c r="C53" s="149"/>
      <c r="D53" s="90" t="s">
        <v>23</v>
      </c>
      <c r="F53" s="146"/>
      <c r="G53" s="146"/>
      <c r="H53" s="146"/>
      <c r="I53" s="146"/>
      <c r="J53" s="95"/>
    </row>
    <row r="54" spans="2:10" ht="16" customHeight="1" x14ac:dyDescent="0.2">
      <c r="B54" s="107"/>
      <c r="C54" s="112"/>
      <c r="D54" s="113" t="s">
        <v>60</v>
      </c>
      <c r="E54" s="97"/>
      <c r="F54" s="146"/>
      <c r="G54" s="146"/>
      <c r="H54" s="146"/>
      <c r="I54" s="146"/>
      <c r="J54" s="95"/>
    </row>
    <row r="55" spans="2:10" ht="5" customHeight="1" thickBot="1" x14ac:dyDescent="0.25">
      <c r="B55" s="99"/>
      <c r="C55" s="100"/>
      <c r="D55" s="114"/>
      <c r="E55" s="101"/>
      <c r="F55" s="100"/>
      <c r="G55" s="100"/>
      <c r="H55" s="100"/>
      <c r="I55" s="100"/>
      <c r="J55" s="103"/>
    </row>
    <row r="56" spans="2:10" x14ac:dyDescent="0.2">
      <c r="B56" s="94"/>
      <c r="C56" s="142" t="s">
        <v>94</v>
      </c>
      <c r="D56" s="142"/>
      <c r="E56" s="142"/>
      <c r="F56" s="142"/>
      <c r="G56" s="142"/>
      <c r="H56" s="142"/>
      <c r="I56" s="142"/>
      <c r="J56" s="95"/>
    </row>
    <row r="57" spans="2:10" ht="5" customHeight="1" x14ac:dyDescent="0.2">
      <c r="B57" s="94"/>
      <c r="D57" s="115"/>
      <c r="E57" s="97"/>
      <c r="J57" s="95"/>
    </row>
    <row r="58" spans="2:10" x14ac:dyDescent="0.2">
      <c r="B58" s="94"/>
      <c r="C58" s="90">
        <f>B53+1</f>
        <v>11</v>
      </c>
      <c r="D58" s="90" t="s">
        <v>93</v>
      </c>
      <c r="F58" s="236"/>
      <c r="G58" s="236"/>
      <c r="H58" s="236"/>
      <c r="I58" s="236"/>
      <c r="J58" s="95"/>
    </row>
    <row r="59" spans="2:10" ht="5" customHeight="1" x14ac:dyDescent="0.2">
      <c r="B59" s="94"/>
      <c r="F59" s="237"/>
      <c r="G59" s="237"/>
      <c r="H59" s="126"/>
      <c r="I59" s="106"/>
      <c r="J59" s="95"/>
    </row>
    <row r="60" spans="2:10" x14ac:dyDescent="0.2">
      <c r="B60" s="148">
        <f>C58+1</f>
        <v>12</v>
      </c>
      <c r="C60" s="149"/>
      <c r="D60" s="90" t="s">
        <v>92</v>
      </c>
      <c r="F60" s="236"/>
      <c r="G60" s="236"/>
      <c r="H60" s="236"/>
      <c r="I60" s="236"/>
      <c r="J60" s="95"/>
    </row>
    <row r="61" spans="2:10" ht="5" customHeight="1" x14ac:dyDescent="0.2">
      <c r="B61" s="107"/>
      <c r="C61" s="112"/>
      <c r="F61" s="238"/>
      <c r="G61" s="238"/>
      <c r="H61" s="127"/>
      <c r="I61" s="116"/>
      <c r="J61" s="95"/>
    </row>
    <row r="62" spans="2:10" x14ac:dyDescent="0.2">
      <c r="B62" s="148">
        <f>B60+1</f>
        <v>13</v>
      </c>
      <c r="C62" s="149"/>
      <c r="D62" s="90" t="s">
        <v>57</v>
      </c>
      <c r="F62" s="239" t="s">
        <v>34</v>
      </c>
      <c r="G62" s="240"/>
      <c r="H62" s="240"/>
      <c r="I62" s="241"/>
      <c r="J62" s="95"/>
    </row>
    <row r="63" spans="2:10" x14ac:dyDescent="0.2">
      <c r="B63" s="94"/>
      <c r="D63" s="96" t="s">
        <v>24</v>
      </c>
      <c r="F63" s="242"/>
      <c r="G63" s="243"/>
      <c r="H63" s="243"/>
      <c r="I63" s="244"/>
      <c r="J63" s="95"/>
    </row>
    <row r="64" spans="2:10" ht="5" customHeight="1" thickBot="1" x14ac:dyDescent="0.25">
      <c r="B64" s="99"/>
      <c r="C64" s="100"/>
      <c r="D64" s="101"/>
      <c r="E64" s="100"/>
      <c r="F64" s="117"/>
      <c r="G64" s="117"/>
      <c r="H64" s="117"/>
      <c r="I64" s="117"/>
      <c r="J64" s="103"/>
    </row>
    <row r="65" spans="2:10" x14ac:dyDescent="0.2">
      <c r="B65" s="94"/>
      <c r="C65" s="142" t="s">
        <v>91</v>
      </c>
      <c r="D65" s="142"/>
      <c r="E65" s="142"/>
      <c r="F65" s="142"/>
      <c r="G65" s="142"/>
      <c r="H65" s="142"/>
      <c r="I65" s="142"/>
      <c r="J65" s="95"/>
    </row>
    <row r="66" spans="2:10" ht="5" customHeight="1" x14ac:dyDescent="0.2">
      <c r="B66" s="94"/>
      <c r="D66" s="97"/>
      <c r="E66" s="97"/>
      <c r="J66" s="95"/>
    </row>
    <row r="67" spans="2:10" x14ac:dyDescent="0.2">
      <c r="B67" s="107"/>
      <c r="C67" s="112">
        <f>B62+1</f>
        <v>14</v>
      </c>
      <c r="D67" s="90" t="s">
        <v>32</v>
      </c>
      <c r="F67" s="143"/>
      <c r="G67" s="144"/>
      <c r="H67" s="144"/>
      <c r="I67" s="145"/>
      <c r="J67" s="95"/>
    </row>
    <row r="68" spans="2:10" ht="5" customHeight="1" x14ac:dyDescent="0.2">
      <c r="B68" s="94"/>
      <c r="F68" s="106"/>
      <c r="G68" s="106"/>
      <c r="H68" s="106"/>
      <c r="I68" s="106"/>
      <c r="J68" s="95"/>
    </row>
    <row r="69" spans="2:10" ht="15" customHeight="1" x14ac:dyDescent="0.2">
      <c r="B69" s="107"/>
      <c r="C69" s="112">
        <f>C67+1</f>
        <v>15</v>
      </c>
      <c r="D69" s="90" t="s">
        <v>33</v>
      </c>
      <c r="F69" s="146"/>
      <c r="G69" s="146"/>
      <c r="H69" s="146"/>
      <c r="I69" s="146"/>
      <c r="J69" s="95"/>
    </row>
    <row r="70" spans="2:10" ht="15" customHeight="1" x14ac:dyDescent="0.2">
      <c r="B70" s="107"/>
      <c r="C70" s="112"/>
      <c r="D70" s="96" t="s">
        <v>56</v>
      </c>
      <c r="F70" s="146"/>
      <c r="G70" s="146"/>
      <c r="H70" s="146"/>
      <c r="I70" s="146"/>
      <c r="J70" s="95"/>
    </row>
    <row r="71" spans="2:10" ht="5" customHeight="1" thickBot="1" x14ac:dyDescent="0.25">
      <c r="B71" s="99"/>
      <c r="C71" s="100"/>
      <c r="D71" s="101"/>
      <c r="E71" s="101"/>
      <c r="F71" s="100"/>
      <c r="G71" s="100"/>
      <c r="H71" s="100"/>
      <c r="I71" s="100"/>
      <c r="J71" s="103"/>
    </row>
  </sheetData>
  <sheetProtection formatCells="0" formatColumns="0" formatRows="0"/>
  <protectedRanges>
    <protectedRange sqref="I24" name="Range1_3_1"/>
    <protectedRange sqref="I26" name="Range1_3_2"/>
    <protectedRange sqref="I28" name="Range1_3_3"/>
    <protectedRange sqref="I30" name="Range1_3_4"/>
    <protectedRange sqref="I32" name="Range1_3_5"/>
    <protectedRange sqref="I34" name="Range1_3_6"/>
    <protectedRange sqref="I36" name="Range1_3_7"/>
    <protectedRange sqref="I38" name="Range1_3_8"/>
  </protectedRanges>
  <mergeCells count="34">
    <mergeCell ref="C65:I65"/>
    <mergeCell ref="F67:I67"/>
    <mergeCell ref="F69:I70"/>
    <mergeCell ref="F59:G59"/>
    <mergeCell ref="B60:C60"/>
    <mergeCell ref="F60:I60"/>
    <mergeCell ref="F61:G61"/>
    <mergeCell ref="B62:C62"/>
    <mergeCell ref="F62:I63"/>
    <mergeCell ref="F58:I58"/>
    <mergeCell ref="G21:I21"/>
    <mergeCell ref="D39:D40"/>
    <mergeCell ref="C42:I42"/>
    <mergeCell ref="B44:C44"/>
    <mergeCell ref="F44:I45"/>
    <mergeCell ref="F47:I48"/>
    <mergeCell ref="B50:C50"/>
    <mergeCell ref="F50:I51"/>
    <mergeCell ref="B53:C53"/>
    <mergeCell ref="F53:I54"/>
    <mergeCell ref="C56:I56"/>
    <mergeCell ref="B20:C20"/>
    <mergeCell ref="B2:J2"/>
    <mergeCell ref="B3:J3"/>
    <mergeCell ref="C4:I4"/>
    <mergeCell ref="B6:C6"/>
    <mergeCell ref="F6:I7"/>
    <mergeCell ref="B9:C9"/>
    <mergeCell ref="F9:I10"/>
    <mergeCell ref="B12:C12"/>
    <mergeCell ref="F12:I13"/>
    <mergeCell ref="B15:C15"/>
    <mergeCell ref="F15:I16"/>
    <mergeCell ref="C18:I18"/>
  </mergeCells>
  <pageMargins left="0.7" right="0.7" top="0.75" bottom="0.75" header="0.3" footer="0.3"/>
  <pageSetup scale="92" orientation="landscape" horizontalDpi="1200" verticalDpi="1200" r:id="rId1"/>
  <headerFooter>
    <oddHeader>&amp;L&amp;K000000&amp;F&amp;C&amp;K000000&amp;D&amp;T&amp;R&amp;K000000&amp;A</oddHeader>
    <oddFooter>&amp;L&amp;K000000&amp;G&amp;C&amp;K000000&amp;P/&amp;N&amp;R&amp;K000000&amp;G</oddFooter>
  </headerFooter>
  <rowBreaks count="1" manualBreakCount="1">
    <brk id="41" max="16383" man="1"/>
  </rowBreaks>
  <colBreaks count="1" manualBreakCount="1">
    <brk id="10" max="1048575" man="1"/>
  </col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39937" r:id="rId5" name="Check Box 1">
              <controlPr defaultSize="0" autoFill="0" autoLine="0" autoPict="0" altText="">
                <anchor moveWithCells="1">
                  <from>
                    <xdr:col>1</xdr:col>
                    <xdr:colOff>88900</xdr:colOff>
                    <xdr:row>20</xdr:row>
                    <xdr:rowOff>127000</xdr:rowOff>
                  </from>
                  <to>
                    <xdr:col>2</xdr:col>
                    <xdr:colOff>190500</xdr:colOff>
                    <xdr:row>23</xdr:row>
                    <xdr:rowOff>0</xdr:rowOff>
                  </to>
                </anchor>
              </controlPr>
            </control>
          </mc:Choice>
        </mc:AlternateContent>
        <mc:AlternateContent xmlns:mc="http://schemas.openxmlformats.org/markup-compatibility/2006">
          <mc:Choice Requires="x14">
            <control shapeId="39938" r:id="rId6" name="Check Box 2">
              <controlPr defaultSize="0" autoFill="0" autoLine="0" autoPict="0" altText="">
                <anchor moveWithCells="1">
                  <from>
                    <xdr:col>1</xdr:col>
                    <xdr:colOff>88900</xdr:colOff>
                    <xdr:row>22</xdr:row>
                    <xdr:rowOff>139700</xdr:rowOff>
                  </from>
                  <to>
                    <xdr:col>2</xdr:col>
                    <xdr:colOff>190500</xdr:colOff>
                    <xdr:row>25</xdr:row>
                    <xdr:rowOff>38100</xdr:rowOff>
                  </to>
                </anchor>
              </controlPr>
            </control>
          </mc:Choice>
        </mc:AlternateContent>
        <mc:AlternateContent xmlns:mc="http://schemas.openxmlformats.org/markup-compatibility/2006">
          <mc:Choice Requires="x14">
            <control shapeId="39939" r:id="rId7" name="Check Box 3">
              <controlPr defaultSize="0" autoFill="0" autoLine="0" autoPict="0" altText="">
                <anchor moveWithCells="1">
                  <from>
                    <xdr:col>1</xdr:col>
                    <xdr:colOff>88900</xdr:colOff>
                    <xdr:row>24</xdr:row>
                    <xdr:rowOff>38100</xdr:rowOff>
                  </from>
                  <to>
                    <xdr:col>2</xdr:col>
                    <xdr:colOff>190500</xdr:colOff>
                    <xdr:row>26</xdr:row>
                    <xdr:rowOff>25400</xdr:rowOff>
                  </to>
                </anchor>
              </controlPr>
            </control>
          </mc:Choice>
        </mc:AlternateContent>
        <mc:AlternateContent xmlns:mc="http://schemas.openxmlformats.org/markup-compatibility/2006">
          <mc:Choice Requires="x14">
            <control shapeId="39940" r:id="rId8" name="Check Box 4">
              <controlPr defaultSize="0" autoFill="0" autoLine="0" autoPict="0" altText="">
                <anchor moveWithCells="1">
                  <from>
                    <xdr:col>1</xdr:col>
                    <xdr:colOff>88900</xdr:colOff>
                    <xdr:row>28</xdr:row>
                    <xdr:rowOff>38100</xdr:rowOff>
                  </from>
                  <to>
                    <xdr:col>2</xdr:col>
                    <xdr:colOff>190500</xdr:colOff>
                    <xdr:row>30</xdr:row>
                    <xdr:rowOff>25400</xdr:rowOff>
                  </to>
                </anchor>
              </controlPr>
            </control>
          </mc:Choice>
        </mc:AlternateContent>
        <mc:AlternateContent xmlns:mc="http://schemas.openxmlformats.org/markup-compatibility/2006">
          <mc:Choice Requires="x14">
            <control shapeId="39941" r:id="rId9" name="Check Box 5">
              <controlPr defaultSize="0" autoFill="0" autoLine="0" autoPict="0" altText="">
                <anchor moveWithCells="1">
                  <from>
                    <xdr:col>1</xdr:col>
                    <xdr:colOff>88900</xdr:colOff>
                    <xdr:row>32</xdr:row>
                    <xdr:rowOff>38100</xdr:rowOff>
                  </from>
                  <to>
                    <xdr:col>2</xdr:col>
                    <xdr:colOff>190500</xdr:colOff>
                    <xdr:row>34</xdr:row>
                    <xdr:rowOff>25400</xdr:rowOff>
                  </to>
                </anchor>
              </controlPr>
            </control>
          </mc:Choice>
        </mc:AlternateContent>
        <mc:AlternateContent xmlns:mc="http://schemas.openxmlformats.org/markup-compatibility/2006">
          <mc:Choice Requires="x14">
            <control shapeId="39942" r:id="rId10" name="Check Box 6">
              <controlPr defaultSize="0" autoFill="0" autoLine="0" autoPict="0" altText="">
                <anchor moveWithCells="1">
                  <from>
                    <xdr:col>1</xdr:col>
                    <xdr:colOff>88900</xdr:colOff>
                    <xdr:row>26</xdr:row>
                    <xdr:rowOff>38100</xdr:rowOff>
                  </from>
                  <to>
                    <xdr:col>2</xdr:col>
                    <xdr:colOff>190500</xdr:colOff>
                    <xdr:row>28</xdr:row>
                    <xdr:rowOff>25400</xdr:rowOff>
                  </to>
                </anchor>
              </controlPr>
            </control>
          </mc:Choice>
        </mc:AlternateContent>
        <mc:AlternateContent xmlns:mc="http://schemas.openxmlformats.org/markup-compatibility/2006">
          <mc:Choice Requires="x14">
            <control shapeId="39943" r:id="rId11" name="Check Box 7">
              <controlPr defaultSize="0" autoFill="0" autoLine="0" autoPict="0" altText="">
                <anchor moveWithCells="1">
                  <from>
                    <xdr:col>1</xdr:col>
                    <xdr:colOff>88900</xdr:colOff>
                    <xdr:row>30</xdr:row>
                    <xdr:rowOff>38100</xdr:rowOff>
                  </from>
                  <to>
                    <xdr:col>2</xdr:col>
                    <xdr:colOff>190500</xdr:colOff>
                    <xdr:row>32</xdr:row>
                    <xdr:rowOff>25400</xdr:rowOff>
                  </to>
                </anchor>
              </controlPr>
            </control>
          </mc:Choice>
        </mc:AlternateContent>
        <mc:AlternateContent xmlns:mc="http://schemas.openxmlformats.org/markup-compatibility/2006">
          <mc:Choice Requires="x14">
            <control shapeId="39944" r:id="rId12" name="Check Box 8">
              <controlPr defaultSize="0" autoFill="0" autoLine="0" autoPict="0" altText="">
                <anchor moveWithCells="1">
                  <from>
                    <xdr:col>1</xdr:col>
                    <xdr:colOff>88900</xdr:colOff>
                    <xdr:row>34</xdr:row>
                    <xdr:rowOff>38100</xdr:rowOff>
                  </from>
                  <to>
                    <xdr:col>2</xdr:col>
                    <xdr:colOff>190500</xdr:colOff>
                    <xdr:row>36</xdr:row>
                    <xdr:rowOff>25400</xdr:rowOff>
                  </to>
                </anchor>
              </controlPr>
            </control>
          </mc:Choice>
        </mc:AlternateContent>
        <mc:AlternateContent xmlns:mc="http://schemas.openxmlformats.org/markup-compatibility/2006">
          <mc:Choice Requires="x14">
            <control shapeId="39945" r:id="rId13" name="Check Box 9">
              <controlPr defaultSize="0" autoFill="0" autoLine="0" autoPict="0" altText="">
                <anchor moveWithCells="1">
                  <from>
                    <xdr:col>1</xdr:col>
                    <xdr:colOff>88900</xdr:colOff>
                    <xdr:row>36</xdr:row>
                    <xdr:rowOff>38100</xdr:rowOff>
                  </from>
                  <to>
                    <xdr:col>2</xdr:col>
                    <xdr:colOff>190500</xdr:colOff>
                    <xdr:row>38</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46651A23-C5DE-0E4E-8C34-0EB3AA009B8E}">
          <x14:formula1>
            <xm:f>controls!$A$2:$A$4</xm:f>
          </x14:formula1>
          <xm:sqref>I24 I26 I28 I30 I32 I34 I36 I38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8637-EC21-274F-88DF-4E3810DE0864}">
  <sheetPr>
    <outlinePr summaryBelow="0" summaryRight="0"/>
  </sheetPr>
  <dimension ref="A1:AG901"/>
  <sheetViews>
    <sheetView zoomScale="90" zoomScaleNormal="90" workbookViewId="0">
      <selection activeCell="M25" sqref="M25"/>
    </sheetView>
  </sheetViews>
  <sheetFormatPr baseColWidth="10" defaultColWidth="14.5" defaultRowHeight="15.75" customHeight="1" x14ac:dyDescent="0.2"/>
  <cols>
    <col min="1" max="1" width="0.83203125" style="47" customWidth="1"/>
    <col min="2" max="2" width="1.33203125" style="47" customWidth="1"/>
    <col min="3" max="3" width="8" style="141" customWidth="1"/>
    <col min="4" max="9" width="12.83203125" style="47" customWidth="1"/>
    <col min="10" max="12" width="1.33203125" style="47" customWidth="1"/>
    <col min="13" max="13" width="8" style="47" customWidth="1"/>
    <col min="14" max="19" width="12.83203125" style="47" customWidth="1"/>
    <col min="20" max="20" width="1.33203125" style="47" customWidth="1"/>
    <col min="21" max="21" width="14.5" style="47"/>
    <col min="22" max="29" width="0" style="47" hidden="1" customWidth="1"/>
    <col min="30" max="16384" width="14.5" style="47"/>
  </cols>
  <sheetData>
    <row r="1" spans="1:29" ht="6" customHeight="1" thickBot="1" x14ac:dyDescent="0.4">
      <c r="A1" s="45"/>
      <c r="B1" s="45"/>
      <c r="C1" s="135"/>
      <c r="D1" s="2"/>
      <c r="E1" s="2"/>
      <c r="F1" s="2"/>
      <c r="G1" s="2"/>
      <c r="H1" s="2"/>
      <c r="I1" s="2"/>
      <c r="J1" s="2"/>
      <c r="K1" s="2"/>
      <c r="L1" s="2"/>
      <c r="M1" s="2"/>
      <c r="N1" s="2"/>
      <c r="O1" s="2"/>
      <c r="P1" s="2"/>
      <c r="Q1" s="2"/>
      <c r="R1" s="2"/>
      <c r="S1" s="2"/>
      <c r="T1" s="46"/>
      <c r="U1" s="46"/>
      <c r="V1" s="46"/>
      <c r="W1" s="46"/>
      <c r="X1" s="46"/>
      <c r="Y1" s="46"/>
      <c r="Z1" s="46"/>
      <c r="AA1" s="46"/>
      <c r="AB1" s="46"/>
      <c r="AC1" s="46"/>
    </row>
    <row r="2" spans="1:29" ht="19.25" customHeight="1" thickBot="1" x14ac:dyDescent="0.3">
      <c r="A2" s="45"/>
      <c r="B2" s="217" t="s">
        <v>0</v>
      </c>
      <c r="C2" s="218"/>
      <c r="D2" s="218"/>
      <c r="E2" s="218"/>
      <c r="F2" s="218"/>
      <c r="G2" s="218"/>
      <c r="H2" s="218"/>
      <c r="I2" s="218"/>
      <c r="J2" s="218"/>
      <c r="K2" s="218"/>
      <c r="L2" s="218"/>
      <c r="M2" s="218"/>
      <c r="N2" s="218"/>
      <c r="O2" s="218"/>
      <c r="P2" s="218"/>
      <c r="Q2" s="218"/>
      <c r="R2" s="218"/>
      <c r="S2" s="218"/>
      <c r="T2" s="219"/>
      <c r="U2" s="46"/>
      <c r="V2" s="46"/>
      <c r="W2" s="46"/>
      <c r="X2" s="46"/>
      <c r="Y2" s="46"/>
      <c r="Z2" s="46"/>
      <c r="AA2" s="46"/>
      <c r="AB2" s="46"/>
      <c r="AC2" s="46"/>
    </row>
    <row r="3" spans="1:29" ht="17.5" customHeight="1" x14ac:dyDescent="0.2">
      <c r="A3" s="45"/>
      <c r="B3" s="222" t="s">
        <v>114</v>
      </c>
      <c r="C3" s="222"/>
      <c r="D3" s="222"/>
      <c r="E3" s="222"/>
      <c r="F3" s="222"/>
      <c r="G3" s="222"/>
      <c r="H3" s="222"/>
      <c r="I3" s="222"/>
      <c r="J3" s="222"/>
      <c r="K3" s="222"/>
      <c r="L3" s="222"/>
      <c r="M3" s="222"/>
      <c r="O3" s="225" t="s">
        <v>1</v>
      </c>
      <c r="P3" s="225"/>
      <c r="Q3" s="225"/>
      <c r="R3" s="225"/>
      <c r="S3" s="11"/>
      <c r="T3" s="46"/>
      <c r="U3" s="46"/>
      <c r="V3" s="46"/>
      <c r="W3" s="46"/>
      <c r="X3" s="46"/>
      <c r="Y3" s="46"/>
      <c r="Z3" s="46"/>
      <c r="AA3" s="46"/>
      <c r="AB3" s="46"/>
      <c r="AC3" s="46"/>
    </row>
    <row r="4" spans="1:29" ht="17.5" customHeight="1" x14ac:dyDescent="0.2">
      <c r="A4" s="45"/>
      <c r="B4" s="223"/>
      <c r="C4" s="223"/>
      <c r="D4" s="223"/>
      <c r="E4" s="223"/>
      <c r="F4" s="223"/>
      <c r="G4" s="223"/>
      <c r="H4" s="223"/>
      <c r="I4" s="223"/>
      <c r="J4" s="223"/>
      <c r="K4" s="223"/>
      <c r="L4" s="223"/>
      <c r="M4" s="223"/>
      <c r="O4" s="14" t="s">
        <v>2</v>
      </c>
      <c r="P4" s="15" t="s">
        <v>3</v>
      </c>
      <c r="Q4" s="226" t="s">
        <v>4</v>
      </c>
      <c r="R4" s="226"/>
      <c r="T4" s="46"/>
      <c r="U4" s="46"/>
      <c r="V4" s="46"/>
      <c r="W4" s="46"/>
      <c r="X4" s="46"/>
      <c r="Y4" s="46"/>
      <c r="Z4" s="46"/>
    </row>
    <row r="5" spans="1:29" ht="17.5" customHeight="1" x14ac:dyDescent="0.2">
      <c r="A5" s="45"/>
      <c r="B5" s="223"/>
      <c r="C5" s="223"/>
      <c r="D5" s="223"/>
      <c r="E5" s="223"/>
      <c r="F5" s="223"/>
      <c r="G5" s="223"/>
      <c r="H5" s="223"/>
      <c r="I5" s="223"/>
      <c r="J5" s="223"/>
      <c r="K5" s="223"/>
      <c r="L5" s="223"/>
      <c r="M5" s="223"/>
      <c r="O5" s="68"/>
      <c r="P5" s="12" t="s">
        <v>5</v>
      </c>
      <c r="Q5" s="227" t="s">
        <v>6</v>
      </c>
      <c r="R5" s="227"/>
      <c r="T5" s="46"/>
      <c r="U5" s="46"/>
      <c r="V5" s="46"/>
      <c r="W5" s="46"/>
      <c r="X5" s="46"/>
      <c r="Y5" s="46"/>
      <c r="Z5" s="46"/>
    </row>
    <row r="6" spans="1:29" ht="17.5" customHeight="1" x14ac:dyDescent="0.2">
      <c r="A6" s="45"/>
      <c r="B6" s="223"/>
      <c r="C6" s="223"/>
      <c r="D6" s="223"/>
      <c r="E6" s="223"/>
      <c r="F6" s="223"/>
      <c r="G6" s="223"/>
      <c r="H6" s="223"/>
      <c r="I6" s="223"/>
      <c r="J6" s="223"/>
      <c r="K6" s="223"/>
      <c r="L6" s="223"/>
      <c r="M6" s="223"/>
      <c r="O6" s="53"/>
      <c r="P6" s="12" t="s">
        <v>5</v>
      </c>
      <c r="Q6" s="227" t="s">
        <v>7</v>
      </c>
      <c r="R6" s="227"/>
      <c r="T6" s="46"/>
      <c r="U6" s="46"/>
      <c r="V6" s="46"/>
      <c r="W6" s="46"/>
      <c r="X6" s="46"/>
      <c r="Y6" s="46"/>
      <c r="Z6" s="46"/>
    </row>
    <row r="7" spans="1:29" ht="17.5" customHeight="1" x14ac:dyDescent="0.2">
      <c r="A7" s="45"/>
      <c r="B7" s="223"/>
      <c r="C7" s="223"/>
      <c r="D7" s="223"/>
      <c r="E7" s="223"/>
      <c r="F7" s="223"/>
      <c r="G7" s="223"/>
      <c r="H7" s="223"/>
      <c r="I7" s="223"/>
      <c r="J7" s="223"/>
      <c r="K7" s="223"/>
      <c r="L7" s="223"/>
      <c r="M7" s="223"/>
      <c r="O7" s="57"/>
      <c r="P7" s="13" t="s">
        <v>8</v>
      </c>
      <c r="Q7" s="228" t="s">
        <v>9</v>
      </c>
      <c r="R7" s="228"/>
      <c r="T7" s="46"/>
      <c r="U7" s="46"/>
      <c r="V7" s="46"/>
      <c r="W7" s="46"/>
      <c r="X7" s="46"/>
      <c r="Y7" s="46"/>
      <c r="Z7" s="46"/>
    </row>
    <row r="8" spans="1:29" ht="17.5" customHeight="1" x14ac:dyDescent="0.2">
      <c r="A8" s="45"/>
      <c r="B8" s="223"/>
      <c r="C8" s="223"/>
      <c r="D8" s="223"/>
      <c r="E8" s="223"/>
      <c r="F8" s="223"/>
      <c r="G8" s="223"/>
      <c r="H8" s="223"/>
      <c r="I8" s="223"/>
      <c r="J8" s="223"/>
      <c r="K8" s="223"/>
      <c r="L8" s="223"/>
      <c r="M8" s="223"/>
      <c r="O8" s="48"/>
      <c r="P8" s="48"/>
      <c r="Q8" s="48"/>
      <c r="T8" s="46"/>
      <c r="U8" s="46"/>
      <c r="V8" s="46"/>
      <c r="W8" s="46"/>
      <c r="X8" s="46"/>
      <c r="Y8" s="46"/>
      <c r="Z8" s="46"/>
    </row>
    <row r="9" spans="1:29" ht="9.5" customHeight="1" thickBot="1" x14ac:dyDescent="0.25">
      <c r="A9" s="45"/>
      <c r="B9" s="223"/>
      <c r="C9" s="223"/>
      <c r="D9" s="223"/>
      <c r="E9" s="223"/>
      <c r="F9" s="223"/>
      <c r="G9" s="223"/>
      <c r="H9" s="223"/>
      <c r="I9" s="223"/>
      <c r="J9" s="223"/>
      <c r="K9" s="223"/>
      <c r="L9" s="223"/>
      <c r="M9" s="223"/>
      <c r="O9" s="46"/>
      <c r="P9" s="46"/>
      <c r="Q9" s="46"/>
      <c r="R9" s="46"/>
      <c r="S9" s="46"/>
      <c r="T9" s="46"/>
      <c r="U9" s="46"/>
      <c r="V9" s="46"/>
      <c r="W9" s="46"/>
      <c r="X9" s="46"/>
      <c r="Y9" s="46"/>
      <c r="Z9" s="46"/>
      <c r="AA9" s="46"/>
      <c r="AB9" s="46"/>
      <c r="AC9" s="46"/>
    </row>
    <row r="10" spans="1:29" ht="19.25" customHeight="1" thickBot="1" x14ac:dyDescent="0.3">
      <c r="A10" s="3"/>
      <c r="B10" s="217" t="s">
        <v>10</v>
      </c>
      <c r="C10" s="218"/>
      <c r="D10" s="218"/>
      <c r="E10" s="218"/>
      <c r="F10" s="218"/>
      <c r="G10" s="218"/>
      <c r="H10" s="218"/>
      <c r="I10" s="218"/>
      <c r="J10" s="218"/>
      <c r="K10" s="218"/>
      <c r="L10" s="218"/>
      <c r="M10" s="218"/>
      <c r="N10" s="218"/>
      <c r="O10" s="218"/>
      <c r="P10" s="218"/>
      <c r="Q10" s="218"/>
      <c r="R10" s="218"/>
      <c r="S10" s="218"/>
      <c r="T10" s="219"/>
      <c r="U10" s="46"/>
      <c r="W10" s="46"/>
      <c r="X10" s="20" t="s">
        <v>69</v>
      </c>
      <c r="Y10" s="16" t="b">
        <f>ISBLANK(D15)</f>
        <v>1</v>
      </c>
      <c r="Z10" s="16" t="b">
        <f>ISBLANK(E15)</f>
        <v>1</v>
      </c>
      <c r="AA10" s="16" t="b">
        <f>ISBLANK(F15)</f>
        <v>1</v>
      </c>
      <c r="AB10" s="16" t="b">
        <f>ISBLANK(G15)</f>
        <v>1</v>
      </c>
      <c r="AC10" s="16" t="b">
        <f>ISBLANK(H15)</f>
        <v>1</v>
      </c>
    </row>
    <row r="11" spans="1:29" ht="6" customHeight="1" thickBot="1" x14ac:dyDescent="0.25">
      <c r="A11" s="3"/>
      <c r="B11" s="3"/>
      <c r="C11" s="136"/>
      <c r="D11" s="41"/>
      <c r="E11" s="41"/>
      <c r="F11" s="41"/>
      <c r="G11" s="41"/>
      <c r="H11" s="41"/>
      <c r="I11" s="41"/>
      <c r="J11" s="41"/>
      <c r="K11" s="41"/>
      <c r="L11" s="41"/>
      <c r="M11" s="41"/>
      <c r="N11" s="41"/>
      <c r="O11" s="41"/>
      <c r="P11" s="41"/>
      <c r="Q11" s="41"/>
      <c r="R11" s="41"/>
      <c r="S11" s="41"/>
      <c r="T11" s="46"/>
      <c r="U11" s="46"/>
      <c r="V11" s="46"/>
      <c r="W11" s="46"/>
      <c r="X11" s="20" t="s">
        <v>70</v>
      </c>
      <c r="Y11" s="75" t="b">
        <f>ISBLANK(D23)</f>
        <v>1</v>
      </c>
      <c r="Z11" s="75" t="b">
        <f>ISBLANK(E23)</f>
        <v>1</v>
      </c>
      <c r="AA11" s="75" t="b">
        <f>ISBLANK(F23)</f>
        <v>1</v>
      </c>
      <c r="AB11" s="75" t="b">
        <f>ISBLANK(G23)</f>
        <v>1</v>
      </c>
      <c r="AC11" s="75" t="b">
        <f>ISBLANK(H23)</f>
        <v>1</v>
      </c>
    </row>
    <row r="12" spans="1:29" s="16" customFormat="1" ht="16.25" customHeight="1" x14ac:dyDescent="0.2">
      <c r="B12" s="17"/>
      <c r="C12" s="220" t="s">
        <v>11</v>
      </c>
      <c r="D12" s="220"/>
      <c r="E12" s="220"/>
      <c r="F12" s="220"/>
      <c r="G12" s="220"/>
      <c r="H12" s="220"/>
      <c r="I12" s="220"/>
      <c r="J12" s="18"/>
      <c r="K12" s="19"/>
      <c r="L12" s="17"/>
      <c r="M12" s="220" t="s">
        <v>12</v>
      </c>
      <c r="N12" s="220"/>
      <c r="O12" s="220"/>
      <c r="P12" s="220"/>
      <c r="Q12" s="220"/>
      <c r="R12" s="220"/>
      <c r="S12" s="220"/>
      <c r="T12" s="18"/>
      <c r="V12" s="20"/>
      <c r="W12" s="20"/>
      <c r="X12" s="20"/>
      <c r="Y12" s="20"/>
      <c r="Z12" s="20"/>
      <c r="AA12" s="20"/>
      <c r="AB12" s="20"/>
      <c r="AC12" s="20"/>
    </row>
    <row r="13" spans="1:29" s="16" customFormat="1" ht="6" customHeight="1" x14ac:dyDescent="0.2">
      <c r="B13" s="21"/>
      <c r="C13" s="19"/>
      <c r="D13" s="19"/>
      <c r="E13" s="19"/>
      <c r="F13" s="19"/>
      <c r="G13" s="19"/>
      <c r="H13" s="19"/>
      <c r="I13" s="19"/>
      <c r="J13" s="22"/>
      <c r="K13" s="19"/>
      <c r="L13" s="21"/>
      <c r="M13" s="19"/>
      <c r="N13" s="19"/>
      <c r="O13" s="19"/>
      <c r="P13" s="19"/>
      <c r="Q13" s="19"/>
      <c r="R13" s="19"/>
      <c r="S13" s="19"/>
      <c r="T13" s="22"/>
      <c r="V13" s="20"/>
      <c r="W13" s="20"/>
      <c r="X13" s="221" t="s">
        <v>72</v>
      </c>
      <c r="Y13" s="221"/>
      <c r="Z13" s="221"/>
      <c r="AA13" s="221"/>
    </row>
    <row r="14" spans="1:29" s="16" customFormat="1" ht="16" customHeight="1" x14ac:dyDescent="0.2">
      <c r="B14" s="21"/>
      <c r="C14" s="214" t="s">
        <v>112</v>
      </c>
      <c r="D14" s="215"/>
      <c r="E14" s="215"/>
      <c r="F14" s="215"/>
      <c r="G14" s="215"/>
      <c r="H14" s="215"/>
      <c r="I14" s="216"/>
      <c r="J14" s="22"/>
      <c r="K14" s="19"/>
      <c r="L14" s="21"/>
      <c r="M14" s="214" t="str">
        <f>C14</f>
        <v>Costs (Numerator) (e.g., cost per patient per month)</v>
      </c>
      <c r="N14" s="215"/>
      <c r="O14" s="215"/>
      <c r="P14" s="215"/>
      <c r="Q14" s="215"/>
      <c r="R14" s="215"/>
      <c r="S14" s="216"/>
      <c r="T14" s="22"/>
      <c r="V14" s="20"/>
      <c r="W14" s="20" t="s">
        <v>66</v>
      </c>
      <c r="X14" s="20" t="s">
        <v>69</v>
      </c>
      <c r="Y14" s="20" t="s">
        <v>70</v>
      </c>
      <c r="Z14" s="20" t="s">
        <v>67</v>
      </c>
      <c r="AA14" s="20" t="s">
        <v>68</v>
      </c>
    </row>
    <row r="15" spans="1:29" s="23" customFormat="1" ht="30" customHeight="1" x14ac:dyDescent="0.2">
      <c r="B15" s="24"/>
      <c r="C15" s="40" t="s">
        <v>13</v>
      </c>
      <c r="D15" s="67"/>
      <c r="E15" s="67"/>
      <c r="F15" s="67"/>
      <c r="G15" s="67"/>
      <c r="H15" s="67"/>
      <c r="I15" s="40" t="s">
        <v>14</v>
      </c>
      <c r="J15" s="25"/>
      <c r="K15" s="26"/>
      <c r="L15" s="24"/>
      <c r="M15" s="5" t="s">
        <v>13</v>
      </c>
      <c r="N15" s="59" t="str">
        <f>IF(NOT( Y10), D15,"")</f>
        <v/>
      </c>
      <c r="O15" s="59" t="str">
        <f>IF(NOT( Z10), E15,"")</f>
        <v/>
      </c>
      <c r="P15" s="59" t="str">
        <f>IF(NOT( AA10), F15,"")</f>
        <v/>
      </c>
      <c r="Q15" s="59" t="str">
        <f>IF(NOT( AB10), G15,"")</f>
        <v/>
      </c>
      <c r="R15" s="59" t="str">
        <f>IF(NOT( AC10), H15,"")</f>
        <v/>
      </c>
      <c r="S15" s="40" t="s">
        <v>14</v>
      </c>
      <c r="T15" s="25"/>
      <c r="V15" s="42">
        <v>1</v>
      </c>
      <c r="W15" s="75" t="b">
        <f>ISBLANK($C16)</f>
        <v>1</v>
      </c>
      <c r="X15" s="16" t="b">
        <f>AND(ISBLANK(D16),ISBLANK(E16),ISBLANK(F16),ISBLANK(G16),ISBLANK(H16))</f>
        <v>1</v>
      </c>
      <c r="Y15" s="16" t="b">
        <f>AND(ISBLANK(D24),ISBLANK(E24),ISBLANK(F24),ISBLANK(G24),ISBLANK(H24))</f>
        <v>1</v>
      </c>
      <c r="Z15" s="16" t="b">
        <f>AND(ISBLANK(N16),ISBLANK(O16),ISBLANK(P16),ISBLANK(Q16),ISBLANK(R16))</f>
        <v>1</v>
      </c>
      <c r="AA15" s="16" t="b">
        <f>AND(ISBLANK(N24),ISBLANK(O24),ISBLANK(P24),ISBLANK(Q24),ISBLANK(R24))</f>
        <v>1</v>
      </c>
    </row>
    <row r="16" spans="1:29" s="16" customFormat="1" ht="17" x14ac:dyDescent="0.2">
      <c r="B16" s="21"/>
      <c r="C16" s="67"/>
      <c r="D16" s="54"/>
      <c r="E16" s="54"/>
      <c r="F16" s="54"/>
      <c r="G16" s="55"/>
      <c r="H16" s="55"/>
      <c r="I16" s="58" t="str">
        <f>IF(NOT( X15), SUM(D16:H16),"")</f>
        <v/>
      </c>
      <c r="J16" s="22"/>
      <c r="K16" s="19"/>
      <c r="L16" s="21"/>
      <c r="M16" s="59" t="str">
        <f>IF(NOT( $W15), $C16,"")</f>
        <v/>
      </c>
      <c r="N16" s="55"/>
      <c r="O16" s="55"/>
      <c r="P16" s="55"/>
      <c r="Q16" s="55"/>
      <c r="R16" s="55"/>
      <c r="S16" s="60" t="str">
        <f>IF(NOT( Z15), SUM(N16:R16),"")</f>
        <v/>
      </c>
      <c r="T16" s="22"/>
      <c r="V16" s="42">
        <v>2</v>
      </c>
      <c r="W16" s="75" t="b">
        <f t="shared" ref="W16:W19" si="0">ISBLANK($C17)</f>
        <v>1</v>
      </c>
      <c r="X16" s="16" t="b">
        <f>AND(ISBLANK(D17),ISBLANK(E17),ISBLANK(F17),ISBLANK(G17),ISBLANK(H17))</f>
        <v>1</v>
      </c>
      <c r="Y16" s="16" t="b">
        <f>AND(ISBLANK(D25),ISBLANK(E25),ISBLANK(F25),ISBLANK(G25),ISBLANK(H25))</f>
        <v>1</v>
      </c>
      <c r="Z16" s="16" t="b">
        <f t="shared" ref="Z16:Z19" si="1">AND(ISBLANK(N17),ISBLANK(O17),ISBLANK(P17),ISBLANK(Q17),ISBLANK(R17))</f>
        <v>1</v>
      </c>
      <c r="AA16" s="16" t="b">
        <f>AND(ISBLANK(N25),ISBLANK(O25),ISBLANK(P25),ISBLANK(Q25),ISBLANK(R25))</f>
        <v>1</v>
      </c>
      <c r="AB16" s="20"/>
      <c r="AC16" s="20"/>
    </row>
    <row r="17" spans="2:29" s="16" customFormat="1" ht="17" x14ac:dyDescent="0.2">
      <c r="B17" s="21"/>
      <c r="C17" s="67"/>
      <c r="D17" s="55"/>
      <c r="E17" s="55"/>
      <c r="F17" s="55"/>
      <c r="G17" s="55"/>
      <c r="H17" s="55"/>
      <c r="I17" s="58" t="str">
        <f>IF(NOT( X16), SUM(D17:H17),"")</f>
        <v/>
      </c>
      <c r="J17" s="22"/>
      <c r="K17" s="19"/>
      <c r="L17" s="21"/>
      <c r="M17" s="59" t="str">
        <f>IF(NOT( $W16), $C17,"")</f>
        <v/>
      </c>
      <c r="N17" s="55"/>
      <c r="O17" s="55"/>
      <c r="P17" s="55"/>
      <c r="Q17" s="55"/>
      <c r="R17" s="55"/>
      <c r="S17" s="60" t="str">
        <f t="shared" ref="S17:S19" si="2">IF(NOT( Z16), SUM(N17:R17),"")</f>
        <v/>
      </c>
      <c r="T17" s="22"/>
      <c r="V17" s="42">
        <v>3</v>
      </c>
      <c r="W17" s="75" t="b">
        <f t="shared" si="0"/>
        <v>1</v>
      </c>
      <c r="X17" s="16" t="b">
        <f>AND(ISBLANK(D18),ISBLANK(E18),ISBLANK(F18),ISBLANK(G18),ISBLANK(H18))</f>
        <v>1</v>
      </c>
      <c r="Y17" s="16" t="b">
        <f>AND(ISBLANK(D26),ISBLANK(E26),ISBLANK(F26),ISBLANK(G26),ISBLANK(H26))</f>
        <v>1</v>
      </c>
      <c r="Z17" s="16" t="b">
        <f t="shared" si="1"/>
        <v>1</v>
      </c>
      <c r="AA17" s="16" t="b">
        <f>AND(ISBLANK(N26),ISBLANK(O26),ISBLANK(P26),ISBLANK(Q26),ISBLANK(R26))</f>
        <v>1</v>
      </c>
      <c r="AB17" s="20"/>
      <c r="AC17" s="20"/>
    </row>
    <row r="18" spans="2:29" s="16" customFormat="1" ht="15" customHeight="1" x14ac:dyDescent="0.2">
      <c r="B18" s="21"/>
      <c r="C18" s="67"/>
      <c r="D18" s="55"/>
      <c r="E18" s="55"/>
      <c r="F18" s="55"/>
      <c r="G18" s="55"/>
      <c r="H18" s="55"/>
      <c r="I18" s="58" t="str">
        <f>IF(NOT( X17), SUM(D18:H18),"")</f>
        <v/>
      </c>
      <c r="J18" s="22"/>
      <c r="K18" s="19"/>
      <c r="L18" s="21"/>
      <c r="M18" s="59" t="str">
        <f>IF(NOT( $W17), $C18,"")</f>
        <v/>
      </c>
      <c r="N18" s="55"/>
      <c r="O18" s="55"/>
      <c r="P18" s="55"/>
      <c r="Q18" s="55"/>
      <c r="R18" s="55"/>
      <c r="S18" s="60" t="str">
        <f t="shared" si="2"/>
        <v/>
      </c>
      <c r="T18" s="22"/>
      <c r="V18" s="42">
        <v>4</v>
      </c>
      <c r="W18" s="75" t="b">
        <f>ISBLANK($C19)</f>
        <v>1</v>
      </c>
      <c r="X18" s="16" t="b">
        <f>AND(ISBLANK(D19),ISBLANK(E19),ISBLANK(F19),ISBLANK(G19),ISBLANK(H19))</f>
        <v>1</v>
      </c>
      <c r="Y18" s="16" t="b">
        <f>AND(ISBLANK(D27),ISBLANK(E27),ISBLANK(F27),ISBLANK(G27),ISBLANK(H27))</f>
        <v>1</v>
      </c>
      <c r="Z18" s="16" t="b">
        <f>AND(ISBLANK(N19),ISBLANK(O19),ISBLANK(P19),ISBLANK(Q19),ISBLANK(R19))</f>
        <v>1</v>
      </c>
      <c r="AA18" s="16" t="b">
        <f>AND(ISBLANK(N27),ISBLANK(O27),ISBLANK(P27),ISBLANK(Q27),ISBLANK(R27))</f>
        <v>1</v>
      </c>
      <c r="AB18" s="20"/>
      <c r="AC18" s="20"/>
    </row>
    <row r="19" spans="2:29" s="16" customFormat="1" ht="15" customHeight="1" x14ac:dyDescent="0.2">
      <c r="B19" s="21"/>
      <c r="C19" s="67"/>
      <c r="D19" s="55"/>
      <c r="E19" s="55"/>
      <c r="F19" s="55"/>
      <c r="G19" s="55"/>
      <c r="H19" s="55"/>
      <c r="I19" s="58" t="str">
        <f>IF(NOT( X18), SUM(D19:H19),"")</f>
        <v/>
      </c>
      <c r="J19" s="22"/>
      <c r="K19" s="19"/>
      <c r="L19" s="21"/>
      <c r="M19" s="59" t="str">
        <f>IF(NOT( $W18), $C19,"")</f>
        <v/>
      </c>
      <c r="N19" s="55"/>
      <c r="O19" s="55"/>
      <c r="P19" s="55"/>
      <c r="Q19" s="55"/>
      <c r="R19" s="55"/>
      <c r="S19" s="60" t="str">
        <f t="shared" si="2"/>
        <v/>
      </c>
      <c r="T19" s="22"/>
      <c r="V19" s="42">
        <v>5</v>
      </c>
      <c r="W19" s="75" t="b">
        <f t="shared" si="0"/>
        <v>1</v>
      </c>
      <c r="X19" s="16" t="b">
        <f>AND(ISBLANK(D20),ISBLANK(E20),ISBLANK(F20),ISBLANK(G20),ISBLANK(H20))</f>
        <v>1</v>
      </c>
      <c r="Y19" s="16" t="b">
        <f>AND(ISBLANK(D28),ISBLANK(E28),ISBLANK(F28),ISBLANK(G28),ISBLANK(H28))</f>
        <v>1</v>
      </c>
      <c r="Z19" s="16" t="b">
        <f t="shared" si="1"/>
        <v>1</v>
      </c>
      <c r="AA19" s="16" t="b">
        <f t="shared" ref="AA19" si="3">AND(ISBLANK(N28),ISBLANK(O28),ISBLANK(P28),ISBLANK(Q28),ISBLANK(R28))</f>
        <v>1</v>
      </c>
      <c r="AB19" s="20"/>
      <c r="AC19" s="20"/>
    </row>
    <row r="20" spans="2:29" s="16" customFormat="1" ht="15" customHeight="1" x14ac:dyDescent="0.2">
      <c r="B20" s="21"/>
      <c r="C20" s="67"/>
      <c r="D20" s="55"/>
      <c r="E20" s="55"/>
      <c r="F20" s="55"/>
      <c r="G20" s="55"/>
      <c r="H20" s="55"/>
      <c r="I20" s="58" t="str">
        <f>IF(NOT( X19), SUM(D20:H20),"")</f>
        <v/>
      </c>
      <c r="J20" s="22"/>
      <c r="K20" s="19"/>
      <c r="L20" s="21"/>
      <c r="M20" s="59" t="str">
        <f>IF(NOT( $W19), $C20,"")</f>
        <v/>
      </c>
      <c r="N20" s="55"/>
      <c r="O20" s="55"/>
      <c r="P20" s="55"/>
      <c r="Q20" s="55"/>
      <c r="R20" s="55"/>
      <c r="S20" s="60" t="str">
        <f>IF(NOT( Z19), SUM(N20:R20),"")</f>
        <v/>
      </c>
      <c r="T20" s="22"/>
      <c r="V20" s="20"/>
      <c r="W20" s="20"/>
      <c r="AB20" s="20"/>
      <c r="AC20" s="20"/>
    </row>
    <row r="21" spans="2:29" s="16" customFormat="1" ht="9.5" customHeight="1" x14ac:dyDescent="0.2">
      <c r="B21" s="21"/>
      <c r="C21" s="19"/>
      <c r="D21" s="19"/>
      <c r="E21" s="19"/>
      <c r="F21" s="19"/>
      <c r="G21" s="19"/>
      <c r="H21" s="19"/>
      <c r="I21" s="19"/>
      <c r="J21" s="22"/>
      <c r="K21" s="19"/>
      <c r="L21" s="21"/>
      <c r="M21" s="19"/>
      <c r="N21" s="19"/>
      <c r="O21" s="19"/>
      <c r="P21" s="19"/>
      <c r="Q21" s="19"/>
      <c r="R21" s="19"/>
      <c r="S21" s="19"/>
      <c r="T21" s="22"/>
      <c r="V21" s="20"/>
      <c r="W21" s="20"/>
      <c r="Z21" s="20"/>
      <c r="AA21" s="20"/>
      <c r="AB21" s="20"/>
      <c r="AC21" s="20"/>
    </row>
    <row r="22" spans="2:29" s="16" customFormat="1" ht="16.25" customHeight="1" x14ac:dyDescent="0.2">
      <c r="B22" s="21"/>
      <c r="C22" s="214" t="s">
        <v>113</v>
      </c>
      <c r="D22" s="215"/>
      <c r="E22" s="215"/>
      <c r="F22" s="215"/>
      <c r="G22" s="215"/>
      <c r="H22" s="215"/>
      <c r="I22" s="216"/>
      <c r="J22" s="22"/>
      <c r="K22" s="19"/>
      <c r="L22" s="21"/>
      <c r="M22" s="214" t="str">
        <f>C22</f>
        <v>Health Outcome (Denominator) (e.g., inpatient utilization)</v>
      </c>
      <c r="N22" s="215"/>
      <c r="O22" s="215"/>
      <c r="P22" s="215"/>
      <c r="Q22" s="215"/>
      <c r="R22" s="215"/>
      <c r="S22" s="216"/>
      <c r="T22" s="22"/>
      <c r="V22" s="20"/>
      <c r="W22" s="20"/>
      <c r="Y22" s="20"/>
      <c r="Z22" s="20"/>
      <c r="AA22" s="20"/>
      <c r="AB22" s="20"/>
      <c r="AC22" s="20"/>
    </row>
    <row r="23" spans="2:29" s="16" customFormat="1" ht="30" customHeight="1" x14ac:dyDescent="0.2">
      <c r="B23" s="21"/>
      <c r="C23" s="5" t="s">
        <v>13</v>
      </c>
      <c r="D23" s="245"/>
      <c r="E23" s="246"/>
      <c r="F23" s="246"/>
      <c r="G23" s="246"/>
      <c r="H23" s="246"/>
      <c r="I23" s="247"/>
      <c r="J23" s="22"/>
      <c r="K23" s="19"/>
      <c r="L23" s="21"/>
      <c r="M23" s="5" t="s">
        <v>13</v>
      </c>
      <c r="N23" s="202" t="str">
        <f>IF(NOT( Y11), D23,"")</f>
        <v/>
      </c>
      <c r="O23" s="203"/>
      <c r="P23" s="203"/>
      <c r="Q23" s="203"/>
      <c r="R23" s="203"/>
      <c r="S23" s="204"/>
      <c r="T23" s="22"/>
      <c r="V23" s="20"/>
      <c r="W23" s="20"/>
      <c r="X23" s="20"/>
      <c r="Y23" s="20"/>
      <c r="Z23" s="20"/>
      <c r="AA23" s="20"/>
      <c r="AB23" s="20"/>
      <c r="AC23" s="20"/>
    </row>
    <row r="24" spans="2:29" s="16" customFormat="1" ht="17" x14ac:dyDescent="0.2">
      <c r="B24" s="21"/>
      <c r="C24" s="59" t="str">
        <f>IF(NOT( W15), C16,"")</f>
        <v/>
      </c>
      <c r="D24" s="208"/>
      <c r="E24" s="209"/>
      <c r="F24" s="209"/>
      <c r="G24" s="209"/>
      <c r="H24" s="209"/>
      <c r="I24" s="210"/>
      <c r="J24" s="22"/>
      <c r="K24" s="19"/>
      <c r="L24" s="21"/>
      <c r="M24" s="59" t="str">
        <f>IF(NOT( W15), C16,"")</f>
        <v/>
      </c>
      <c r="N24" s="208"/>
      <c r="O24" s="209"/>
      <c r="P24" s="209"/>
      <c r="Q24" s="209"/>
      <c r="R24" s="209"/>
      <c r="S24" s="210"/>
      <c r="T24" s="22"/>
      <c r="V24" s="20"/>
      <c r="W24" s="20"/>
      <c r="X24" s="20"/>
      <c r="Y24" s="20"/>
      <c r="Z24" s="20"/>
      <c r="AA24" s="20"/>
      <c r="AB24" s="20"/>
      <c r="AC24" s="20"/>
    </row>
    <row r="25" spans="2:29" s="16" customFormat="1" ht="17" x14ac:dyDescent="0.2">
      <c r="B25" s="21"/>
      <c r="C25" s="59" t="str">
        <f>IF(NOT( W16), C17,"")</f>
        <v/>
      </c>
      <c r="D25" s="208"/>
      <c r="E25" s="209"/>
      <c r="F25" s="209"/>
      <c r="G25" s="209"/>
      <c r="H25" s="209"/>
      <c r="I25" s="210"/>
      <c r="J25" s="22"/>
      <c r="K25" s="19"/>
      <c r="L25" s="21"/>
      <c r="M25" s="59" t="str">
        <f>IF(NOT( W16), C17,"")</f>
        <v/>
      </c>
      <c r="N25" s="208"/>
      <c r="O25" s="209"/>
      <c r="P25" s="209"/>
      <c r="Q25" s="209"/>
      <c r="R25" s="209"/>
      <c r="S25" s="210"/>
      <c r="T25" s="22"/>
      <c r="V25" s="20"/>
      <c r="W25" s="20"/>
      <c r="X25" s="20"/>
      <c r="Y25" s="20"/>
      <c r="Z25" s="20"/>
      <c r="AA25" s="20"/>
      <c r="AB25" s="20"/>
      <c r="AC25" s="20"/>
    </row>
    <row r="26" spans="2:29" s="16" customFormat="1" ht="15" customHeight="1" x14ac:dyDescent="0.2">
      <c r="B26" s="21"/>
      <c r="C26" s="59" t="str">
        <f>IF(NOT( W17), C18,"")</f>
        <v/>
      </c>
      <c r="D26" s="208"/>
      <c r="E26" s="209"/>
      <c r="F26" s="209"/>
      <c r="G26" s="209"/>
      <c r="H26" s="209"/>
      <c r="I26" s="210"/>
      <c r="J26" s="22"/>
      <c r="K26" s="19"/>
      <c r="L26" s="21"/>
      <c r="M26" s="59" t="str">
        <f>IF(NOT( W17), C18,"")</f>
        <v/>
      </c>
      <c r="N26" s="69"/>
      <c r="O26" s="70"/>
      <c r="P26" s="70"/>
      <c r="Q26" s="70"/>
      <c r="R26" s="70"/>
      <c r="S26" s="71"/>
      <c r="T26" s="22"/>
      <c r="V26" s="20"/>
      <c r="W26" s="20"/>
      <c r="X26" s="20"/>
      <c r="Y26" s="20"/>
      <c r="Z26" s="20"/>
      <c r="AA26" s="20"/>
      <c r="AB26" s="20"/>
      <c r="AC26" s="20"/>
    </row>
    <row r="27" spans="2:29" s="16" customFormat="1" ht="15" customHeight="1" x14ac:dyDescent="0.2">
      <c r="B27" s="21"/>
      <c r="C27" s="59" t="str">
        <f>IF(NOT( W18), C19,"")</f>
        <v/>
      </c>
      <c r="D27" s="208"/>
      <c r="E27" s="209"/>
      <c r="F27" s="209"/>
      <c r="G27" s="209"/>
      <c r="H27" s="209"/>
      <c r="I27" s="210"/>
      <c r="J27" s="22"/>
      <c r="K27" s="19"/>
      <c r="L27" s="21"/>
      <c r="M27" s="59" t="str">
        <f>IF(NOT( W18), C19,"")</f>
        <v/>
      </c>
      <c r="N27" s="208"/>
      <c r="O27" s="209"/>
      <c r="P27" s="209"/>
      <c r="Q27" s="209"/>
      <c r="R27" s="209"/>
      <c r="S27" s="210"/>
      <c r="T27" s="22"/>
      <c r="V27" s="20"/>
      <c r="W27" s="20"/>
      <c r="X27" s="20"/>
      <c r="Y27" s="20"/>
      <c r="Z27" s="20"/>
      <c r="AA27" s="20"/>
      <c r="AB27" s="20"/>
      <c r="AC27" s="20"/>
    </row>
    <row r="28" spans="2:29" s="16" customFormat="1" ht="15" customHeight="1" x14ac:dyDescent="0.2">
      <c r="B28" s="21"/>
      <c r="C28" s="59" t="str">
        <f>IF(NOT( W19), C20,"")</f>
        <v/>
      </c>
      <c r="D28" s="208"/>
      <c r="E28" s="209"/>
      <c r="F28" s="209"/>
      <c r="G28" s="209"/>
      <c r="H28" s="209"/>
      <c r="I28" s="210"/>
      <c r="J28" s="22"/>
      <c r="K28" s="19"/>
      <c r="L28" s="21"/>
      <c r="M28" s="59" t="str">
        <f>IF(NOT( W19), C20,"")</f>
        <v/>
      </c>
      <c r="N28" s="208"/>
      <c r="O28" s="209"/>
      <c r="P28" s="209"/>
      <c r="Q28" s="209"/>
      <c r="R28" s="209"/>
      <c r="S28" s="210"/>
      <c r="T28" s="22"/>
      <c r="V28" s="20"/>
      <c r="W28" s="20"/>
      <c r="X28" s="20"/>
      <c r="Y28" s="20"/>
      <c r="Z28" s="20"/>
      <c r="AA28" s="20"/>
      <c r="AB28" s="20"/>
      <c r="AC28" s="20"/>
    </row>
    <row r="29" spans="2:29" s="16" customFormat="1" ht="9.5" customHeight="1" thickBot="1" x14ac:dyDescent="0.25">
      <c r="B29" s="21"/>
      <c r="C29" s="27"/>
      <c r="D29" s="27"/>
      <c r="E29" s="27"/>
      <c r="F29" s="27"/>
      <c r="G29" s="27"/>
      <c r="H29" s="27"/>
      <c r="I29" s="27"/>
      <c r="J29" s="22"/>
      <c r="K29" s="19"/>
      <c r="L29" s="21"/>
      <c r="M29" s="27"/>
      <c r="N29" s="27"/>
      <c r="O29" s="27"/>
      <c r="P29" s="27"/>
      <c r="Q29" s="27"/>
      <c r="R29" s="27"/>
      <c r="S29" s="27"/>
      <c r="T29" s="22"/>
      <c r="V29" s="20"/>
      <c r="W29" s="20"/>
      <c r="X29" s="20"/>
      <c r="Y29" s="20"/>
      <c r="Z29" s="20"/>
      <c r="AA29" s="20"/>
      <c r="AB29" s="20"/>
      <c r="AC29" s="20"/>
    </row>
    <row r="30" spans="2:29" s="16" customFormat="1" ht="6" customHeight="1" x14ac:dyDescent="0.2">
      <c r="B30" s="28"/>
      <c r="C30" s="137"/>
      <c r="D30" s="29"/>
      <c r="E30" s="29"/>
      <c r="F30" s="29"/>
      <c r="G30" s="29"/>
      <c r="H30" s="29"/>
      <c r="I30" s="29"/>
      <c r="J30" s="29"/>
      <c r="K30" s="29"/>
      <c r="L30" s="29"/>
      <c r="M30" s="29"/>
      <c r="N30" s="29"/>
      <c r="O30" s="29"/>
      <c r="P30" s="29"/>
      <c r="Q30" s="29"/>
      <c r="R30" s="29"/>
      <c r="S30" s="29"/>
      <c r="T30" s="30"/>
      <c r="U30" s="20"/>
      <c r="V30" s="20"/>
      <c r="W30" s="20"/>
      <c r="X30" s="20"/>
      <c r="Y30" s="20"/>
      <c r="Z30" s="20"/>
      <c r="AA30" s="20"/>
      <c r="AB30" s="20"/>
      <c r="AC30" s="20"/>
    </row>
    <row r="31" spans="2:29" s="16" customFormat="1" ht="16" x14ac:dyDescent="0.2">
      <c r="B31" s="31"/>
      <c r="C31" s="198" t="s">
        <v>50</v>
      </c>
      <c r="D31" s="198"/>
      <c r="E31" s="198"/>
      <c r="F31" s="198"/>
      <c r="G31" s="198"/>
      <c r="H31" s="198"/>
      <c r="I31" s="198"/>
      <c r="J31" s="198"/>
      <c r="K31" s="198"/>
      <c r="L31" s="198"/>
      <c r="M31" s="198"/>
      <c r="N31" s="198"/>
      <c r="O31" s="198"/>
      <c r="P31" s="198"/>
      <c r="Q31" s="198"/>
      <c r="R31" s="198"/>
      <c r="S31" s="198"/>
      <c r="T31" s="33"/>
      <c r="U31" s="20"/>
      <c r="V31" s="20"/>
      <c r="W31" s="20"/>
      <c r="X31" s="20"/>
      <c r="Y31" s="20"/>
      <c r="Z31" s="20"/>
      <c r="AA31" s="20"/>
      <c r="AB31" s="20"/>
      <c r="AC31" s="20"/>
    </row>
    <row r="32" spans="2:29" s="16" customFormat="1" ht="6.5" customHeight="1" x14ac:dyDescent="0.2">
      <c r="B32" s="31"/>
      <c r="C32" s="138"/>
      <c r="D32" s="76"/>
      <c r="E32" s="76"/>
      <c r="F32" s="76"/>
      <c r="G32" s="76"/>
      <c r="H32" s="76"/>
      <c r="I32" s="76"/>
      <c r="J32" s="76"/>
      <c r="K32" s="76"/>
      <c r="L32" s="76"/>
      <c r="M32" s="76"/>
      <c r="N32" s="76"/>
      <c r="O32" s="76"/>
      <c r="P32" s="76"/>
      <c r="Q32" s="76"/>
      <c r="R32" s="76"/>
      <c r="S32" s="76"/>
      <c r="T32" s="33"/>
      <c r="U32" s="20"/>
      <c r="V32" s="20"/>
      <c r="W32" s="20"/>
      <c r="X32" s="20"/>
      <c r="Y32" s="20"/>
      <c r="Z32" s="20"/>
      <c r="AA32" s="20"/>
      <c r="AB32" s="20"/>
      <c r="AC32" s="20"/>
    </row>
    <row r="33" spans="2:33" s="16" customFormat="1" ht="15" customHeight="1" x14ac:dyDescent="0.2">
      <c r="B33" s="31"/>
      <c r="C33" s="248" t="s">
        <v>47</v>
      </c>
      <c r="D33" s="248"/>
      <c r="E33" s="248"/>
      <c r="F33" s="248"/>
      <c r="G33" s="248"/>
      <c r="H33" s="32"/>
      <c r="I33" s="32"/>
      <c r="J33" s="32"/>
      <c r="K33" s="32"/>
      <c r="L33" s="32"/>
      <c r="M33" s="37" t="s">
        <v>48</v>
      </c>
      <c r="N33" s="37"/>
      <c r="O33" s="32"/>
      <c r="P33" s="32"/>
      <c r="Q33" s="32"/>
      <c r="R33" s="32"/>
      <c r="S33" s="32"/>
      <c r="T33" s="33"/>
      <c r="U33" s="20"/>
      <c r="V33" s="20"/>
      <c r="W33" s="20"/>
      <c r="X33" s="20"/>
      <c r="Y33" s="20"/>
      <c r="Z33" s="20"/>
      <c r="AA33" s="20"/>
      <c r="AB33" s="20"/>
      <c r="AC33" s="20"/>
    </row>
    <row r="34" spans="2:33" s="16" customFormat="1" ht="16" x14ac:dyDescent="0.2">
      <c r="B34" s="31"/>
      <c r="C34" s="178"/>
      <c r="D34" s="179"/>
      <c r="E34" s="179"/>
      <c r="F34" s="180"/>
      <c r="G34" s="55"/>
      <c r="H34" s="32"/>
      <c r="I34" s="32"/>
      <c r="J34" s="32"/>
      <c r="K34" s="32"/>
      <c r="L34" s="32"/>
      <c r="M34" s="184"/>
      <c r="N34" s="185"/>
      <c r="O34" s="185"/>
      <c r="P34" s="186"/>
      <c r="Q34" s="56"/>
      <c r="R34" s="32"/>
      <c r="S34" s="32"/>
      <c r="T34" s="33"/>
      <c r="U34" s="20"/>
      <c r="V34" s="20"/>
      <c r="W34" s="20"/>
      <c r="X34" s="20"/>
      <c r="Y34" s="20"/>
      <c r="Z34" s="20"/>
      <c r="AA34" s="20"/>
      <c r="AB34" s="20"/>
      <c r="AC34" s="20"/>
    </row>
    <row r="35" spans="2:33" s="16" customFormat="1" ht="16" x14ac:dyDescent="0.2">
      <c r="B35" s="31"/>
      <c r="C35" s="178"/>
      <c r="D35" s="179"/>
      <c r="E35" s="179"/>
      <c r="F35" s="180"/>
      <c r="G35" s="55"/>
      <c r="H35" s="32"/>
      <c r="I35" s="32"/>
      <c r="J35" s="32"/>
      <c r="K35" s="32"/>
      <c r="L35" s="32"/>
      <c r="M35" s="184"/>
      <c r="N35" s="185"/>
      <c r="O35" s="185"/>
      <c r="P35" s="186"/>
      <c r="Q35" s="56"/>
      <c r="R35" s="32"/>
      <c r="S35" s="32"/>
      <c r="T35" s="33"/>
      <c r="U35" s="20"/>
      <c r="V35" s="20"/>
      <c r="W35" s="20"/>
      <c r="X35" s="20"/>
      <c r="Y35" s="20"/>
      <c r="Z35" s="20"/>
      <c r="AA35" s="20"/>
      <c r="AB35" s="20"/>
      <c r="AC35" s="20"/>
    </row>
    <row r="36" spans="2:33" s="16" customFormat="1" ht="16" x14ac:dyDescent="0.2">
      <c r="B36" s="31"/>
      <c r="C36" s="178"/>
      <c r="D36" s="179"/>
      <c r="E36" s="179"/>
      <c r="F36" s="180"/>
      <c r="G36" s="55"/>
      <c r="H36" s="32"/>
      <c r="I36" s="32"/>
      <c r="J36" s="32"/>
      <c r="K36" s="32"/>
      <c r="L36" s="32"/>
      <c r="M36" s="184"/>
      <c r="N36" s="185"/>
      <c r="O36" s="185"/>
      <c r="P36" s="186"/>
      <c r="Q36" s="56"/>
      <c r="R36" s="32"/>
      <c r="S36" s="32"/>
      <c r="T36" s="33"/>
      <c r="U36" s="20"/>
      <c r="V36" s="20"/>
      <c r="W36" s="20"/>
      <c r="X36" s="20"/>
      <c r="Y36" s="20"/>
      <c r="Z36" s="20"/>
      <c r="AA36" s="20"/>
      <c r="AB36" s="20"/>
      <c r="AC36" s="20"/>
    </row>
    <row r="37" spans="2:33" s="16" customFormat="1" ht="16" x14ac:dyDescent="0.2">
      <c r="B37" s="31"/>
      <c r="C37" s="178"/>
      <c r="D37" s="179"/>
      <c r="E37" s="179"/>
      <c r="F37" s="180"/>
      <c r="G37" s="55"/>
      <c r="H37" s="32"/>
      <c r="I37" s="32"/>
      <c r="J37" s="32"/>
      <c r="K37" s="32"/>
      <c r="L37" s="32"/>
      <c r="M37" s="184"/>
      <c r="N37" s="185"/>
      <c r="O37" s="185"/>
      <c r="P37" s="186"/>
      <c r="Q37" s="56"/>
      <c r="R37" s="32"/>
      <c r="S37" s="32"/>
      <c r="T37" s="33"/>
      <c r="U37" s="20"/>
      <c r="V37" s="20"/>
      <c r="W37" s="20"/>
      <c r="X37" s="20"/>
      <c r="Y37" s="20"/>
      <c r="Z37" s="20"/>
      <c r="AA37" s="20"/>
      <c r="AB37" s="20"/>
      <c r="AC37" s="20"/>
    </row>
    <row r="38" spans="2:33" s="16" customFormat="1" ht="16" x14ac:dyDescent="0.2">
      <c r="B38" s="31"/>
      <c r="C38" s="178"/>
      <c r="D38" s="179"/>
      <c r="E38" s="179"/>
      <c r="F38" s="180"/>
      <c r="G38" s="55"/>
      <c r="H38" s="32"/>
      <c r="I38" s="32"/>
      <c r="J38" s="32"/>
      <c r="K38" s="32"/>
      <c r="L38" s="32"/>
      <c r="M38" s="184"/>
      <c r="N38" s="185"/>
      <c r="O38" s="185"/>
      <c r="P38" s="186"/>
      <c r="Q38" s="56"/>
      <c r="R38" s="32"/>
      <c r="S38" s="32"/>
      <c r="T38" s="33"/>
      <c r="U38" s="20"/>
      <c r="V38" s="20"/>
      <c r="W38" s="20"/>
      <c r="X38" s="20"/>
      <c r="Y38" s="20"/>
      <c r="Z38" s="20"/>
      <c r="AA38" s="20"/>
      <c r="AB38" s="20"/>
      <c r="AC38" s="20"/>
    </row>
    <row r="39" spans="2:33" s="16" customFormat="1" ht="6" customHeight="1" thickBot="1" x14ac:dyDescent="0.25">
      <c r="B39" s="34"/>
      <c r="C39" s="139"/>
      <c r="D39" s="35"/>
      <c r="E39" s="35"/>
      <c r="F39" s="35"/>
      <c r="G39" s="35"/>
      <c r="H39" s="35"/>
      <c r="I39" s="35"/>
      <c r="J39" s="35"/>
      <c r="K39" s="35"/>
      <c r="L39" s="35"/>
      <c r="M39" s="35"/>
      <c r="N39" s="35"/>
      <c r="O39" s="35"/>
      <c r="P39" s="35"/>
      <c r="Q39" s="35"/>
      <c r="R39" s="35"/>
      <c r="S39" s="35"/>
      <c r="T39" s="36"/>
      <c r="U39" s="20"/>
      <c r="V39" s="20"/>
      <c r="W39" s="20"/>
      <c r="X39" s="20"/>
      <c r="Y39" s="20"/>
      <c r="Z39" s="20"/>
      <c r="AA39" s="20"/>
      <c r="AB39" s="20"/>
      <c r="AC39" s="20"/>
    </row>
    <row r="40" spans="2:33" ht="5.5" customHeight="1" x14ac:dyDescent="0.2">
      <c r="C40" s="140"/>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row>
    <row r="41" spans="2:33" ht="21" x14ac:dyDescent="0.25">
      <c r="C41" s="140"/>
      <c r="D41" s="46"/>
      <c r="E41" s="46"/>
      <c r="F41" s="187" t="s">
        <v>82</v>
      </c>
      <c r="G41" s="187"/>
      <c r="H41" s="187"/>
      <c r="I41" s="187"/>
      <c r="J41" s="187"/>
      <c r="K41" s="187"/>
      <c r="L41" s="187"/>
      <c r="M41" s="187"/>
      <c r="N41" s="187"/>
      <c r="O41" s="187"/>
      <c r="P41" s="187"/>
      <c r="Q41" s="187"/>
      <c r="R41" s="46"/>
      <c r="S41" s="46"/>
      <c r="T41" s="46"/>
      <c r="U41" s="46"/>
      <c r="V41" s="46"/>
      <c r="W41" s="46"/>
      <c r="X41" s="46"/>
      <c r="Y41" s="46"/>
      <c r="Z41" s="46"/>
      <c r="AA41" s="46"/>
      <c r="AB41" s="46"/>
      <c r="AC41" s="46"/>
    </row>
    <row r="42" spans="2:33" ht="16" x14ac:dyDescent="0.2">
      <c r="C42" s="140"/>
      <c r="D42" s="46"/>
      <c r="E42" s="188" t="s">
        <v>13</v>
      </c>
      <c r="G42" s="190" t="s">
        <v>15</v>
      </c>
      <c r="H42" s="191"/>
      <c r="I42" s="249" t="s">
        <v>16</v>
      </c>
      <c r="J42" s="38"/>
      <c r="K42" s="38"/>
      <c r="L42" s="38"/>
      <c r="M42" s="38"/>
      <c r="N42" s="190" t="s">
        <v>17</v>
      </c>
      <c r="O42" s="191"/>
      <c r="P42" s="196" t="s">
        <v>18</v>
      </c>
      <c r="Q42" s="52"/>
      <c r="R42" s="174" t="s">
        <v>83</v>
      </c>
      <c r="S42" s="46"/>
      <c r="T42" s="46"/>
      <c r="U42" s="46"/>
      <c r="V42" s="46"/>
      <c r="W42" s="46"/>
      <c r="X42" s="46"/>
      <c r="Y42" s="46"/>
      <c r="Z42" s="46"/>
      <c r="AA42" s="46"/>
      <c r="AB42" s="46"/>
      <c r="AC42" s="46"/>
      <c r="AD42" s="46"/>
      <c r="AE42" s="46"/>
      <c r="AF42" s="46"/>
      <c r="AG42" s="46"/>
    </row>
    <row r="43" spans="2:33" ht="31.75" customHeight="1" x14ac:dyDescent="0.2">
      <c r="C43" s="140"/>
      <c r="D43" s="46"/>
      <c r="E43" s="189"/>
      <c r="G43" s="44" t="s">
        <v>19</v>
      </c>
      <c r="H43" s="134" t="s">
        <v>20</v>
      </c>
      <c r="I43" s="250"/>
      <c r="J43" s="49"/>
      <c r="K43" s="49"/>
      <c r="L43" s="49"/>
      <c r="M43" s="49"/>
      <c r="N43" s="44" t="s">
        <v>19</v>
      </c>
      <c r="O43" s="134" t="s">
        <v>20</v>
      </c>
      <c r="P43" s="251"/>
      <c r="Q43" s="52"/>
      <c r="R43" s="175"/>
      <c r="S43" s="46"/>
      <c r="T43" s="46"/>
      <c r="U43" s="46"/>
      <c r="V43" s="46"/>
      <c r="W43" s="46"/>
      <c r="X43" s="46"/>
      <c r="Y43" s="46"/>
      <c r="Z43" s="46"/>
      <c r="AA43" s="46"/>
      <c r="AB43" s="46"/>
      <c r="AC43" s="46"/>
      <c r="AD43" s="46"/>
      <c r="AE43" s="46"/>
      <c r="AF43" s="46"/>
      <c r="AG43" s="46"/>
    </row>
    <row r="44" spans="2:33" ht="17" x14ac:dyDescent="0.2">
      <c r="C44" s="140"/>
      <c r="D44" s="46"/>
      <c r="E44" s="77" t="str">
        <f>IF(NOT( W15),C16, "")</f>
        <v/>
      </c>
      <c r="G44" s="80" t="str">
        <f>I16</f>
        <v/>
      </c>
      <c r="H44" s="61" t="str">
        <f>S16</f>
        <v/>
      </c>
      <c r="I44" s="62" t="str">
        <f>IFERROR(G44-H44,"")</f>
        <v/>
      </c>
      <c r="J44" s="39"/>
      <c r="K44" s="39"/>
      <c r="L44" s="39"/>
      <c r="M44" s="39"/>
      <c r="N44" s="63" t="str">
        <f>IF(ISBLANK(D24),"",D24)</f>
        <v/>
      </c>
      <c r="O44" s="64" t="str">
        <f>IF(ISBLANK(N24),"",N24)</f>
        <v/>
      </c>
      <c r="P44" s="84" t="str">
        <f>IFERROR(N44-O44,"")</f>
        <v/>
      </c>
      <c r="R44" s="85" t="str">
        <f>IFERROR(I44/P44,"")</f>
        <v/>
      </c>
      <c r="S44" s="46"/>
      <c r="T44" s="46"/>
      <c r="U44" s="46"/>
      <c r="V44" s="46"/>
      <c r="W44" s="46"/>
      <c r="X44" s="46"/>
      <c r="Y44" s="46"/>
      <c r="Z44" s="46"/>
      <c r="AA44" s="46"/>
      <c r="AB44" s="46"/>
      <c r="AC44" s="46"/>
      <c r="AD44" s="46"/>
      <c r="AE44" s="46"/>
      <c r="AF44" s="46"/>
      <c r="AG44" s="46"/>
    </row>
    <row r="45" spans="2:33" ht="17" x14ac:dyDescent="0.2">
      <c r="C45" s="140"/>
      <c r="D45" s="46"/>
      <c r="E45" s="77" t="str">
        <f>IF(NOT( W16),C17, "")</f>
        <v/>
      </c>
      <c r="G45" s="80" t="str">
        <f>I17</f>
        <v/>
      </c>
      <c r="H45" s="61" t="str">
        <f>S17</f>
        <v/>
      </c>
      <c r="I45" s="62" t="str">
        <f t="shared" ref="I45:I48" si="4">IFERROR(G45-H45,"")</f>
        <v/>
      </c>
      <c r="J45" s="39"/>
      <c r="K45" s="39"/>
      <c r="L45" s="39"/>
      <c r="M45" s="39"/>
      <c r="N45" s="63" t="str">
        <f>IF(ISBLANK(D25),"",D25)</f>
        <v/>
      </c>
      <c r="O45" s="64" t="str">
        <f>IF(ISBLANK(N25),"",N25)</f>
        <v/>
      </c>
      <c r="P45" s="84" t="str">
        <f t="shared" ref="P45:P48" si="5">IFERROR(N45-O45,"")</f>
        <v/>
      </c>
      <c r="R45" s="85" t="str">
        <f>IFERROR(I45/P45,"")</f>
        <v/>
      </c>
      <c r="S45" s="46"/>
      <c r="T45" s="46"/>
      <c r="U45" s="46"/>
      <c r="V45" s="46"/>
      <c r="W45" s="46"/>
      <c r="X45" s="46"/>
      <c r="Y45" s="46"/>
      <c r="Z45" s="46"/>
      <c r="AA45" s="46"/>
      <c r="AB45" s="46"/>
      <c r="AC45" s="46"/>
      <c r="AD45" s="46"/>
      <c r="AE45" s="46"/>
      <c r="AF45" s="46"/>
      <c r="AG45" s="46"/>
    </row>
    <row r="46" spans="2:33" ht="17" x14ac:dyDescent="0.2">
      <c r="C46" s="140"/>
      <c r="D46" s="46"/>
      <c r="E46" s="77" t="str">
        <f>IF(NOT( W17),C18, "")</f>
        <v/>
      </c>
      <c r="G46" s="80" t="str">
        <f>I18</f>
        <v/>
      </c>
      <c r="H46" s="61" t="str">
        <f>S18</f>
        <v/>
      </c>
      <c r="I46" s="62" t="str">
        <f t="shared" si="4"/>
        <v/>
      </c>
      <c r="J46" s="39"/>
      <c r="K46" s="39"/>
      <c r="L46" s="39"/>
      <c r="M46" s="39"/>
      <c r="N46" s="63" t="str">
        <f>IF(ISBLANK(D26),"",D26)</f>
        <v/>
      </c>
      <c r="O46" s="64" t="str">
        <f>IF(ISBLANK(N26),"",N26)</f>
        <v/>
      </c>
      <c r="P46" s="84" t="str">
        <f t="shared" si="5"/>
        <v/>
      </c>
      <c r="R46" s="85" t="str">
        <f>IFERROR(I46/P46,"")</f>
        <v/>
      </c>
      <c r="S46" s="46"/>
      <c r="T46" s="46"/>
      <c r="U46" s="46"/>
      <c r="V46" s="46"/>
      <c r="W46" s="46"/>
      <c r="X46" s="46"/>
      <c r="Y46" s="46"/>
      <c r="Z46" s="46"/>
      <c r="AA46" s="46"/>
      <c r="AB46" s="46"/>
      <c r="AC46" s="46"/>
      <c r="AD46" s="46"/>
      <c r="AE46" s="46"/>
      <c r="AF46" s="46"/>
      <c r="AG46" s="46"/>
    </row>
    <row r="47" spans="2:33" ht="17" x14ac:dyDescent="0.2">
      <c r="C47" s="140"/>
      <c r="D47" s="46"/>
      <c r="E47" s="77" t="str">
        <f>IF(NOT( W18),C19, "")</f>
        <v/>
      </c>
      <c r="G47" s="80" t="str">
        <f>I19</f>
        <v/>
      </c>
      <c r="H47" s="61" t="str">
        <f>S19</f>
        <v/>
      </c>
      <c r="I47" s="62" t="str">
        <f t="shared" si="4"/>
        <v/>
      </c>
      <c r="J47" s="39"/>
      <c r="K47" s="39"/>
      <c r="L47" s="39"/>
      <c r="M47" s="39"/>
      <c r="N47" s="63" t="str">
        <f>IF(ISBLANK(D27),"",D27)</f>
        <v/>
      </c>
      <c r="O47" s="64" t="str">
        <f>IF(ISBLANK(N27),"",N27)</f>
        <v/>
      </c>
      <c r="P47" s="84" t="str">
        <f t="shared" si="5"/>
        <v/>
      </c>
      <c r="R47" s="85" t="str">
        <f>IFERROR(I47/P47,"")</f>
        <v/>
      </c>
      <c r="S47" s="46"/>
      <c r="T47" s="46"/>
      <c r="U47" s="46"/>
      <c r="V47" s="46"/>
      <c r="W47" s="46"/>
      <c r="X47" s="46"/>
      <c r="Y47" s="46"/>
      <c r="Z47" s="46"/>
      <c r="AA47" s="46"/>
      <c r="AB47" s="46"/>
      <c r="AC47" s="46"/>
      <c r="AD47" s="46"/>
      <c r="AE47" s="46"/>
      <c r="AF47" s="46"/>
      <c r="AG47" s="46"/>
    </row>
    <row r="48" spans="2:33" ht="17" x14ac:dyDescent="0.2">
      <c r="C48" s="140"/>
      <c r="D48" s="46"/>
      <c r="E48" s="79" t="str">
        <f>IF(NOT( W19),C20, "")</f>
        <v/>
      </c>
      <c r="G48" s="81" t="str">
        <f>I20</f>
        <v/>
      </c>
      <c r="H48" s="82" t="str">
        <f>S20</f>
        <v/>
      </c>
      <c r="I48" s="83" t="str">
        <f t="shared" si="4"/>
        <v/>
      </c>
      <c r="J48" s="39"/>
      <c r="K48" s="39"/>
      <c r="L48" s="39"/>
      <c r="M48" s="39"/>
      <c r="N48" s="63" t="str">
        <f>IF(ISBLANK(D28),"",D28)</f>
        <v/>
      </c>
      <c r="O48" s="64" t="str">
        <f>IF(ISBLANK(N28),"",N28)</f>
        <v/>
      </c>
      <c r="P48" s="84" t="str">
        <f t="shared" si="5"/>
        <v/>
      </c>
      <c r="R48" s="78" t="str">
        <f>IFERROR(I48/P48,"")</f>
        <v/>
      </c>
      <c r="S48" s="46"/>
      <c r="T48" s="46"/>
      <c r="U48" s="46"/>
      <c r="V48" s="46"/>
      <c r="W48" s="46"/>
      <c r="X48" s="46"/>
      <c r="Y48" s="46"/>
      <c r="Z48" s="46"/>
      <c r="AA48" s="46"/>
      <c r="AB48" s="46"/>
      <c r="AC48" s="46"/>
      <c r="AD48" s="46"/>
      <c r="AE48" s="46"/>
      <c r="AF48" s="46"/>
      <c r="AG48" s="46"/>
    </row>
    <row r="49" spans="3:29" ht="17" thickBot="1" x14ac:dyDescent="0.25">
      <c r="C49" s="140"/>
      <c r="D49" s="46"/>
      <c r="E49" s="46"/>
      <c r="F49" s="6"/>
      <c r="G49" s="7"/>
      <c r="H49" s="7"/>
      <c r="I49" s="7"/>
      <c r="J49" s="6"/>
      <c r="K49" s="6"/>
      <c r="L49" s="6"/>
      <c r="M49" s="7"/>
      <c r="N49" s="46"/>
      <c r="O49" s="46"/>
      <c r="P49" s="46"/>
      <c r="Q49" s="46"/>
      <c r="R49" s="46"/>
      <c r="S49" s="46"/>
      <c r="T49" s="46"/>
      <c r="U49" s="46"/>
      <c r="V49" s="46"/>
      <c r="W49" s="46"/>
      <c r="X49" s="46"/>
      <c r="Y49" s="46"/>
      <c r="Z49" s="46"/>
      <c r="AA49" s="46"/>
      <c r="AB49" s="46"/>
      <c r="AC49" s="46"/>
    </row>
    <row r="50" spans="3:29" ht="18" thickTop="1" thickBot="1" x14ac:dyDescent="0.25">
      <c r="C50" s="140"/>
      <c r="D50" s="46"/>
      <c r="E50" s="89"/>
      <c r="F50" s="8"/>
      <c r="G50" s="9"/>
      <c r="H50" s="9"/>
      <c r="I50" s="9" t="s">
        <v>84</v>
      </c>
      <c r="J50" s="10"/>
      <c r="K50" s="65" t="str">
        <f>IFERROR(AVERAGE(R44:R48),"")</f>
        <v/>
      </c>
      <c r="L50" s="65"/>
      <c r="M50" s="65"/>
      <c r="N50" s="65"/>
      <c r="O50" s="65"/>
      <c r="P50" s="65"/>
      <c r="Q50" s="66"/>
      <c r="R50" s="66"/>
      <c r="S50" s="46"/>
      <c r="T50" s="46"/>
      <c r="U50" s="46"/>
      <c r="V50" s="46"/>
      <c r="W50" s="46"/>
      <c r="X50" s="46"/>
      <c r="Y50" s="46"/>
      <c r="Z50" s="46"/>
      <c r="AA50" s="46"/>
      <c r="AB50" s="46"/>
      <c r="AC50" s="46"/>
    </row>
    <row r="51" spans="3:29" ht="15" thickTop="1" x14ac:dyDescent="0.2">
      <c r="C51" s="140"/>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row>
    <row r="52" spans="3:29" ht="14" x14ac:dyDescent="0.2">
      <c r="C52" s="140"/>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row>
    <row r="53" spans="3:29" ht="14" x14ac:dyDescent="0.2">
      <c r="C53" s="140"/>
      <c r="D53" s="50"/>
      <c r="E53" s="46"/>
      <c r="F53" s="46"/>
      <c r="G53" s="46"/>
      <c r="H53" s="46"/>
      <c r="I53" s="46"/>
      <c r="J53" s="46"/>
      <c r="K53" s="46"/>
      <c r="L53" s="46"/>
      <c r="M53" s="46"/>
      <c r="N53" s="46"/>
      <c r="O53" s="46"/>
      <c r="P53" s="46"/>
      <c r="Q53" s="46"/>
      <c r="R53" s="46"/>
      <c r="S53" s="46"/>
      <c r="T53" s="46"/>
      <c r="U53" s="46"/>
      <c r="V53" s="46"/>
      <c r="W53" s="46"/>
      <c r="X53" s="46"/>
      <c r="Y53" s="46"/>
      <c r="Z53" s="46"/>
      <c r="AA53" s="46"/>
      <c r="AB53" s="46"/>
      <c r="AC53" s="46"/>
    </row>
    <row r="54" spans="3:29" ht="14" x14ac:dyDescent="0.2">
      <c r="C54" s="140"/>
      <c r="D54" s="51"/>
      <c r="E54" s="46"/>
      <c r="F54" s="46"/>
      <c r="G54" s="46"/>
      <c r="H54" s="46"/>
      <c r="I54" s="46"/>
      <c r="J54" s="46"/>
      <c r="K54" s="46"/>
      <c r="L54" s="46"/>
      <c r="M54" s="46"/>
      <c r="N54" s="46"/>
      <c r="O54" s="46"/>
      <c r="P54" s="46"/>
      <c r="Q54" s="46"/>
      <c r="R54" s="46"/>
      <c r="S54" s="46"/>
      <c r="T54" s="46"/>
      <c r="U54" s="46"/>
      <c r="V54" s="46"/>
      <c r="W54" s="46"/>
      <c r="X54" s="46"/>
      <c r="Y54" s="46"/>
      <c r="Z54" s="46"/>
      <c r="AA54" s="46"/>
      <c r="AB54" s="46"/>
      <c r="AC54" s="46"/>
    </row>
    <row r="55" spans="3:29" ht="14" x14ac:dyDescent="0.2">
      <c r="C55" s="140"/>
      <c r="D55" s="50"/>
      <c r="E55" s="46"/>
      <c r="F55" s="46"/>
      <c r="G55" s="46"/>
      <c r="H55" s="46"/>
      <c r="I55" s="46"/>
      <c r="J55" s="46"/>
      <c r="K55" s="46"/>
      <c r="L55" s="46"/>
      <c r="M55" s="46"/>
      <c r="N55" s="46"/>
      <c r="O55" s="46"/>
      <c r="P55" s="46"/>
      <c r="Q55" s="46"/>
      <c r="R55" s="46"/>
      <c r="S55" s="46"/>
      <c r="T55" s="46"/>
      <c r="U55" s="46"/>
      <c r="V55" s="46"/>
      <c r="W55" s="46"/>
      <c r="X55" s="46"/>
      <c r="Y55" s="46"/>
      <c r="Z55" s="46"/>
      <c r="AA55" s="46"/>
      <c r="AB55" s="46"/>
      <c r="AC55" s="46"/>
    </row>
    <row r="56" spans="3:29" ht="14" x14ac:dyDescent="0.2">
      <c r="C56" s="140"/>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row>
    <row r="57" spans="3:29" ht="13" customHeight="1" x14ac:dyDescent="0.2">
      <c r="C57" s="176"/>
      <c r="D57" s="176"/>
      <c r="E57" s="176"/>
      <c r="F57" s="176"/>
      <c r="G57" s="176"/>
      <c r="H57" s="176"/>
      <c r="I57" s="176"/>
      <c r="J57" s="176"/>
      <c r="K57" s="176"/>
      <c r="L57" s="176"/>
      <c r="M57" s="176"/>
      <c r="N57" s="176"/>
      <c r="O57" s="176"/>
      <c r="P57" s="176"/>
      <c r="Q57" s="176"/>
      <c r="R57" s="176"/>
      <c r="S57" s="176"/>
      <c r="T57" s="46"/>
      <c r="U57" s="46"/>
      <c r="V57" s="46"/>
      <c r="W57" s="46"/>
      <c r="X57" s="46"/>
      <c r="Y57" s="46"/>
      <c r="Z57" s="46"/>
      <c r="AA57" s="46"/>
      <c r="AB57" s="46"/>
      <c r="AC57" s="46"/>
    </row>
    <row r="58" spans="3:29" ht="14" x14ac:dyDescent="0.2">
      <c r="C58" s="176"/>
      <c r="D58" s="176"/>
      <c r="E58" s="176"/>
      <c r="F58" s="176"/>
      <c r="G58" s="176"/>
      <c r="H58" s="176"/>
      <c r="I58" s="176"/>
      <c r="J58" s="176"/>
      <c r="K58" s="176"/>
      <c r="L58" s="176"/>
      <c r="M58" s="176"/>
      <c r="N58" s="176"/>
      <c r="O58" s="176"/>
      <c r="P58" s="176"/>
      <c r="Q58" s="176"/>
      <c r="R58" s="176"/>
      <c r="S58" s="176"/>
      <c r="T58" s="46"/>
      <c r="U58" s="46"/>
      <c r="V58" s="46"/>
      <c r="W58" s="46"/>
      <c r="X58" s="46"/>
      <c r="Y58" s="46"/>
      <c r="Z58" s="46"/>
      <c r="AA58" s="46"/>
      <c r="AB58" s="46"/>
      <c r="AC58" s="46"/>
    </row>
    <row r="59" spans="3:29" ht="14" x14ac:dyDescent="0.2">
      <c r="C59" s="176"/>
      <c r="D59" s="176"/>
      <c r="E59" s="176"/>
      <c r="F59" s="176"/>
      <c r="G59" s="176"/>
      <c r="H59" s="176"/>
      <c r="I59" s="176"/>
      <c r="J59" s="176"/>
      <c r="K59" s="176"/>
      <c r="L59" s="176"/>
      <c r="M59" s="176"/>
      <c r="N59" s="176"/>
      <c r="O59" s="176"/>
      <c r="P59" s="176"/>
      <c r="Q59" s="176"/>
      <c r="R59" s="176"/>
      <c r="S59" s="176"/>
      <c r="T59" s="46"/>
      <c r="U59" s="46"/>
      <c r="V59" s="46"/>
      <c r="W59" s="46"/>
      <c r="X59" s="46"/>
      <c r="Y59" s="46"/>
      <c r="Z59" s="46"/>
      <c r="AA59" s="46"/>
      <c r="AB59" s="46"/>
      <c r="AC59" s="46"/>
    </row>
    <row r="60" spans="3:29" ht="14" x14ac:dyDescent="0.2">
      <c r="C60" s="176"/>
      <c r="D60" s="176"/>
      <c r="E60" s="176"/>
      <c r="F60" s="176"/>
      <c r="G60" s="176"/>
      <c r="H60" s="176"/>
      <c r="I60" s="176"/>
      <c r="J60" s="176"/>
      <c r="K60" s="176"/>
      <c r="L60" s="176"/>
      <c r="M60" s="176"/>
      <c r="N60" s="176"/>
      <c r="O60" s="176"/>
      <c r="P60" s="176"/>
      <c r="Q60" s="176"/>
      <c r="R60" s="176"/>
      <c r="S60" s="176"/>
      <c r="T60" s="46"/>
      <c r="U60" s="46"/>
      <c r="V60" s="46"/>
      <c r="W60" s="46"/>
      <c r="X60" s="46"/>
      <c r="Y60" s="46"/>
      <c r="Z60" s="46"/>
      <c r="AA60" s="46"/>
      <c r="AB60" s="46"/>
      <c r="AC60" s="46"/>
    </row>
    <row r="61" spans="3:29" ht="14" x14ac:dyDescent="0.2">
      <c r="C61" s="176"/>
      <c r="D61" s="176"/>
      <c r="E61" s="176"/>
      <c r="F61" s="176"/>
      <c r="G61" s="176"/>
      <c r="H61" s="176"/>
      <c r="I61" s="176"/>
      <c r="J61" s="176"/>
      <c r="K61" s="176"/>
      <c r="L61" s="176"/>
      <c r="M61" s="176"/>
      <c r="N61" s="176"/>
      <c r="O61" s="176"/>
      <c r="P61" s="176"/>
      <c r="Q61" s="176"/>
      <c r="R61" s="176"/>
      <c r="S61" s="176"/>
      <c r="T61" s="46"/>
      <c r="U61" s="46"/>
      <c r="V61" s="46"/>
      <c r="W61" s="46"/>
      <c r="X61" s="46"/>
      <c r="Y61" s="46"/>
      <c r="Z61" s="46"/>
      <c r="AA61" s="46"/>
      <c r="AB61" s="46"/>
      <c r="AC61" s="46"/>
    </row>
    <row r="62" spans="3:29" ht="14" x14ac:dyDescent="0.2">
      <c r="C62" s="176"/>
      <c r="D62" s="176"/>
      <c r="E62" s="176"/>
      <c r="F62" s="176"/>
      <c r="G62" s="176"/>
      <c r="H62" s="176"/>
      <c r="I62" s="176"/>
      <c r="J62" s="176"/>
      <c r="K62" s="176"/>
      <c r="L62" s="176"/>
      <c r="M62" s="176"/>
      <c r="N62" s="176"/>
      <c r="O62" s="176"/>
      <c r="P62" s="176"/>
      <c r="Q62" s="176"/>
      <c r="R62" s="176"/>
      <c r="S62" s="176"/>
      <c r="T62" s="46"/>
      <c r="U62" s="46"/>
      <c r="V62" s="46"/>
      <c r="W62" s="46"/>
      <c r="X62" s="46"/>
      <c r="Y62" s="46"/>
      <c r="Z62" s="46"/>
      <c r="AA62" s="46"/>
      <c r="AB62" s="46"/>
      <c r="AC62" s="46"/>
    </row>
    <row r="63" spans="3:29" ht="14" x14ac:dyDescent="0.2">
      <c r="C63" s="176"/>
      <c r="D63" s="176"/>
      <c r="E63" s="176"/>
      <c r="F63" s="176"/>
      <c r="G63" s="176"/>
      <c r="H63" s="176"/>
      <c r="I63" s="176"/>
      <c r="J63" s="176"/>
      <c r="K63" s="176"/>
      <c r="L63" s="176"/>
      <c r="M63" s="176"/>
      <c r="N63" s="176"/>
      <c r="O63" s="176"/>
      <c r="P63" s="176"/>
      <c r="Q63" s="176"/>
      <c r="R63" s="176"/>
      <c r="S63" s="176"/>
      <c r="T63" s="46"/>
      <c r="U63" s="46"/>
      <c r="V63" s="46"/>
      <c r="W63" s="46"/>
      <c r="X63" s="46"/>
      <c r="Y63" s="46"/>
      <c r="Z63" s="46"/>
      <c r="AA63" s="46"/>
      <c r="AB63" s="46"/>
      <c r="AC63" s="46"/>
    </row>
    <row r="64" spans="3:29" ht="14" x14ac:dyDescent="0.2">
      <c r="C64" s="140"/>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row>
    <row r="65" spans="3:29" ht="14" x14ac:dyDescent="0.2">
      <c r="C65" s="140"/>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row>
    <row r="66" spans="3:29" ht="14" x14ac:dyDescent="0.2">
      <c r="C66" s="140"/>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row>
    <row r="67" spans="3:29" ht="14" x14ac:dyDescent="0.2">
      <c r="C67" s="140"/>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row>
    <row r="68" spans="3:29" ht="14" x14ac:dyDescent="0.2">
      <c r="C68" s="140"/>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row>
    <row r="69" spans="3:29" ht="14" x14ac:dyDescent="0.2">
      <c r="C69" s="140"/>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row>
    <row r="70" spans="3:29" ht="14" x14ac:dyDescent="0.2">
      <c r="C70" s="140"/>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row>
    <row r="71" spans="3:29" ht="14" x14ac:dyDescent="0.2">
      <c r="C71" s="140"/>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row>
    <row r="72" spans="3:29" ht="14" x14ac:dyDescent="0.2">
      <c r="C72" s="140"/>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row>
    <row r="73" spans="3:29" ht="14" x14ac:dyDescent="0.2">
      <c r="C73" s="140"/>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row>
    <row r="74" spans="3:29" ht="14" x14ac:dyDescent="0.2">
      <c r="C74" s="140"/>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row>
    <row r="75" spans="3:29" ht="14" x14ac:dyDescent="0.2">
      <c r="C75" s="140"/>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row>
    <row r="76" spans="3:29" ht="14" x14ac:dyDescent="0.2">
      <c r="C76" s="140"/>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row>
    <row r="77" spans="3:29" ht="14" x14ac:dyDescent="0.2">
      <c r="C77" s="140"/>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row>
    <row r="78" spans="3:29" ht="14" x14ac:dyDescent="0.2">
      <c r="C78" s="140"/>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row>
    <row r="79" spans="3:29" ht="14" x14ac:dyDescent="0.2">
      <c r="C79" s="140"/>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row>
    <row r="80" spans="3:29" ht="14" x14ac:dyDescent="0.2">
      <c r="C80" s="140"/>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row>
    <row r="81" spans="3:29" ht="14" x14ac:dyDescent="0.2">
      <c r="C81" s="140"/>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row>
    <row r="82" spans="3:29" ht="14" x14ac:dyDescent="0.2">
      <c r="C82" s="140"/>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row>
    <row r="83" spans="3:29" ht="14" x14ac:dyDescent="0.2">
      <c r="C83" s="140"/>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row>
    <row r="84" spans="3:29" ht="14" x14ac:dyDescent="0.2">
      <c r="C84" s="140"/>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row>
    <row r="85" spans="3:29" ht="14" x14ac:dyDescent="0.2">
      <c r="C85" s="140"/>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row>
    <row r="86" spans="3:29" ht="14" x14ac:dyDescent="0.2">
      <c r="C86" s="140"/>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3:29" ht="14" x14ac:dyDescent="0.2">
      <c r="C87" s="140"/>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row>
    <row r="88" spans="3:29" ht="14" x14ac:dyDescent="0.2">
      <c r="C88" s="140"/>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row>
    <row r="89" spans="3:29" ht="14" x14ac:dyDescent="0.2">
      <c r="C89" s="140"/>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row>
    <row r="90" spans="3:29" ht="14" x14ac:dyDescent="0.2">
      <c r="C90" s="140"/>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row>
    <row r="91" spans="3:29" ht="14" x14ac:dyDescent="0.2">
      <c r="C91" s="140"/>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row>
    <row r="92" spans="3:29" ht="14" x14ac:dyDescent="0.2">
      <c r="C92" s="140"/>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row>
    <row r="93" spans="3:29" ht="14" x14ac:dyDescent="0.2">
      <c r="C93" s="140"/>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row>
    <row r="94" spans="3:29" ht="14" x14ac:dyDescent="0.2">
      <c r="C94" s="140"/>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row>
    <row r="95" spans="3:29" ht="14" x14ac:dyDescent="0.2">
      <c r="C95" s="140"/>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row>
    <row r="96" spans="3:29" ht="14" x14ac:dyDescent="0.2">
      <c r="C96" s="140"/>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row>
    <row r="97" spans="3:29" ht="14" x14ac:dyDescent="0.2">
      <c r="C97" s="140"/>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row>
    <row r="98" spans="3:29" ht="14" x14ac:dyDescent="0.2">
      <c r="C98" s="140"/>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row>
    <row r="99" spans="3:29" ht="14" x14ac:dyDescent="0.2">
      <c r="C99" s="140"/>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row>
    <row r="100" spans="3:29" ht="14" x14ac:dyDescent="0.2">
      <c r="C100" s="140"/>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row>
    <row r="101" spans="3:29" ht="14" x14ac:dyDescent="0.2">
      <c r="C101" s="140"/>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row>
    <row r="102" spans="3:29" ht="14" x14ac:dyDescent="0.2">
      <c r="C102" s="140"/>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row>
    <row r="103" spans="3:29" ht="14" x14ac:dyDescent="0.2">
      <c r="C103" s="140"/>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row>
    <row r="104" spans="3:29" ht="14" x14ac:dyDescent="0.2">
      <c r="C104" s="140"/>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row>
    <row r="105" spans="3:29" ht="14" x14ac:dyDescent="0.2">
      <c r="C105" s="140"/>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row>
    <row r="106" spans="3:29" ht="14" x14ac:dyDescent="0.2">
      <c r="C106" s="140"/>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row>
    <row r="107" spans="3:29" ht="14" x14ac:dyDescent="0.2">
      <c r="C107" s="140"/>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row>
    <row r="108" spans="3:29" ht="14" x14ac:dyDescent="0.2">
      <c r="C108" s="140"/>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row>
    <row r="109" spans="3:29" ht="14" x14ac:dyDescent="0.2">
      <c r="C109" s="140"/>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3:29" ht="14" x14ac:dyDescent="0.2">
      <c r="C110" s="140"/>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spans="3:29" ht="14" x14ac:dyDescent="0.2">
      <c r="C111" s="140"/>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spans="3:29" ht="14" x14ac:dyDescent="0.2">
      <c r="C112" s="140"/>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spans="3:29" ht="14" x14ac:dyDescent="0.2">
      <c r="C113" s="140"/>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spans="3:29" ht="14" x14ac:dyDescent="0.2">
      <c r="C114" s="140"/>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spans="3:29" ht="14" x14ac:dyDescent="0.2">
      <c r="C115" s="140"/>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spans="3:29" ht="14" x14ac:dyDescent="0.2">
      <c r="C116" s="140"/>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spans="3:29" ht="14" x14ac:dyDescent="0.2">
      <c r="C117" s="140"/>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spans="3:29" ht="14" x14ac:dyDescent="0.2">
      <c r="C118" s="140"/>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spans="3:29" ht="14" x14ac:dyDescent="0.2">
      <c r="C119" s="140"/>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spans="3:29" ht="14" x14ac:dyDescent="0.2">
      <c r="C120" s="140"/>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3:29" ht="14" x14ac:dyDescent="0.2">
      <c r="C121" s="140"/>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spans="3:29" ht="14" x14ac:dyDescent="0.2">
      <c r="C122" s="140"/>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spans="3:29" ht="14" x14ac:dyDescent="0.2">
      <c r="C123" s="140"/>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spans="3:29" ht="14" x14ac:dyDescent="0.2">
      <c r="C124" s="140"/>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spans="3:29" ht="14" x14ac:dyDescent="0.2">
      <c r="C125" s="140"/>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spans="3:29" ht="14" x14ac:dyDescent="0.2">
      <c r="C126" s="140"/>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spans="3:29" ht="14" x14ac:dyDescent="0.2">
      <c r="C127" s="140"/>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spans="3:29" ht="14" x14ac:dyDescent="0.2">
      <c r="C128" s="140"/>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spans="3:29" ht="14" x14ac:dyDescent="0.2">
      <c r="C129" s="140"/>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spans="3:29" ht="14" x14ac:dyDescent="0.2">
      <c r="C130" s="140"/>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spans="3:29" ht="14" x14ac:dyDescent="0.2">
      <c r="C131" s="140"/>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spans="3:29" ht="14" x14ac:dyDescent="0.2">
      <c r="C132" s="140"/>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spans="3:29" ht="14" x14ac:dyDescent="0.2">
      <c r="C133" s="140"/>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spans="3:29" ht="14" x14ac:dyDescent="0.2">
      <c r="C134" s="140"/>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spans="3:29" ht="14" x14ac:dyDescent="0.2">
      <c r="C135" s="140"/>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spans="3:29" ht="14" x14ac:dyDescent="0.2">
      <c r="C136" s="140"/>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spans="3:29" ht="14" x14ac:dyDescent="0.2">
      <c r="C137" s="140"/>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spans="3:29" ht="14" x14ac:dyDescent="0.2">
      <c r="C138" s="140"/>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spans="3:29" ht="14" x14ac:dyDescent="0.2">
      <c r="C139" s="140"/>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spans="3:29" ht="14" x14ac:dyDescent="0.2">
      <c r="C140" s="140"/>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spans="3:29" ht="14" x14ac:dyDescent="0.2">
      <c r="C141" s="140"/>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spans="3:29" ht="14" x14ac:dyDescent="0.2">
      <c r="C142" s="140"/>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spans="3:29" ht="14" x14ac:dyDescent="0.2">
      <c r="C143" s="140"/>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spans="3:29" ht="14" x14ac:dyDescent="0.2">
      <c r="C144" s="140"/>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spans="3:29" ht="14" x14ac:dyDescent="0.2">
      <c r="C145" s="140"/>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spans="3:29" ht="14" x14ac:dyDescent="0.2">
      <c r="C146" s="140"/>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spans="3:29" ht="14" x14ac:dyDescent="0.2">
      <c r="C147" s="140"/>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spans="3:29" ht="14" x14ac:dyDescent="0.2">
      <c r="C148" s="140"/>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spans="3:29" ht="14" x14ac:dyDescent="0.2">
      <c r="C149" s="140"/>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spans="3:29" ht="14" x14ac:dyDescent="0.2">
      <c r="C150" s="140"/>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row>
    <row r="151" spans="3:29" ht="14" x14ac:dyDescent="0.2">
      <c r="C151" s="140"/>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row>
    <row r="152" spans="3:29" ht="14" x14ac:dyDescent="0.2">
      <c r="C152" s="140"/>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row>
    <row r="153" spans="3:29" ht="14" x14ac:dyDescent="0.2">
      <c r="C153" s="140"/>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row>
    <row r="154" spans="3:29" ht="14" x14ac:dyDescent="0.2">
      <c r="C154" s="140"/>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row>
    <row r="155" spans="3:29" ht="14" x14ac:dyDescent="0.2">
      <c r="C155" s="140"/>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row>
    <row r="156" spans="3:29" ht="14" x14ac:dyDescent="0.2">
      <c r="C156" s="140"/>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row>
    <row r="157" spans="3:29" ht="14" x14ac:dyDescent="0.2">
      <c r="C157" s="140"/>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row>
    <row r="158" spans="3:29" ht="14" x14ac:dyDescent="0.2">
      <c r="C158" s="140"/>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row>
    <row r="159" spans="3:29" ht="14" x14ac:dyDescent="0.2">
      <c r="C159" s="140"/>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spans="3:29" ht="14" x14ac:dyDescent="0.2">
      <c r="C160" s="140"/>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row>
    <row r="161" spans="3:29" ht="14" x14ac:dyDescent="0.2">
      <c r="C161" s="140"/>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spans="3:29" ht="14" x14ac:dyDescent="0.2">
      <c r="C162" s="140"/>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spans="3:29" ht="14" x14ac:dyDescent="0.2">
      <c r="C163" s="140"/>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spans="3:29" ht="14" x14ac:dyDescent="0.2">
      <c r="C164" s="140"/>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spans="3:29" ht="14" x14ac:dyDescent="0.2">
      <c r="C165" s="140"/>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spans="3:29" ht="14" x14ac:dyDescent="0.2">
      <c r="C166" s="140"/>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spans="3:29" ht="14" x14ac:dyDescent="0.2">
      <c r="C167" s="140"/>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spans="3:29" ht="14" x14ac:dyDescent="0.2">
      <c r="C168" s="140"/>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spans="3:29" ht="14" x14ac:dyDescent="0.2">
      <c r="C169" s="140"/>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spans="3:29" ht="14" x14ac:dyDescent="0.2">
      <c r="C170" s="140"/>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spans="3:29" ht="14" x14ac:dyDescent="0.2">
      <c r="C171" s="140"/>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spans="3:29" ht="14" x14ac:dyDescent="0.2">
      <c r="C172" s="140"/>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spans="3:29" ht="14" x14ac:dyDescent="0.2">
      <c r="C173" s="140"/>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spans="3:29" ht="14" x14ac:dyDescent="0.2">
      <c r="C174" s="140"/>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spans="3:29" ht="14" x14ac:dyDescent="0.2">
      <c r="C175" s="140"/>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spans="3:29" ht="14" x14ac:dyDescent="0.2">
      <c r="C176" s="140"/>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spans="3:29" ht="14" x14ac:dyDescent="0.2">
      <c r="C177" s="140"/>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spans="3:29" ht="14" x14ac:dyDescent="0.2">
      <c r="C178" s="140"/>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spans="3:29" ht="14" x14ac:dyDescent="0.2">
      <c r="C179" s="140"/>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spans="3:29" ht="14" x14ac:dyDescent="0.2">
      <c r="C180" s="140"/>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spans="3:29" ht="14" x14ac:dyDescent="0.2">
      <c r="C181" s="140"/>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spans="3:29" ht="14" x14ac:dyDescent="0.2">
      <c r="C182" s="140"/>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spans="3:29" ht="14" x14ac:dyDescent="0.2">
      <c r="C183" s="140"/>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spans="3:29" ht="14" x14ac:dyDescent="0.2">
      <c r="C184" s="140"/>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spans="3:29" ht="14" x14ac:dyDescent="0.2">
      <c r="C185" s="140"/>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spans="3:29" ht="14" x14ac:dyDescent="0.2">
      <c r="C186" s="140"/>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spans="3:29" ht="14" x14ac:dyDescent="0.2">
      <c r="C187" s="140"/>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spans="3:29" ht="14" x14ac:dyDescent="0.2">
      <c r="C188" s="140"/>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spans="3:29" ht="14" x14ac:dyDescent="0.2">
      <c r="C189" s="140"/>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spans="3:29" ht="14" x14ac:dyDescent="0.2">
      <c r="C190" s="140"/>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spans="3:29" ht="14" x14ac:dyDescent="0.2">
      <c r="C191" s="140"/>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spans="3:29" ht="14" x14ac:dyDescent="0.2">
      <c r="C192" s="140"/>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spans="3:29" ht="14" x14ac:dyDescent="0.2">
      <c r="C193" s="140"/>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spans="3:29" ht="14" x14ac:dyDescent="0.2">
      <c r="C194" s="140"/>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spans="3:29" ht="14" x14ac:dyDescent="0.2">
      <c r="C195" s="140"/>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spans="3:29" ht="14" x14ac:dyDescent="0.2">
      <c r="C196" s="140"/>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spans="3:29" ht="14" x14ac:dyDescent="0.2">
      <c r="C197" s="140"/>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spans="3:29" ht="14" x14ac:dyDescent="0.2">
      <c r="C198" s="140"/>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spans="3:29" ht="14" x14ac:dyDescent="0.2">
      <c r="C199" s="140"/>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spans="3:29" ht="14" x14ac:dyDescent="0.2">
      <c r="C200" s="140"/>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spans="3:29" ht="14" x14ac:dyDescent="0.2">
      <c r="C201" s="140"/>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spans="3:29" ht="14" x14ac:dyDescent="0.2">
      <c r="C202" s="140"/>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spans="3:29" ht="14" x14ac:dyDescent="0.2">
      <c r="C203" s="140"/>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spans="3:29" ht="14" x14ac:dyDescent="0.2">
      <c r="C204" s="140"/>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spans="3:29" ht="14" x14ac:dyDescent="0.2">
      <c r="C205" s="140"/>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spans="3:29" ht="14" x14ac:dyDescent="0.2">
      <c r="C206" s="140"/>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spans="3:29" ht="14" x14ac:dyDescent="0.2">
      <c r="C207" s="140"/>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spans="3:29" ht="14" x14ac:dyDescent="0.2">
      <c r="C208" s="140"/>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spans="3:29" ht="14" x14ac:dyDescent="0.2">
      <c r="C209" s="140"/>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spans="3:29" ht="14" x14ac:dyDescent="0.2">
      <c r="C210" s="140"/>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spans="3:29" ht="14" x14ac:dyDescent="0.2">
      <c r="C211" s="140"/>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spans="3:29" ht="14" x14ac:dyDescent="0.2">
      <c r="C212" s="140"/>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spans="3:29" ht="14" x14ac:dyDescent="0.2">
      <c r="C213" s="140"/>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spans="3:29" ht="14" x14ac:dyDescent="0.2">
      <c r="C214" s="140"/>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spans="3:29" ht="14" x14ac:dyDescent="0.2">
      <c r="C215" s="140"/>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spans="3:29" ht="14" x14ac:dyDescent="0.2">
      <c r="C216" s="140"/>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spans="3:29" ht="14" x14ac:dyDescent="0.2">
      <c r="C217" s="140"/>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spans="3:29" ht="14" x14ac:dyDescent="0.2">
      <c r="C218" s="140"/>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spans="3:29" ht="14" x14ac:dyDescent="0.2">
      <c r="C219" s="140"/>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spans="3:29" ht="14" x14ac:dyDescent="0.2">
      <c r="C220" s="140"/>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spans="3:29" ht="14" x14ac:dyDescent="0.2">
      <c r="C221" s="140"/>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spans="3:29" ht="14" x14ac:dyDescent="0.2">
      <c r="C222" s="140"/>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spans="3:29" ht="14" x14ac:dyDescent="0.2">
      <c r="C223" s="140"/>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spans="3:29" ht="14" x14ac:dyDescent="0.2">
      <c r="C224" s="140"/>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spans="3:29" ht="14" x14ac:dyDescent="0.2">
      <c r="C225" s="140"/>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spans="3:29" ht="14" x14ac:dyDescent="0.2">
      <c r="C226" s="140"/>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spans="3:29" ht="14" x14ac:dyDescent="0.2">
      <c r="C227" s="140"/>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spans="3:29" ht="14" x14ac:dyDescent="0.2">
      <c r="C228" s="140"/>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spans="3:29" ht="14" x14ac:dyDescent="0.2">
      <c r="C229" s="140"/>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spans="3:29" ht="14" x14ac:dyDescent="0.2">
      <c r="C230" s="140"/>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spans="3:29" ht="14" x14ac:dyDescent="0.2">
      <c r="C231" s="140"/>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spans="3:29" ht="14" x14ac:dyDescent="0.2">
      <c r="C232" s="140"/>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spans="3:29" ht="14" x14ac:dyDescent="0.2">
      <c r="C233" s="140"/>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spans="3:29" ht="14" x14ac:dyDescent="0.2">
      <c r="C234" s="140"/>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spans="3:29" ht="14" x14ac:dyDescent="0.2">
      <c r="C235" s="140"/>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spans="3:29" ht="14" x14ac:dyDescent="0.2">
      <c r="C236" s="140"/>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spans="3:29" ht="14" x14ac:dyDescent="0.2">
      <c r="C237" s="140"/>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spans="3:29" ht="14" x14ac:dyDescent="0.2">
      <c r="C238" s="140"/>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spans="3:29" ht="14" x14ac:dyDescent="0.2">
      <c r="C239" s="140"/>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spans="3:29" ht="14" x14ac:dyDescent="0.2">
      <c r="C240" s="140"/>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spans="3:29" ht="14" x14ac:dyDescent="0.2">
      <c r="C241" s="140"/>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spans="3:29" ht="14" x14ac:dyDescent="0.2">
      <c r="C242" s="140"/>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spans="3:29" ht="14" x14ac:dyDescent="0.2">
      <c r="C243" s="140"/>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spans="3:29" ht="14" x14ac:dyDescent="0.2">
      <c r="C244" s="140"/>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spans="3:29" ht="14" x14ac:dyDescent="0.2">
      <c r="C245" s="140"/>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spans="3:29" ht="14" x14ac:dyDescent="0.2">
      <c r="C246" s="140"/>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spans="3:29" ht="14" x14ac:dyDescent="0.2">
      <c r="C247" s="140"/>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spans="3:29" ht="14" x14ac:dyDescent="0.2">
      <c r="C248" s="140"/>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row>
    <row r="249" spans="3:29" ht="14" x14ac:dyDescent="0.2">
      <c r="C249" s="140"/>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row>
    <row r="250" spans="3:29" ht="14" x14ac:dyDescent="0.2">
      <c r="C250" s="140"/>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row>
    <row r="251" spans="3:29" ht="14" x14ac:dyDescent="0.2">
      <c r="C251" s="140"/>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row>
    <row r="252" spans="3:29" ht="14" x14ac:dyDescent="0.2">
      <c r="C252" s="140"/>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row>
    <row r="253" spans="3:29" ht="14" x14ac:dyDescent="0.2">
      <c r="C253" s="140"/>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row>
    <row r="254" spans="3:29" ht="14" x14ac:dyDescent="0.2">
      <c r="C254" s="140"/>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row>
    <row r="255" spans="3:29" ht="14" x14ac:dyDescent="0.2">
      <c r="C255" s="140"/>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row>
    <row r="256" spans="3:29" ht="14" x14ac:dyDescent="0.2">
      <c r="C256" s="140"/>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row>
    <row r="257" spans="3:29" ht="14" x14ac:dyDescent="0.2">
      <c r="C257" s="140"/>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spans="3:29" ht="14" x14ac:dyDescent="0.2">
      <c r="C258" s="140"/>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spans="3:29" ht="14" x14ac:dyDescent="0.2">
      <c r="C259" s="140"/>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spans="3:29" ht="14" x14ac:dyDescent="0.2">
      <c r="C260" s="140"/>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row>
    <row r="261" spans="3:29" ht="14" x14ac:dyDescent="0.2">
      <c r="C261" s="140"/>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row>
    <row r="262" spans="3:29" ht="14" x14ac:dyDescent="0.2">
      <c r="C262" s="140"/>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row>
    <row r="263" spans="3:29" ht="14" x14ac:dyDescent="0.2">
      <c r="C263" s="140"/>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row>
    <row r="264" spans="3:29" ht="14" x14ac:dyDescent="0.2">
      <c r="C264" s="140"/>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spans="3:29" ht="14" x14ac:dyDescent="0.2">
      <c r="C265" s="140"/>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spans="3:29" ht="14" x14ac:dyDescent="0.2">
      <c r="C266" s="140"/>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spans="3:29" ht="14" x14ac:dyDescent="0.2">
      <c r="C267" s="140"/>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spans="3:29" ht="14" x14ac:dyDescent="0.2">
      <c r="C268" s="140"/>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spans="3:29" ht="14" x14ac:dyDescent="0.2">
      <c r="C269" s="140"/>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spans="3:29" ht="14" x14ac:dyDescent="0.2">
      <c r="C270" s="140"/>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spans="3:29" ht="14" x14ac:dyDescent="0.2">
      <c r="C271" s="140"/>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spans="3:29" ht="14" x14ac:dyDescent="0.2">
      <c r="C272" s="140"/>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spans="3:29" ht="14" x14ac:dyDescent="0.2">
      <c r="C273" s="140"/>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row>
    <row r="274" spans="3:29" ht="14" x14ac:dyDescent="0.2">
      <c r="C274" s="140"/>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row>
    <row r="275" spans="3:29" ht="14" x14ac:dyDescent="0.2">
      <c r="C275" s="140"/>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row>
    <row r="276" spans="3:29" ht="14" x14ac:dyDescent="0.2">
      <c r="C276" s="140"/>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row>
    <row r="277" spans="3:29" ht="14" x14ac:dyDescent="0.2">
      <c r="C277" s="140"/>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row>
    <row r="278" spans="3:29" ht="14" x14ac:dyDescent="0.2">
      <c r="C278" s="140"/>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row>
    <row r="279" spans="3:29" ht="14" x14ac:dyDescent="0.2">
      <c r="C279" s="140"/>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row>
    <row r="280" spans="3:29" ht="14" x14ac:dyDescent="0.2">
      <c r="C280" s="140"/>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row>
    <row r="281" spans="3:29" ht="14" x14ac:dyDescent="0.2">
      <c r="C281" s="140"/>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row>
    <row r="282" spans="3:29" ht="14" x14ac:dyDescent="0.2">
      <c r="C282" s="140"/>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row>
    <row r="283" spans="3:29" ht="14" x14ac:dyDescent="0.2">
      <c r="C283" s="140"/>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row>
    <row r="284" spans="3:29" ht="14" x14ac:dyDescent="0.2">
      <c r="C284" s="140"/>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row>
    <row r="285" spans="3:29" ht="14" x14ac:dyDescent="0.2">
      <c r="C285" s="140"/>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row>
    <row r="286" spans="3:29" ht="14" x14ac:dyDescent="0.2">
      <c r="C286" s="140"/>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row>
    <row r="287" spans="3:29" ht="14" x14ac:dyDescent="0.2">
      <c r="C287" s="140"/>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row>
    <row r="288" spans="3:29" ht="14" x14ac:dyDescent="0.2">
      <c r="C288" s="140"/>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row>
    <row r="289" spans="3:29" ht="14" x14ac:dyDescent="0.2">
      <c r="C289" s="140"/>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row>
    <row r="290" spans="3:29" ht="14" x14ac:dyDescent="0.2">
      <c r="C290" s="140"/>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row>
    <row r="291" spans="3:29" ht="14" x14ac:dyDescent="0.2">
      <c r="C291" s="140"/>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row>
    <row r="292" spans="3:29" ht="14" x14ac:dyDescent="0.2">
      <c r="C292" s="140"/>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row>
    <row r="293" spans="3:29" ht="14" x14ac:dyDescent="0.2">
      <c r="C293" s="140"/>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spans="3:29" ht="14" x14ac:dyDescent="0.2">
      <c r="C294" s="140"/>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row>
    <row r="295" spans="3:29" ht="14" x14ac:dyDescent="0.2">
      <c r="C295" s="140"/>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row>
    <row r="296" spans="3:29" ht="14" x14ac:dyDescent="0.2">
      <c r="C296" s="140"/>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row>
    <row r="297" spans="3:29" ht="14" x14ac:dyDescent="0.2">
      <c r="C297" s="140"/>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row>
    <row r="298" spans="3:29" ht="14" x14ac:dyDescent="0.2">
      <c r="C298" s="140"/>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row>
    <row r="299" spans="3:29" ht="14" x14ac:dyDescent="0.2">
      <c r="C299" s="140"/>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row>
    <row r="300" spans="3:29" ht="14" x14ac:dyDescent="0.2">
      <c r="C300" s="140"/>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row>
    <row r="301" spans="3:29" ht="14" x14ac:dyDescent="0.2">
      <c r="C301" s="140"/>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row>
    <row r="302" spans="3:29" ht="14" x14ac:dyDescent="0.2">
      <c r="C302" s="140"/>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row>
    <row r="303" spans="3:29" ht="14" x14ac:dyDescent="0.2">
      <c r="C303" s="140"/>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row>
    <row r="304" spans="3:29" ht="14" x14ac:dyDescent="0.2">
      <c r="C304" s="140"/>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row>
    <row r="305" spans="3:29" ht="14" x14ac:dyDescent="0.2">
      <c r="C305" s="140"/>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row>
    <row r="306" spans="3:29" ht="14" x14ac:dyDescent="0.2">
      <c r="C306" s="140"/>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row>
    <row r="307" spans="3:29" ht="14" x14ac:dyDescent="0.2">
      <c r="C307" s="140"/>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row>
    <row r="308" spans="3:29" ht="14" x14ac:dyDescent="0.2">
      <c r="C308" s="140"/>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row>
    <row r="309" spans="3:29" ht="14" x14ac:dyDescent="0.2">
      <c r="C309" s="140"/>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row>
    <row r="310" spans="3:29" ht="14" x14ac:dyDescent="0.2">
      <c r="C310" s="140"/>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row>
    <row r="311" spans="3:29" ht="14" x14ac:dyDescent="0.2">
      <c r="C311" s="140"/>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row>
    <row r="312" spans="3:29" ht="14" x14ac:dyDescent="0.2">
      <c r="C312" s="140"/>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row>
    <row r="313" spans="3:29" ht="14" x14ac:dyDescent="0.2">
      <c r="C313" s="140"/>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row>
    <row r="314" spans="3:29" ht="14" x14ac:dyDescent="0.2">
      <c r="C314" s="140"/>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spans="3:29" ht="14" x14ac:dyDescent="0.2">
      <c r="C315" s="140"/>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row>
    <row r="316" spans="3:29" ht="14" x14ac:dyDescent="0.2">
      <c r="C316" s="140"/>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row>
    <row r="317" spans="3:29" ht="14" x14ac:dyDescent="0.2">
      <c r="C317" s="140"/>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row>
    <row r="318" spans="3:29" ht="14" x14ac:dyDescent="0.2">
      <c r="C318" s="140"/>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row>
    <row r="319" spans="3:29" ht="14" x14ac:dyDescent="0.2">
      <c r="C319" s="140"/>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row>
    <row r="320" spans="3:29" ht="14" x14ac:dyDescent="0.2">
      <c r="C320" s="140"/>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row>
    <row r="321" spans="3:29" ht="14" x14ac:dyDescent="0.2">
      <c r="C321" s="140"/>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row>
    <row r="322" spans="3:29" ht="14" x14ac:dyDescent="0.2">
      <c r="C322" s="140"/>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spans="3:29" ht="14" x14ac:dyDescent="0.2">
      <c r="C323" s="140"/>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spans="3:29" ht="14" x14ac:dyDescent="0.2">
      <c r="C324" s="140"/>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spans="3:29" ht="14" x14ac:dyDescent="0.2">
      <c r="C325" s="140"/>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spans="3:29" ht="14" x14ac:dyDescent="0.2">
      <c r="C326" s="140"/>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spans="3:29" ht="14" x14ac:dyDescent="0.2">
      <c r="C327" s="140"/>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spans="3:29" ht="14" x14ac:dyDescent="0.2">
      <c r="C328" s="140"/>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spans="3:29" ht="14" x14ac:dyDescent="0.2">
      <c r="C329" s="140"/>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spans="3:29" ht="14" x14ac:dyDescent="0.2">
      <c r="C330" s="140"/>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spans="3:29" ht="14" x14ac:dyDescent="0.2">
      <c r="C331" s="140"/>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spans="3:29" ht="14" x14ac:dyDescent="0.2">
      <c r="C332" s="140"/>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spans="3:29" ht="14" x14ac:dyDescent="0.2">
      <c r="C333" s="140"/>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spans="3:29" ht="14" x14ac:dyDescent="0.2">
      <c r="C334" s="140"/>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spans="3:29" ht="14" x14ac:dyDescent="0.2">
      <c r="C335" s="140"/>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spans="3:29" ht="14" x14ac:dyDescent="0.2">
      <c r="C336" s="140"/>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spans="3:29" ht="14" x14ac:dyDescent="0.2">
      <c r="C337" s="140"/>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spans="3:29" ht="14" x14ac:dyDescent="0.2">
      <c r="C338" s="140"/>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spans="3:29" ht="14" x14ac:dyDescent="0.2">
      <c r="C339" s="140"/>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spans="3:29" ht="14" x14ac:dyDescent="0.2">
      <c r="C340" s="140"/>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spans="3:29" ht="14" x14ac:dyDescent="0.2">
      <c r="C341" s="140"/>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spans="3:29" ht="14" x14ac:dyDescent="0.2">
      <c r="C342" s="140"/>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row>
    <row r="343" spans="3:29" ht="14" x14ac:dyDescent="0.2">
      <c r="C343" s="140"/>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spans="3:29" ht="14" x14ac:dyDescent="0.2">
      <c r="C344" s="140"/>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spans="3:29" ht="14" x14ac:dyDescent="0.2">
      <c r="C345" s="140"/>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spans="3:29" ht="14" x14ac:dyDescent="0.2">
      <c r="C346" s="140"/>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spans="3:29" ht="14" x14ac:dyDescent="0.2">
      <c r="C347" s="140"/>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row>
    <row r="348" spans="3:29" ht="14" x14ac:dyDescent="0.2">
      <c r="C348" s="140"/>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row>
    <row r="349" spans="3:29" ht="14" x14ac:dyDescent="0.2">
      <c r="C349" s="140"/>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row>
    <row r="350" spans="3:29" ht="14" x14ac:dyDescent="0.2">
      <c r="C350" s="140"/>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row>
    <row r="351" spans="3:29" ht="14" x14ac:dyDescent="0.2">
      <c r="C351" s="140"/>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row>
    <row r="352" spans="3:29" ht="14" x14ac:dyDescent="0.2">
      <c r="C352" s="140"/>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spans="3:29" ht="14" x14ac:dyDescent="0.2">
      <c r="C353" s="140"/>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spans="3:29" ht="14" x14ac:dyDescent="0.2">
      <c r="C354" s="140"/>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spans="3:29" ht="14" x14ac:dyDescent="0.2">
      <c r="C355" s="140"/>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spans="3:29" ht="14" x14ac:dyDescent="0.2">
      <c r="C356" s="140"/>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row>
    <row r="357" spans="3:29" ht="14" x14ac:dyDescent="0.2">
      <c r="C357" s="140"/>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row>
    <row r="358" spans="3:29" ht="14" x14ac:dyDescent="0.2">
      <c r="C358" s="140"/>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spans="3:29" ht="14" x14ac:dyDescent="0.2">
      <c r="C359" s="140"/>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row>
    <row r="360" spans="3:29" ht="14" x14ac:dyDescent="0.2">
      <c r="C360" s="140"/>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row>
    <row r="361" spans="3:29" ht="14" x14ac:dyDescent="0.2">
      <c r="C361" s="140"/>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row>
    <row r="362" spans="3:29" ht="14" x14ac:dyDescent="0.2">
      <c r="C362" s="140"/>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row>
    <row r="363" spans="3:29" ht="14" x14ac:dyDescent="0.2">
      <c r="C363" s="140"/>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row>
    <row r="364" spans="3:29" ht="14" x14ac:dyDescent="0.2">
      <c r="C364" s="140"/>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row>
    <row r="365" spans="3:29" ht="14" x14ac:dyDescent="0.2">
      <c r="C365" s="140"/>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row>
    <row r="366" spans="3:29" ht="14" x14ac:dyDescent="0.2">
      <c r="C366" s="140"/>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row>
    <row r="367" spans="3:29" ht="14" x14ac:dyDescent="0.2">
      <c r="C367" s="140"/>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row>
    <row r="368" spans="3:29" ht="14" x14ac:dyDescent="0.2">
      <c r="C368" s="140"/>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row>
    <row r="369" spans="3:29" ht="14" x14ac:dyDescent="0.2">
      <c r="C369" s="140"/>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row>
    <row r="370" spans="3:29" ht="14" x14ac:dyDescent="0.2">
      <c r="C370" s="140"/>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row>
    <row r="371" spans="3:29" ht="14" x14ac:dyDescent="0.2">
      <c r="C371" s="140"/>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row>
    <row r="372" spans="3:29" ht="14" x14ac:dyDescent="0.2">
      <c r="C372" s="140"/>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row>
    <row r="373" spans="3:29" ht="14" x14ac:dyDescent="0.2">
      <c r="C373" s="140"/>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row>
    <row r="374" spans="3:29" ht="14" x14ac:dyDescent="0.2">
      <c r="C374" s="140"/>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row>
    <row r="375" spans="3:29" ht="14" x14ac:dyDescent="0.2">
      <c r="C375" s="140"/>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row>
    <row r="376" spans="3:29" ht="14" x14ac:dyDescent="0.2">
      <c r="C376" s="140"/>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row>
    <row r="377" spans="3:29" ht="14" x14ac:dyDescent="0.2">
      <c r="C377" s="140"/>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row>
    <row r="378" spans="3:29" ht="14" x14ac:dyDescent="0.2">
      <c r="C378" s="140"/>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row>
    <row r="379" spans="3:29" ht="14" x14ac:dyDescent="0.2">
      <c r="C379" s="140"/>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spans="3:29" ht="14" x14ac:dyDescent="0.2">
      <c r="C380" s="140"/>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spans="3:29" ht="14" x14ac:dyDescent="0.2">
      <c r="C381" s="140"/>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spans="3:29" ht="14" x14ac:dyDescent="0.2">
      <c r="C382" s="140"/>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spans="3:29" ht="14" x14ac:dyDescent="0.2">
      <c r="C383" s="140"/>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row>
    <row r="384" spans="3:29" ht="14" x14ac:dyDescent="0.2">
      <c r="C384" s="140"/>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row>
    <row r="385" spans="3:29" ht="14" x14ac:dyDescent="0.2">
      <c r="C385" s="140"/>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row>
    <row r="386" spans="3:29" ht="14" x14ac:dyDescent="0.2">
      <c r="C386" s="140"/>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spans="3:29" ht="14" x14ac:dyDescent="0.2">
      <c r="C387" s="140"/>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row>
    <row r="388" spans="3:29" ht="14" x14ac:dyDescent="0.2">
      <c r="C388" s="140"/>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spans="3:29" ht="14" x14ac:dyDescent="0.2">
      <c r="C389" s="140"/>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row>
    <row r="390" spans="3:29" ht="14" x14ac:dyDescent="0.2">
      <c r="C390" s="140"/>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row>
    <row r="391" spans="3:29" ht="14" x14ac:dyDescent="0.2">
      <c r="C391" s="140"/>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spans="3:29" ht="14" x14ac:dyDescent="0.2">
      <c r="C392" s="140"/>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row>
    <row r="393" spans="3:29" ht="14" x14ac:dyDescent="0.2">
      <c r="C393" s="140"/>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row>
    <row r="394" spans="3:29" ht="14" x14ac:dyDescent="0.2">
      <c r="C394" s="140"/>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spans="3:29" ht="14" x14ac:dyDescent="0.2">
      <c r="C395" s="140"/>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row>
    <row r="396" spans="3:29" ht="14" x14ac:dyDescent="0.2">
      <c r="C396" s="140"/>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row>
    <row r="397" spans="3:29" ht="14" x14ac:dyDescent="0.2">
      <c r="C397" s="140"/>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row>
    <row r="398" spans="3:29" ht="14" x14ac:dyDescent="0.2">
      <c r="C398" s="140"/>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row>
    <row r="399" spans="3:29" ht="14" x14ac:dyDescent="0.2">
      <c r="C399" s="140"/>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row>
    <row r="400" spans="3:29" ht="14" x14ac:dyDescent="0.2">
      <c r="C400" s="140"/>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row>
    <row r="401" spans="3:29" ht="14" x14ac:dyDescent="0.2">
      <c r="C401" s="140"/>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row>
    <row r="402" spans="3:29" ht="14" x14ac:dyDescent="0.2">
      <c r="C402" s="140"/>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row>
    <row r="403" spans="3:29" ht="14" x14ac:dyDescent="0.2">
      <c r="C403" s="140"/>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row>
    <row r="404" spans="3:29" ht="14" x14ac:dyDescent="0.2">
      <c r="C404" s="140"/>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row>
    <row r="405" spans="3:29" ht="14" x14ac:dyDescent="0.2">
      <c r="C405" s="140"/>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row>
    <row r="406" spans="3:29" ht="14" x14ac:dyDescent="0.2">
      <c r="C406" s="140"/>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row>
    <row r="407" spans="3:29" ht="14" x14ac:dyDescent="0.2">
      <c r="C407" s="140"/>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row>
    <row r="408" spans="3:29" ht="14" x14ac:dyDescent="0.2">
      <c r="C408" s="140"/>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row>
    <row r="409" spans="3:29" ht="14" x14ac:dyDescent="0.2">
      <c r="C409" s="140"/>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row>
    <row r="410" spans="3:29" ht="14" x14ac:dyDescent="0.2">
      <c r="C410" s="140"/>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row>
    <row r="411" spans="3:29" ht="14" x14ac:dyDescent="0.2">
      <c r="C411" s="140"/>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row>
    <row r="412" spans="3:29" ht="14" x14ac:dyDescent="0.2">
      <c r="C412" s="140"/>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row>
    <row r="413" spans="3:29" ht="14" x14ac:dyDescent="0.2">
      <c r="C413" s="140"/>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row>
    <row r="414" spans="3:29" ht="14" x14ac:dyDescent="0.2">
      <c r="C414" s="140"/>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row>
    <row r="415" spans="3:29" ht="14" x14ac:dyDescent="0.2">
      <c r="C415" s="140"/>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row>
    <row r="416" spans="3:29" ht="14" x14ac:dyDescent="0.2">
      <c r="C416" s="140"/>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row>
    <row r="417" spans="3:29" ht="14" x14ac:dyDescent="0.2">
      <c r="C417" s="140"/>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row>
    <row r="418" spans="3:29" ht="14" x14ac:dyDescent="0.2">
      <c r="C418" s="140"/>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row>
    <row r="419" spans="3:29" ht="14" x14ac:dyDescent="0.2">
      <c r="C419" s="140"/>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row>
    <row r="420" spans="3:29" ht="14" x14ac:dyDescent="0.2">
      <c r="C420" s="140"/>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row>
    <row r="421" spans="3:29" ht="14" x14ac:dyDescent="0.2">
      <c r="C421" s="140"/>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row>
    <row r="422" spans="3:29" ht="14" x14ac:dyDescent="0.2">
      <c r="C422" s="140"/>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row>
    <row r="423" spans="3:29" ht="14" x14ac:dyDescent="0.2">
      <c r="C423" s="140"/>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row>
    <row r="424" spans="3:29" ht="14" x14ac:dyDescent="0.2">
      <c r="C424" s="140"/>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row>
    <row r="425" spans="3:29" ht="14" x14ac:dyDescent="0.2">
      <c r="C425" s="140"/>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row>
    <row r="426" spans="3:29" ht="14" x14ac:dyDescent="0.2">
      <c r="C426" s="140"/>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row>
    <row r="427" spans="3:29" ht="14" x14ac:dyDescent="0.2">
      <c r="C427" s="140"/>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row>
    <row r="428" spans="3:29" ht="14" x14ac:dyDescent="0.2">
      <c r="C428" s="140"/>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row>
    <row r="429" spans="3:29" ht="14" x14ac:dyDescent="0.2">
      <c r="C429" s="140"/>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row>
    <row r="430" spans="3:29" ht="14" x14ac:dyDescent="0.2">
      <c r="C430" s="140"/>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row>
    <row r="431" spans="3:29" ht="14" x14ac:dyDescent="0.2">
      <c r="C431" s="140"/>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row>
    <row r="432" spans="3:29" ht="14" x14ac:dyDescent="0.2">
      <c r="C432" s="140"/>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row>
    <row r="433" spans="3:29" ht="14" x14ac:dyDescent="0.2">
      <c r="C433" s="140"/>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row>
    <row r="434" spans="3:29" ht="14" x14ac:dyDescent="0.2">
      <c r="C434" s="140"/>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row>
    <row r="435" spans="3:29" ht="14" x14ac:dyDescent="0.2">
      <c r="C435" s="140"/>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row>
    <row r="436" spans="3:29" ht="14" x14ac:dyDescent="0.2">
      <c r="C436" s="140"/>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row>
    <row r="437" spans="3:29" ht="14" x14ac:dyDescent="0.2">
      <c r="C437" s="140"/>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row>
    <row r="438" spans="3:29" ht="14" x14ac:dyDescent="0.2">
      <c r="C438" s="140"/>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row>
    <row r="439" spans="3:29" ht="14" x14ac:dyDescent="0.2">
      <c r="C439" s="140"/>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row>
    <row r="440" spans="3:29" ht="14" x14ac:dyDescent="0.2">
      <c r="C440" s="140"/>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row>
    <row r="441" spans="3:29" ht="14" x14ac:dyDescent="0.2">
      <c r="C441" s="140"/>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row>
    <row r="442" spans="3:29" ht="14" x14ac:dyDescent="0.2">
      <c r="C442" s="140"/>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row>
    <row r="443" spans="3:29" ht="14" x14ac:dyDescent="0.2">
      <c r="C443" s="140"/>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row>
    <row r="444" spans="3:29" ht="14" x14ac:dyDescent="0.2">
      <c r="C444" s="140"/>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row>
    <row r="445" spans="3:29" ht="14" x14ac:dyDescent="0.2">
      <c r="C445" s="140"/>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row>
    <row r="446" spans="3:29" ht="14" x14ac:dyDescent="0.2">
      <c r="C446" s="140"/>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row>
    <row r="447" spans="3:29" ht="14" x14ac:dyDescent="0.2">
      <c r="C447" s="140"/>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row>
    <row r="448" spans="3:29" ht="14" x14ac:dyDescent="0.2">
      <c r="C448" s="140"/>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spans="3:29" ht="14" x14ac:dyDescent="0.2">
      <c r="C449" s="140"/>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row>
    <row r="450" spans="3:29" ht="14" x14ac:dyDescent="0.2">
      <c r="C450" s="140"/>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row>
    <row r="451" spans="3:29" ht="14" x14ac:dyDescent="0.2">
      <c r="C451" s="140"/>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row>
    <row r="452" spans="3:29" ht="14" x14ac:dyDescent="0.2">
      <c r="C452" s="140"/>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row>
    <row r="453" spans="3:29" ht="14" x14ac:dyDescent="0.2">
      <c r="C453" s="140"/>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row>
    <row r="454" spans="3:29" ht="14" x14ac:dyDescent="0.2">
      <c r="C454" s="140"/>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row>
    <row r="455" spans="3:29" ht="14" x14ac:dyDescent="0.2">
      <c r="C455" s="140"/>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row>
    <row r="456" spans="3:29" ht="14" x14ac:dyDescent="0.2">
      <c r="C456" s="140"/>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row>
    <row r="457" spans="3:29" ht="14" x14ac:dyDescent="0.2">
      <c r="C457" s="140"/>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row>
    <row r="458" spans="3:29" ht="14" x14ac:dyDescent="0.2">
      <c r="C458" s="140"/>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row>
    <row r="459" spans="3:29" ht="14" x14ac:dyDescent="0.2">
      <c r="C459" s="140"/>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row>
    <row r="460" spans="3:29" ht="14" x14ac:dyDescent="0.2">
      <c r="C460" s="140"/>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row>
    <row r="461" spans="3:29" ht="14" x14ac:dyDescent="0.2">
      <c r="C461" s="140"/>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row>
    <row r="462" spans="3:29" ht="14" x14ac:dyDescent="0.2">
      <c r="C462" s="140"/>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row>
    <row r="463" spans="3:29" ht="14" x14ac:dyDescent="0.2">
      <c r="C463" s="140"/>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row>
    <row r="464" spans="3:29" ht="14" x14ac:dyDescent="0.2">
      <c r="C464" s="140"/>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row>
    <row r="465" spans="3:29" ht="14" x14ac:dyDescent="0.2">
      <c r="C465" s="140"/>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row>
    <row r="466" spans="3:29" ht="14" x14ac:dyDescent="0.2">
      <c r="C466" s="140"/>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row>
    <row r="467" spans="3:29" ht="14" x14ac:dyDescent="0.2">
      <c r="C467" s="140"/>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row>
    <row r="468" spans="3:29" ht="14" x14ac:dyDescent="0.2">
      <c r="C468" s="140"/>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row>
    <row r="469" spans="3:29" ht="14" x14ac:dyDescent="0.2">
      <c r="C469" s="140"/>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row>
    <row r="470" spans="3:29" ht="14" x14ac:dyDescent="0.2">
      <c r="C470" s="140"/>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row>
    <row r="471" spans="3:29" ht="14" x14ac:dyDescent="0.2">
      <c r="C471" s="140"/>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row>
    <row r="472" spans="3:29" ht="14" x14ac:dyDescent="0.2">
      <c r="C472" s="140"/>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row>
    <row r="473" spans="3:29" ht="14" x14ac:dyDescent="0.2">
      <c r="C473" s="140"/>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row>
    <row r="474" spans="3:29" ht="14" x14ac:dyDescent="0.2">
      <c r="C474" s="140"/>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row>
    <row r="475" spans="3:29" ht="14" x14ac:dyDescent="0.2">
      <c r="C475" s="140"/>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row>
    <row r="476" spans="3:29" ht="14" x14ac:dyDescent="0.2">
      <c r="C476" s="140"/>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row>
    <row r="477" spans="3:29" ht="14" x14ac:dyDescent="0.2">
      <c r="C477" s="140"/>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row>
    <row r="478" spans="3:29" ht="14" x14ac:dyDescent="0.2">
      <c r="C478" s="140"/>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row>
    <row r="479" spans="3:29" ht="14" x14ac:dyDescent="0.2">
      <c r="C479" s="140"/>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row>
    <row r="480" spans="3:29" ht="14" x14ac:dyDescent="0.2">
      <c r="C480" s="140"/>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row>
    <row r="481" spans="3:29" ht="14" x14ac:dyDescent="0.2">
      <c r="C481" s="140"/>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row>
    <row r="482" spans="3:29" ht="14" x14ac:dyDescent="0.2">
      <c r="C482" s="140"/>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row>
    <row r="483" spans="3:29" ht="14" x14ac:dyDescent="0.2">
      <c r="C483" s="140"/>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row>
    <row r="484" spans="3:29" ht="14" x14ac:dyDescent="0.2">
      <c r="C484" s="140"/>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row>
    <row r="485" spans="3:29" ht="14" x14ac:dyDescent="0.2">
      <c r="C485" s="140"/>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row>
    <row r="486" spans="3:29" ht="14" x14ac:dyDescent="0.2">
      <c r="C486" s="140"/>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row>
    <row r="487" spans="3:29" ht="14" x14ac:dyDescent="0.2">
      <c r="C487" s="140"/>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row>
    <row r="488" spans="3:29" ht="14" x14ac:dyDescent="0.2">
      <c r="C488" s="140"/>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row>
    <row r="489" spans="3:29" ht="14" x14ac:dyDescent="0.2">
      <c r="C489" s="140"/>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row>
    <row r="490" spans="3:29" ht="14" x14ac:dyDescent="0.2">
      <c r="C490" s="140"/>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row>
    <row r="491" spans="3:29" ht="14" x14ac:dyDescent="0.2">
      <c r="C491" s="140"/>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row>
    <row r="492" spans="3:29" ht="14" x14ac:dyDescent="0.2">
      <c r="C492" s="140"/>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row>
    <row r="493" spans="3:29" ht="14" x14ac:dyDescent="0.2">
      <c r="C493" s="140"/>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row>
    <row r="494" spans="3:29" ht="14" x14ac:dyDescent="0.2">
      <c r="C494" s="140"/>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row>
    <row r="495" spans="3:29" ht="14" x14ac:dyDescent="0.2">
      <c r="C495" s="140"/>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row>
    <row r="496" spans="3:29" ht="14" x14ac:dyDescent="0.2">
      <c r="C496" s="140"/>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row>
    <row r="497" spans="3:29" ht="14" x14ac:dyDescent="0.2">
      <c r="C497" s="140"/>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row>
    <row r="498" spans="3:29" ht="14" x14ac:dyDescent="0.2">
      <c r="C498" s="140"/>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row>
    <row r="499" spans="3:29" ht="14" x14ac:dyDescent="0.2">
      <c r="C499" s="140"/>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row>
    <row r="500" spans="3:29" ht="14" x14ac:dyDescent="0.2">
      <c r="C500" s="140"/>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row>
    <row r="501" spans="3:29" ht="14" x14ac:dyDescent="0.2">
      <c r="C501" s="140"/>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row>
    <row r="502" spans="3:29" ht="14" x14ac:dyDescent="0.2">
      <c r="C502" s="140"/>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row>
    <row r="503" spans="3:29" ht="14" x14ac:dyDescent="0.2">
      <c r="C503" s="140"/>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row>
    <row r="504" spans="3:29" ht="14" x14ac:dyDescent="0.2">
      <c r="C504" s="140"/>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row>
    <row r="505" spans="3:29" ht="14" x14ac:dyDescent="0.2">
      <c r="C505" s="140"/>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row>
    <row r="506" spans="3:29" ht="14" x14ac:dyDescent="0.2">
      <c r="C506" s="140"/>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row>
    <row r="507" spans="3:29" ht="14" x14ac:dyDescent="0.2">
      <c r="C507" s="140"/>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row>
    <row r="508" spans="3:29" ht="14" x14ac:dyDescent="0.2">
      <c r="C508" s="140"/>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row>
    <row r="509" spans="3:29" ht="14" x14ac:dyDescent="0.2">
      <c r="C509" s="140"/>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row>
    <row r="510" spans="3:29" ht="14" x14ac:dyDescent="0.2">
      <c r="C510" s="140"/>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row>
    <row r="511" spans="3:29" ht="14" x14ac:dyDescent="0.2">
      <c r="C511" s="140"/>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row>
    <row r="512" spans="3:29" ht="14" x14ac:dyDescent="0.2">
      <c r="C512" s="140"/>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row>
    <row r="513" spans="3:29" ht="14" x14ac:dyDescent="0.2">
      <c r="C513" s="140"/>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row>
    <row r="514" spans="3:29" ht="14" x14ac:dyDescent="0.2">
      <c r="C514" s="140"/>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row>
    <row r="515" spans="3:29" ht="14" x14ac:dyDescent="0.2">
      <c r="C515" s="140"/>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row>
    <row r="516" spans="3:29" ht="14" x14ac:dyDescent="0.2">
      <c r="C516" s="140"/>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row>
    <row r="517" spans="3:29" ht="14" x14ac:dyDescent="0.2">
      <c r="C517" s="140"/>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row>
    <row r="518" spans="3:29" ht="14" x14ac:dyDescent="0.2">
      <c r="C518" s="140"/>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row>
    <row r="519" spans="3:29" ht="14" x14ac:dyDescent="0.2">
      <c r="C519" s="140"/>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row>
    <row r="520" spans="3:29" ht="14" x14ac:dyDescent="0.2">
      <c r="C520" s="140"/>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row>
    <row r="521" spans="3:29" ht="14" x14ac:dyDescent="0.2">
      <c r="C521" s="140"/>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row>
    <row r="522" spans="3:29" ht="14" x14ac:dyDescent="0.2">
      <c r="C522" s="140"/>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row>
    <row r="523" spans="3:29" ht="14" x14ac:dyDescent="0.2">
      <c r="C523" s="140"/>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row>
    <row r="524" spans="3:29" ht="14" x14ac:dyDescent="0.2">
      <c r="C524" s="140"/>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row>
    <row r="525" spans="3:29" ht="14" x14ac:dyDescent="0.2">
      <c r="C525" s="140"/>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row>
    <row r="526" spans="3:29" ht="14" x14ac:dyDescent="0.2">
      <c r="C526" s="140"/>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row>
    <row r="527" spans="3:29" ht="14" x14ac:dyDescent="0.2">
      <c r="C527" s="140"/>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row>
    <row r="528" spans="3:29" ht="14" x14ac:dyDescent="0.2">
      <c r="C528" s="140"/>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row>
    <row r="529" spans="3:29" ht="14" x14ac:dyDescent="0.2">
      <c r="C529" s="140"/>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row>
    <row r="530" spans="3:29" ht="14" x14ac:dyDescent="0.2">
      <c r="C530" s="140"/>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row>
    <row r="531" spans="3:29" ht="14" x14ac:dyDescent="0.2">
      <c r="C531" s="140"/>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row>
    <row r="532" spans="3:29" ht="14" x14ac:dyDescent="0.2">
      <c r="C532" s="140"/>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row>
    <row r="533" spans="3:29" ht="14" x14ac:dyDescent="0.2">
      <c r="C533" s="140"/>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row>
    <row r="534" spans="3:29" ht="14" x14ac:dyDescent="0.2">
      <c r="C534" s="140"/>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row>
    <row r="535" spans="3:29" ht="14" x14ac:dyDescent="0.2">
      <c r="C535" s="140"/>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row>
    <row r="536" spans="3:29" ht="14" x14ac:dyDescent="0.2">
      <c r="C536" s="140"/>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row>
    <row r="537" spans="3:29" ht="14" x14ac:dyDescent="0.2">
      <c r="C537" s="140"/>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row>
    <row r="538" spans="3:29" ht="14" x14ac:dyDescent="0.2">
      <c r="C538" s="140"/>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row>
    <row r="539" spans="3:29" ht="14" x14ac:dyDescent="0.2">
      <c r="C539" s="140"/>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row>
    <row r="540" spans="3:29" ht="14" x14ac:dyDescent="0.2">
      <c r="C540" s="140"/>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row>
    <row r="541" spans="3:29" ht="14" x14ac:dyDescent="0.2">
      <c r="C541" s="140"/>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row>
    <row r="542" spans="3:29" ht="14" x14ac:dyDescent="0.2">
      <c r="C542" s="140"/>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row>
    <row r="543" spans="3:29" ht="14" x14ac:dyDescent="0.2">
      <c r="C543" s="140"/>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row>
    <row r="544" spans="3:29" ht="14" x14ac:dyDescent="0.2">
      <c r="C544" s="140"/>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row>
    <row r="545" spans="3:29" ht="14" x14ac:dyDescent="0.2">
      <c r="C545" s="140"/>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row>
    <row r="546" spans="3:29" ht="14" x14ac:dyDescent="0.2">
      <c r="C546" s="140"/>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row>
    <row r="547" spans="3:29" ht="14" x14ac:dyDescent="0.2">
      <c r="C547" s="140"/>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row>
    <row r="548" spans="3:29" ht="14" x14ac:dyDescent="0.2">
      <c r="C548" s="140"/>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row>
    <row r="549" spans="3:29" ht="14" x14ac:dyDescent="0.2">
      <c r="C549" s="140"/>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row>
    <row r="550" spans="3:29" ht="14" x14ac:dyDescent="0.2">
      <c r="C550" s="140"/>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row>
    <row r="551" spans="3:29" ht="14" x14ac:dyDescent="0.2">
      <c r="C551" s="140"/>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row>
    <row r="552" spans="3:29" ht="14" x14ac:dyDescent="0.2">
      <c r="C552" s="140"/>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row>
    <row r="553" spans="3:29" ht="14" x14ac:dyDescent="0.2">
      <c r="C553" s="140"/>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row>
    <row r="554" spans="3:29" ht="14" x14ac:dyDescent="0.2">
      <c r="C554" s="140"/>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row>
    <row r="555" spans="3:29" ht="14" x14ac:dyDescent="0.2">
      <c r="C555" s="140"/>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row>
    <row r="556" spans="3:29" ht="14" x14ac:dyDescent="0.2">
      <c r="C556" s="140"/>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row>
    <row r="557" spans="3:29" ht="14" x14ac:dyDescent="0.2">
      <c r="C557" s="140"/>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row>
    <row r="558" spans="3:29" ht="14" x14ac:dyDescent="0.2">
      <c r="C558" s="140"/>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row>
    <row r="559" spans="3:29" ht="14" x14ac:dyDescent="0.2">
      <c r="C559" s="140"/>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row>
    <row r="560" spans="3:29" ht="14" x14ac:dyDescent="0.2">
      <c r="C560" s="140"/>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row>
    <row r="561" spans="3:29" ht="14" x14ac:dyDescent="0.2">
      <c r="C561" s="140"/>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row>
    <row r="562" spans="3:29" ht="14" x14ac:dyDescent="0.2">
      <c r="C562" s="140"/>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row>
    <row r="563" spans="3:29" ht="14" x14ac:dyDescent="0.2">
      <c r="C563" s="140"/>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row>
    <row r="564" spans="3:29" ht="14" x14ac:dyDescent="0.2">
      <c r="C564" s="140"/>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row>
    <row r="565" spans="3:29" ht="14" x14ac:dyDescent="0.2">
      <c r="C565" s="140"/>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row>
    <row r="566" spans="3:29" ht="14" x14ac:dyDescent="0.2">
      <c r="C566" s="140"/>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row>
    <row r="567" spans="3:29" ht="14" x14ac:dyDescent="0.2">
      <c r="C567" s="140"/>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row>
    <row r="568" spans="3:29" ht="14" x14ac:dyDescent="0.2">
      <c r="C568" s="140"/>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row>
    <row r="569" spans="3:29" ht="14" x14ac:dyDescent="0.2">
      <c r="C569" s="140"/>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row>
    <row r="570" spans="3:29" ht="14" x14ac:dyDescent="0.2">
      <c r="C570" s="140"/>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row>
    <row r="571" spans="3:29" ht="14" x14ac:dyDescent="0.2">
      <c r="C571" s="140"/>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row>
    <row r="572" spans="3:29" ht="14" x14ac:dyDescent="0.2">
      <c r="C572" s="140"/>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row>
    <row r="573" spans="3:29" ht="14" x14ac:dyDescent="0.2">
      <c r="C573" s="140"/>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row>
    <row r="574" spans="3:29" ht="14" x14ac:dyDescent="0.2">
      <c r="C574" s="140"/>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row>
    <row r="575" spans="3:29" ht="14" x14ac:dyDescent="0.2">
      <c r="C575" s="140"/>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row>
    <row r="576" spans="3:29" ht="14" x14ac:dyDescent="0.2">
      <c r="C576" s="140"/>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row>
    <row r="577" spans="3:29" ht="14" x14ac:dyDescent="0.2">
      <c r="C577" s="140"/>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row>
    <row r="578" spans="3:29" ht="14" x14ac:dyDescent="0.2">
      <c r="C578" s="140"/>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row>
    <row r="579" spans="3:29" ht="14" x14ac:dyDescent="0.2">
      <c r="C579" s="140"/>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row>
    <row r="580" spans="3:29" ht="14" x14ac:dyDescent="0.2">
      <c r="C580" s="140"/>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row>
    <row r="581" spans="3:29" ht="14" x14ac:dyDescent="0.2">
      <c r="C581" s="140"/>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row>
    <row r="582" spans="3:29" ht="14" x14ac:dyDescent="0.2">
      <c r="C582" s="140"/>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row>
    <row r="583" spans="3:29" ht="14" x14ac:dyDescent="0.2">
      <c r="C583" s="140"/>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row>
    <row r="584" spans="3:29" ht="14" x14ac:dyDescent="0.2">
      <c r="C584" s="140"/>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row>
    <row r="585" spans="3:29" ht="14" x14ac:dyDescent="0.2">
      <c r="C585" s="140"/>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row>
    <row r="586" spans="3:29" ht="14" x14ac:dyDescent="0.2">
      <c r="C586" s="140"/>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row>
    <row r="587" spans="3:29" ht="14" x14ac:dyDescent="0.2">
      <c r="C587" s="140"/>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row>
    <row r="588" spans="3:29" ht="14" x14ac:dyDescent="0.2">
      <c r="C588" s="140"/>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row>
    <row r="589" spans="3:29" ht="14" x14ac:dyDescent="0.2">
      <c r="C589" s="140"/>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row>
    <row r="590" spans="3:29" ht="14" x14ac:dyDescent="0.2">
      <c r="C590" s="140"/>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row>
    <row r="591" spans="3:29" ht="14" x14ac:dyDescent="0.2">
      <c r="C591" s="140"/>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row>
    <row r="592" spans="3:29" ht="14" x14ac:dyDescent="0.2">
      <c r="C592" s="140"/>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row>
    <row r="593" spans="3:29" ht="14" x14ac:dyDescent="0.2">
      <c r="C593" s="140"/>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row>
    <row r="594" spans="3:29" ht="14" x14ac:dyDescent="0.2">
      <c r="C594" s="140"/>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row>
    <row r="595" spans="3:29" ht="14" x14ac:dyDescent="0.2">
      <c r="C595" s="140"/>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row>
    <row r="596" spans="3:29" ht="14" x14ac:dyDescent="0.2">
      <c r="C596" s="140"/>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row>
    <row r="597" spans="3:29" ht="14" x14ac:dyDescent="0.2">
      <c r="C597" s="140"/>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row>
    <row r="598" spans="3:29" ht="14" x14ac:dyDescent="0.2">
      <c r="C598" s="140"/>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row>
    <row r="599" spans="3:29" ht="14" x14ac:dyDescent="0.2">
      <c r="C599" s="140"/>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row>
    <row r="600" spans="3:29" ht="14" x14ac:dyDescent="0.2">
      <c r="C600" s="140"/>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row>
    <row r="601" spans="3:29" ht="14" x14ac:dyDescent="0.2">
      <c r="C601" s="140"/>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row>
    <row r="602" spans="3:29" ht="14" x14ac:dyDescent="0.2">
      <c r="C602" s="140"/>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row>
    <row r="603" spans="3:29" ht="14" x14ac:dyDescent="0.2">
      <c r="C603" s="140"/>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row>
    <row r="604" spans="3:29" ht="14" x14ac:dyDescent="0.2">
      <c r="C604" s="140"/>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row>
    <row r="605" spans="3:29" ht="14" x14ac:dyDescent="0.2">
      <c r="C605" s="140"/>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row>
    <row r="606" spans="3:29" ht="14" x14ac:dyDescent="0.2">
      <c r="C606" s="140"/>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row>
    <row r="607" spans="3:29" ht="14" x14ac:dyDescent="0.2">
      <c r="C607" s="140"/>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row>
    <row r="608" spans="3:29" ht="14" x14ac:dyDescent="0.2">
      <c r="C608" s="140"/>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row>
    <row r="609" spans="3:29" ht="14" x14ac:dyDescent="0.2">
      <c r="C609" s="140"/>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row>
    <row r="610" spans="3:29" ht="14" x14ac:dyDescent="0.2">
      <c r="C610" s="140"/>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row>
    <row r="611" spans="3:29" ht="14" x14ac:dyDescent="0.2">
      <c r="C611" s="140"/>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row>
    <row r="612" spans="3:29" ht="14" x14ac:dyDescent="0.2">
      <c r="C612" s="140"/>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row>
    <row r="613" spans="3:29" ht="14" x14ac:dyDescent="0.2">
      <c r="C613" s="140"/>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row>
    <row r="614" spans="3:29" ht="14" x14ac:dyDescent="0.2">
      <c r="C614" s="140"/>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row>
    <row r="615" spans="3:29" ht="14" x14ac:dyDescent="0.2">
      <c r="C615" s="140"/>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row>
    <row r="616" spans="3:29" ht="14" x14ac:dyDescent="0.2">
      <c r="C616" s="140"/>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row>
    <row r="617" spans="3:29" ht="14" x14ac:dyDescent="0.2">
      <c r="C617" s="140"/>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row>
    <row r="618" spans="3:29" ht="14" x14ac:dyDescent="0.2">
      <c r="C618" s="140"/>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row>
    <row r="619" spans="3:29" ht="14" x14ac:dyDescent="0.2">
      <c r="C619" s="140"/>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row>
    <row r="620" spans="3:29" ht="14" x14ac:dyDescent="0.2">
      <c r="C620" s="140"/>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row>
    <row r="621" spans="3:29" ht="14" x14ac:dyDescent="0.2">
      <c r="C621" s="140"/>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row>
    <row r="622" spans="3:29" ht="14" x14ac:dyDescent="0.2">
      <c r="C622" s="140"/>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row>
    <row r="623" spans="3:29" ht="14" x14ac:dyDescent="0.2">
      <c r="C623" s="140"/>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row>
    <row r="624" spans="3:29" ht="14" x14ac:dyDescent="0.2">
      <c r="C624" s="140"/>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row>
    <row r="625" spans="3:29" ht="14" x14ac:dyDescent="0.2">
      <c r="C625" s="140"/>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row>
    <row r="626" spans="3:29" ht="14" x14ac:dyDescent="0.2">
      <c r="C626" s="140"/>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row>
    <row r="627" spans="3:29" ht="14" x14ac:dyDescent="0.2">
      <c r="C627" s="140"/>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row>
    <row r="628" spans="3:29" ht="14" x14ac:dyDescent="0.2">
      <c r="C628" s="140"/>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row>
    <row r="629" spans="3:29" ht="14" x14ac:dyDescent="0.2">
      <c r="C629" s="140"/>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row>
    <row r="630" spans="3:29" ht="14" x14ac:dyDescent="0.2">
      <c r="C630" s="140"/>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row>
    <row r="631" spans="3:29" ht="14" x14ac:dyDescent="0.2">
      <c r="C631" s="140"/>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row>
    <row r="632" spans="3:29" ht="14" x14ac:dyDescent="0.2">
      <c r="C632" s="140"/>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row>
    <row r="633" spans="3:29" ht="14" x14ac:dyDescent="0.2">
      <c r="C633" s="140"/>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row>
    <row r="634" spans="3:29" ht="14" x14ac:dyDescent="0.2">
      <c r="C634" s="140"/>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row>
    <row r="635" spans="3:29" ht="14" x14ac:dyDescent="0.2">
      <c r="C635" s="140"/>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row>
    <row r="636" spans="3:29" ht="14" x14ac:dyDescent="0.2">
      <c r="C636" s="140"/>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row>
    <row r="637" spans="3:29" ht="14" x14ac:dyDescent="0.2">
      <c r="C637" s="140"/>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row>
    <row r="638" spans="3:29" ht="14" x14ac:dyDescent="0.2">
      <c r="C638" s="140"/>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row>
    <row r="639" spans="3:29" ht="14" x14ac:dyDescent="0.2">
      <c r="C639" s="140"/>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row>
    <row r="640" spans="3:29" ht="14" x14ac:dyDescent="0.2">
      <c r="C640" s="140"/>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row>
    <row r="641" spans="3:29" ht="14" x14ac:dyDescent="0.2">
      <c r="C641" s="140"/>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row>
    <row r="642" spans="3:29" ht="14" x14ac:dyDescent="0.2">
      <c r="C642" s="140"/>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row>
    <row r="643" spans="3:29" ht="14" x14ac:dyDescent="0.2">
      <c r="C643" s="140"/>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row>
    <row r="644" spans="3:29" ht="14" x14ac:dyDescent="0.2">
      <c r="C644" s="140"/>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row>
    <row r="645" spans="3:29" ht="14" x14ac:dyDescent="0.2">
      <c r="C645" s="140"/>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row>
    <row r="646" spans="3:29" ht="14" x14ac:dyDescent="0.2">
      <c r="C646" s="140"/>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row>
    <row r="647" spans="3:29" ht="14" x14ac:dyDescent="0.2">
      <c r="C647" s="140"/>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row>
    <row r="648" spans="3:29" ht="14" x14ac:dyDescent="0.2">
      <c r="C648" s="140"/>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row>
    <row r="649" spans="3:29" ht="14" x14ac:dyDescent="0.2">
      <c r="C649" s="140"/>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row>
    <row r="650" spans="3:29" ht="14" x14ac:dyDescent="0.2">
      <c r="C650" s="140"/>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row>
    <row r="651" spans="3:29" ht="14" x14ac:dyDescent="0.2">
      <c r="C651" s="140"/>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row>
    <row r="652" spans="3:29" ht="14" x14ac:dyDescent="0.2">
      <c r="C652" s="140"/>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row>
    <row r="653" spans="3:29" ht="14" x14ac:dyDescent="0.2">
      <c r="C653" s="140"/>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row>
    <row r="654" spans="3:29" ht="14" x14ac:dyDescent="0.2">
      <c r="C654" s="140"/>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row>
    <row r="655" spans="3:29" ht="14" x14ac:dyDescent="0.2">
      <c r="C655" s="140"/>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row>
    <row r="656" spans="3:29" ht="14" x14ac:dyDescent="0.2">
      <c r="C656" s="140"/>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row>
    <row r="657" spans="3:29" ht="14" x14ac:dyDescent="0.2">
      <c r="C657" s="140"/>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row>
    <row r="658" spans="3:29" ht="14" x14ac:dyDescent="0.2">
      <c r="C658" s="140"/>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row>
    <row r="659" spans="3:29" ht="14" x14ac:dyDescent="0.2">
      <c r="C659" s="140"/>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row>
    <row r="660" spans="3:29" ht="14" x14ac:dyDescent="0.2">
      <c r="C660" s="140"/>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row>
    <row r="661" spans="3:29" ht="14" x14ac:dyDescent="0.2">
      <c r="C661" s="140"/>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row>
    <row r="662" spans="3:29" ht="14" x14ac:dyDescent="0.2">
      <c r="C662" s="140"/>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row>
    <row r="663" spans="3:29" ht="14" x14ac:dyDescent="0.2">
      <c r="C663" s="140"/>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row>
    <row r="664" spans="3:29" ht="14" x14ac:dyDescent="0.2">
      <c r="C664" s="140"/>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row>
    <row r="665" spans="3:29" ht="14" x14ac:dyDescent="0.2">
      <c r="C665" s="140"/>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row>
    <row r="666" spans="3:29" ht="14" x14ac:dyDescent="0.2">
      <c r="C666" s="140"/>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row>
    <row r="667" spans="3:29" ht="14" x14ac:dyDescent="0.2">
      <c r="C667" s="140"/>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row>
    <row r="668" spans="3:29" ht="14" x14ac:dyDescent="0.2">
      <c r="C668" s="140"/>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row>
    <row r="669" spans="3:29" ht="14" x14ac:dyDescent="0.2">
      <c r="C669" s="140"/>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row>
    <row r="670" spans="3:29" ht="14" x14ac:dyDescent="0.2">
      <c r="C670" s="140"/>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row>
    <row r="671" spans="3:29" ht="14" x14ac:dyDescent="0.2">
      <c r="C671" s="140"/>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row>
    <row r="672" spans="3:29" ht="14" x14ac:dyDescent="0.2">
      <c r="C672" s="140"/>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row>
    <row r="673" spans="3:29" ht="14" x14ac:dyDescent="0.2">
      <c r="C673" s="140"/>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row>
    <row r="674" spans="3:29" ht="14" x14ac:dyDescent="0.2">
      <c r="C674" s="140"/>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row>
    <row r="675" spans="3:29" ht="14" x14ac:dyDescent="0.2">
      <c r="C675" s="140"/>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row>
    <row r="676" spans="3:29" ht="14" x14ac:dyDescent="0.2">
      <c r="C676" s="140"/>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row>
    <row r="677" spans="3:29" ht="14" x14ac:dyDescent="0.2">
      <c r="C677" s="140"/>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row>
    <row r="678" spans="3:29" ht="14" x14ac:dyDescent="0.2">
      <c r="C678" s="140"/>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row>
    <row r="679" spans="3:29" ht="14" x14ac:dyDescent="0.2">
      <c r="C679" s="140"/>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row>
    <row r="680" spans="3:29" ht="14" x14ac:dyDescent="0.2">
      <c r="C680" s="140"/>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row>
    <row r="681" spans="3:29" ht="14" x14ac:dyDescent="0.2">
      <c r="C681" s="140"/>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row>
    <row r="682" spans="3:29" ht="14" x14ac:dyDescent="0.2">
      <c r="C682" s="140"/>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row>
    <row r="683" spans="3:29" ht="14" x14ac:dyDescent="0.2">
      <c r="C683" s="140"/>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row>
    <row r="684" spans="3:29" ht="14" x14ac:dyDescent="0.2">
      <c r="C684" s="140"/>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row>
    <row r="685" spans="3:29" ht="14" x14ac:dyDescent="0.2">
      <c r="C685" s="140"/>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row>
    <row r="686" spans="3:29" ht="14" x14ac:dyDescent="0.2">
      <c r="C686" s="140"/>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row>
    <row r="687" spans="3:29" ht="14" x14ac:dyDescent="0.2">
      <c r="C687" s="140"/>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row>
    <row r="688" spans="3:29" ht="14" x14ac:dyDescent="0.2">
      <c r="C688" s="140"/>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row>
    <row r="689" spans="3:29" ht="14" x14ac:dyDescent="0.2">
      <c r="C689" s="140"/>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row>
    <row r="690" spans="3:29" ht="14" x14ac:dyDescent="0.2">
      <c r="C690" s="140"/>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row>
    <row r="691" spans="3:29" ht="14" x14ac:dyDescent="0.2">
      <c r="C691" s="140"/>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row>
    <row r="692" spans="3:29" ht="14" x14ac:dyDescent="0.2">
      <c r="C692" s="140"/>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row>
    <row r="693" spans="3:29" ht="14" x14ac:dyDescent="0.2">
      <c r="C693" s="140"/>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row>
    <row r="694" spans="3:29" ht="14" x14ac:dyDescent="0.2">
      <c r="C694" s="140"/>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row>
    <row r="695" spans="3:29" ht="14" x14ac:dyDescent="0.2">
      <c r="C695" s="140"/>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row>
    <row r="696" spans="3:29" ht="14" x14ac:dyDescent="0.2">
      <c r="C696" s="140"/>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row>
    <row r="697" spans="3:29" ht="14" x14ac:dyDescent="0.2">
      <c r="C697" s="140"/>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row>
    <row r="698" spans="3:29" ht="14" x14ac:dyDescent="0.2">
      <c r="C698" s="140"/>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row>
    <row r="699" spans="3:29" ht="14" x14ac:dyDescent="0.2">
      <c r="C699" s="140"/>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row>
    <row r="700" spans="3:29" ht="14" x14ac:dyDescent="0.2">
      <c r="C700" s="140"/>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row>
    <row r="701" spans="3:29" ht="14" x14ac:dyDescent="0.2">
      <c r="C701" s="140"/>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row>
    <row r="702" spans="3:29" ht="14" x14ac:dyDescent="0.2">
      <c r="C702" s="140"/>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row>
    <row r="703" spans="3:29" ht="14" x14ac:dyDescent="0.2">
      <c r="C703" s="140"/>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row>
    <row r="704" spans="3:29" ht="14" x14ac:dyDescent="0.2">
      <c r="C704" s="140"/>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row>
    <row r="705" spans="3:29" ht="14" x14ac:dyDescent="0.2">
      <c r="C705" s="140"/>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row>
    <row r="706" spans="3:29" ht="14" x14ac:dyDescent="0.2">
      <c r="C706" s="140"/>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row>
    <row r="707" spans="3:29" ht="14" x14ac:dyDescent="0.2">
      <c r="C707" s="140"/>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row>
    <row r="708" spans="3:29" ht="14" x14ac:dyDescent="0.2">
      <c r="C708" s="140"/>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row>
    <row r="709" spans="3:29" ht="14" x14ac:dyDescent="0.2">
      <c r="C709" s="140"/>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row>
    <row r="710" spans="3:29" ht="14" x14ac:dyDescent="0.2">
      <c r="C710" s="140"/>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row>
    <row r="711" spans="3:29" ht="14" x14ac:dyDescent="0.2">
      <c r="C711" s="140"/>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row>
    <row r="712" spans="3:29" ht="14" x14ac:dyDescent="0.2">
      <c r="C712" s="140"/>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row>
    <row r="713" spans="3:29" ht="14" x14ac:dyDescent="0.2">
      <c r="C713" s="140"/>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row>
    <row r="714" spans="3:29" ht="14" x14ac:dyDescent="0.2">
      <c r="C714" s="140"/>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row>
    <row r="715" spans="3:29" ht="14" x14ac:dyDescent="0.2">
      <c r="C715" s="140"/>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row>
    <row r="716" spans="3:29" ht="14" x14ac:dyDescent="0.2">
      <c r="C716" s="140"/>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row>
    <row r="717" spans="3:29" ht="14" x14ac:dyDescent="0.2">
      <c r="C717" s="140"/>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row>
    <row r="718" spans="3:29" ht="14" x14ac:dyDescent="0.2">
      <c r="C718" s="140"/>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row>
    <row r="719" spans="3:29" ht="14" x14ac:dyDescent="0.2">
      <c r="C719" s="140"/>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row>
    <row r="720" spans="3:29" ht="14" x14ac:dyDescent="0.2">
      <c r="C720" s="140"/>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row>
    <row r="721" spans="3:29" ht="14" x14ac:dyDescent="0.2">
      <c r="C721" s="140"/>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row>
    <row r="722" spans="3:29" ht="14" x14ac:dyDescent="0.2">
      <c r="C722" s="140"/>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row>
    <row r="723" spans="3:29" ht="14" x14ac:dyDescent="0.2">
      <c r="C723" s="140"/>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row>
    <row r="724" spans="3:29" ht="14" x14ac:dyDescent="0.2">
      <c r="C724" s="140"/>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row>
    <row r="725" spans="3:29" ht="14" x14ac:dyDescent="0.2">
      <c r="C725" s="140"/>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row>
    <row r="726" spans="3:29" ht="14" x14ac:dyDescent="0.2">
      <c r="C726" s="140"/>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row>
    <row r="727" spans="3:29" ht="14" x14ac:dyDescent="0.2">
      <c r="C727" s="140"/>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row>
    <row r="728" spans="3:29" ht="14" x14ac:dyDescent="0.2">
      <c r="C728" s="140"/>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row>
    <row r="729" spans="3:29" ht="14" x14ac:dyDescent="0.2">
      <c r="C729" s="140"/>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row>
    <row r="730" spans="3:29" ht="14" x14ac:dyDescent="0.2">
      <c r="C730" s="140"/>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row>
    <row r="731" spans="3:29" ht="14" x14ac:dyDescent="0.2">
      <c r="C731" s="140"/>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row>
    <row r="732" spans="3:29" ht="14" x14ac:dyDescent="0.2">
      <c r="C732" s="140"/>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row>
    <row r="733" spans="3:29" ht="14" x14ac:dyDescent="0.2">
      <c r="C733" s="140"/>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row>
    <row r="734" spans="3:29" ht="14" x14ac:dyDescent="0.2">
      <c r="C734" s="140"/>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row>
    <row r="735" spans="3:29" ht="14" x14ac:dyDescent="0.2">
      <c r="C735" s="140"/>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row>
    <row r="736" spans="3:29" ht="14" x14ac:dyDescent="0.2">
      <c r="C736" s="140"/>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row>
    <row r="737" spans="3:29" ht="14" x14ac:dyDescent="0.2">
      <c r="C737" s="140"/>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row>
    <row r="738" spans="3:29" ht="14" x14ac:dyDescent="0.2">
      <c r="C738" s="140"/>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row>
    <row r="739" spans="3:29" ht="14" x14ac:dyDescent="0.2">
      <c r="C739" s="140"/>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row>
    <row r="740" spans="3:29" ht="14" x14ac:dyDescent="0.2">
      <c r="C740" s="140"/>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row>
    <row r="741" spans="3:29" ht="14" x14ac:dyDescent="0.2">
      <c r="C741" s="140"/>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row>
    <row r="742" spans="3:29" ht="14" x14ac:dyDescent="0.2">
      <c r="C742" s="140"/>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row>
    <row r="743" spans="3:29" ht="14" x14ac:dyDescent="0.2">
      <c r="C743" s="140"/>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row>
    <row r="744" spans="3:29" ht="14" x14ac:dyDescent="0.2">
      <c r="C744" s="140"/>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row>
    <row r="745" spans="3:29" ht="14" x14ac:dyDescent="0.2">
      <c r="C745" s="140"/>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row>
    <row r="746" spans="3:29" ht="14" x14ac:dyDescent="0.2">
      <c r="C746" s="140"/>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row>
    <row r="747" spans="3:29" ht="14" x14ac:dyDescent="0.2">
      <c r="C747" s="140"/>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row>
    <row r="748" spans="3:29" ht="14" x14ac:dyDescent="0.2">
      <c r="C748" s="140"/>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row>
    <row r="749" spans="3:29" ht="14" x14ac:dyDescent="0.2">
      <c r="C749" s="140"/>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row>
    <row r="750" spans="3:29" ht="14" x14ac:dyDescent="0.2">
      <c r="C750" s="140"/>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row>
    <row r="751" spans="3:29" ht="14" x14ac:dyDescent="0.2">
      <c r="C751" s="140"/>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row>
    <row r="752" spans="3:29" ht="14" x14ac:dyDescent="0.2">
      <c r="C752" s="140"/>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row>
    <row r="753" spans="3:29" ht="14" x14ac:dyDescent="0.2">
      <c r="C753" s="140"/>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row>
    <row r="754" spans="3:29" ht="14" x14ac:dyDescent="0.2">
      <c r="C754" s="140"/>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row>
    <row r="755" spans="3:29" ht="14" x14ac:dyDescent="0.2">
      <c r="C755" s="140"/>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row>
    <row r="756" spans="3:29" ht="14" x14ac:dyDescent="0.2">
      <c r="C756" s="140"/>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row>
    <row r="757" spans="3:29" ht="14" x14ac:dyDescent="0.2">
      <c r="C757" s="140"/>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row>
    <row r="758" spans="3:29" ht="14" x14ac:dyDescent="0.2">
      <c r="C758" s="140"/>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row>
    <row r="759" spans="3:29" ht="14" x14ac:dyDescent="0.2">
      <c r="C759" s="140"/>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row>
    <row r="760" spans="3:29" ht="14" x14ac:dyDescent="0.2">
      <c r="C760" s="140"/>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row>
    <row r="761" spans="3:29" ht="14" x14ac:dyDescent="0.2">
      <c r="C761" s="140"/>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row>
    <row r="762" spans="3:29" ht="14" x14ac:dyDescent="0.2">
      <c r="C762" s="140"/>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row>
    <row r="763" spans="3:29" ht="14" x14ac:dyDescent="0.2">
      <c r="C763" s="140"/>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row>
    <row r="764" spans="3:29" ht="14" x14ac:dyDescent="0.2">
      <c r="C764" s="140"/>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row>
    <row r="765" spans="3:29" ht="14" x14ac:dyDescent="0.2">
      <c r="C765" s="140"/>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row>
    <row r="766" spans="3:29" ht="14" x14ac:dyDescent="0.2">
      <c r="C766" s="140"/>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row>
    <row r="767" spans="3:29" ht="14" x14ac:dyDescent="0.2">
      <c r="C767" s="140"/>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row>
    <row r="768" spans="3:29" ht="14" x14ac:dyDescent="0.2">
      <c r="C768" s="140"/>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row>
    <row r="769" spans="3:29" ht="14" x14ac:dyDescent="0.2">
      <c r="C769" s="140"/>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row>
    <row r="770" spans="3:29" ht="14" x14ac:dyDescent="0.2">
      <c r="C770" s="140"/>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row>
    <row r="771" spans="3:29" ht="14" x14ac:dyDescent="0.2">
      <c r="C771" s="140"/>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row>
    <row r="772" spans="3:29" ht="14" x14ac:dyDescent="0.2">
      <c r="C772" s="140"/>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row>
    <row r="773" spans="3:29" ht="14" x14ac:dyDescent="0.2">
      <c r="C773" s="140"/>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row>
    <row r="774" spans="3:29" ht="14" x14ac:dyDescent="0.2">
      <c r="C774" s="140"/>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row>
    <row r="775" spans="3:29" ht="14" x14ac:dyDescent="0.2">
      <c r="C775" s="140"/>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row>
    <row r="776" spans="3:29" ht="14" x14ac:dyDescent="0.2">
      <c r="C776" s="140"/>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row>
    <row r="777" spans="3:29" ht="14" x14ac:dyDescent="0.2">
      <c r="C777" s="140"/>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row>
    <row r="778" spans="3:29" ht="14" x14ac:dyDescent="0.2">
      <c r="C778" s="140"/>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row>
    <row r="779" spans="3:29" ht="14" x14ac:dyDescent="0.2">
      <c r="C779" s="140"/>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row>
    <row r="780" spans="3:29" ht="14" x14ac:dyDescent="0.2">
      <c r="C780" s="140"/>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row>
    <row r="781" spans="3:29" ht="14" x14ac:dyDescent="0.2">
      <c r="C781" s="140"/>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row>
    <row r="782" spans="3:29" ht="14" x14ac:dyDescent="0.2">
      <c r="C782" s="140"/>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row>
    <row r="783" spans="3:29" ht="14" x14ac:dyDescent="0.2">
      <c r="C783" s="140"/>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row>
    <row r="784" spans="3:29" ht="14" x14ac:dyDescent="0.2">
      <c r="C784" s="140"/>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row>
    <row r="785" spans="3:29" ht="14" x14ac:dyDescent="0.2">
      <c r="C785" s="140"/>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row>
    <row r="786" spans="3:29" ht="14" x14ac:dyDescent="0.2">
      <c r="C786" s="140"/>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row>
    <row r="787" spans="3:29" ht="14" x14ac:dyDescent="0.2">
      <c r="C787" s="140"/>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row>
    <row r="788" spans="3:29" ht="14" x14ac:dyDescent="0.2">
      <c r="C788" s="140"/>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row>
    <row r="789" spans="3:29" ht="14" x14ac:dyDescent="0.2">
      <c r="C789" s="140"/>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row>
    <row r="790" spans="3:29" ht="14" x14ac:dyDescent="0.2">
      <c r="C790" s="140"/>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row>
    <row r="791" spans="3:29" ht="14" x14ac:dyDescent="0.2">
      <c r="C791" s="140"/>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row>
    <row r="792" spans="3:29" ht="14" x14ac:dyDescent="0.2">
      <c r="C792" s="140"/>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row>
    <row r="793" spans="3:29" ht="14" x14ac:dyDescent="0.2">
      <c r="C793" s="140"/>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row>
    <row r="794" spans="3:29" ht="14" x14ac:dyDescent="0.2">
      <c r="C794" s="140"/>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row>
    <row r="795" spans="3:29" ht="14" x14ac:dyDescent="0.2">
      <c r="C795" s="140"/>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row>
    <row r="796" spans="3:29" ht="14" x14ac:dyDescent="0.2">
      <c r="C796" s="140"/>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row>
    <row r="797" spans="3:29" ht="14" x14ac:dyDescent="0.2">
      <c r="C797" s="140"/>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row>
    <row r="798" spans="3:29" ht="14" x14ac:dyDescent="0.2">
      <c r="C798" s="140"/>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row>
    <row r="799" spans="3:29" ht="14" x14ac:dyDescent="0.2">
      <c r="C799" s="140"/>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row>
    <row r="800" spans="3:29" ht="14" x14ac:dyDescent="0.2">
      <c r="C800" s="140"/>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row>
    <row r="801" spans="3:29" ht="14" x14ac:dyDescent="0.2">
      <c r="C801" s="140"/>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row>
    <row r="802" spans="3:29" ht="14" x14ac:dyDescent="0.2">
      <c r="C802" s="140"/>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row>
    <row r="803" spans="3:29" ht="14" x14ac:dyDescent="0.2">
      <c r="C803" s="140"/>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row>
    <row r="804" spans="3:29" ht="14" x14ac:dyDescent="0.2">
      <c r="C804" s="140"/>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row>
    <row r="805" spans="3:29" ht="14" x14ac:dyDescent="0.2">
      <c r="C805" s="140"/>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row>
    <row r="806" spans="3:29" ht="14" x14ac:dyDescent="0.2">
      <c r="C806" s="140"/>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row>
    <row r="807" spans="3:29" ht="14" x14ac:dyDescent="0.2">
      <c r="C807" s="140"/>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row>
    <row r="808" spans="3:29" ht="14" x14ac:dyDescent="0.2">
      <c r="C808" s="140"/>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row>
    <row r="809" spans="3:29" ht="14" x14ac:dyDescent="0.2">
      <c r="C809" s="140"/>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row>
    <row r="810" spans="3:29" ht="14" x14ac:dyDescent="0.2">
      <c r="C810" s="140"/>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row>
    <row r="811" spans="3:29" ht="14" x14ac:dyDescent="0.2">
      <c r="C811" s="140"/>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row>
    <row r="812" spans="3:29" ht="14" x14ac:dyDescent="0.2">
      <c r="C812" s="140"/>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row>
    <row r="813" spans="3:29" ht="14" x14ac:dyDescent="0.2">
      <c r="C813" s="140"/>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row>
    <row r="814" spans="3:29" ht="14" x14ac:dyDescent="0.2">
      <c r="C814" s="140"/>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row>
    <row r="815" spans="3:29" ht="14" x14ac:dyDescent="0.2">
      <c r="C815" s="140"/>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row>
    <row r="816" spans="3:29" ht="14" x14ac:dyDescent="0.2">
      <c r="C816" s="140"/>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row>
    <row r="817" spans="3:29" ht="14" x14ac:dyDescent="0.2">
      <c r="C817" s="140"/>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row>
    <row r="818" spans="3:29" ht="14" x14ac:dyDescent="0.2">
      <c r="C818" s="140"/>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row>
    <row r="819" spans="3:29" ht="14" x14ac:dyDescent="0.2">
      <c r="C819" s="140"/>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row>
    <row r="820" spans="3:29" ht="14" x14ac:dyDescent="0.2">
      <c r="C820" s="140"/>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row>
    <row r="821" spans="3:29" ht="14" x14ac:dyDescent="0.2">
      <c r="C821" s="140"/>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row>
    <row r="822" spans="3:29" ht="14" x14ac:dyDescent="0.2">
      <c r="C822" s="140"/>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row>
    <row r="823" spans="3:29" ht="14" x14ac:dyDescent="0.2">
      <c r="C823" s="140"/>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row>
    <row r="824" spans="3:29" ht="14" x14ac:dyDescent="0.2">
      <c r="C824" s="140"/>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row>
    <row r="825" spans="3:29" ht="14" x14ac:dyDescent="0.2">
      <c r="C825" s="140"/>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row>
    <row r="826" spans="3:29" ht="14" x14ac:dyDescent="0.2">
      <c r="C826" s="140"/>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row>
    <row r="827" spans="3:29" ht="14" x14ac:dyDescent="0.2">
      <c r="C827" s="140"/>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row>
    <row r="828" spans="3:29" ht="14" x14ac:dyDescent="0.2">
      <c r="C828" s="140"/>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row>
    <row r="829" spans="3:29" ht="14" x14ac:dyDescent="0.2">
      <c r="C829" s="140"/>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row>
    <row r="830" spans="3:29" ht="14" x14ac:dyDescent="0.2">
      <c r="C830" s="140"/>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row>
    <row r="831" spans="3:29" ht="14" x14ac:dyDescent="0.2">
      <c r="C831" s="140"/>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row>
    <row r="832" spans="3:29" ht="14" x14ac:dyDescent="0.2">
      <c r="C832" s="140"/>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row>
    <row r="833" spans="3:29" ht="14" x14ac:dyDescent="0.2">
      <c r="C833" s="140"/>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row>
    <row r="834" spans="3:29" ht="14" x14ac:dyDescent="0.2">
      <c r="C834" s="140"/>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row>
    <row r="835" spans="3:29" ht="14" x14ac:dyDescent="0.2">
      <c r="C835" s="140"/>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row>
    <row r="836" spans="3:29" ht="14" x14ac:dyDescent="0.2">
      <c r="C836" s="140"/>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row>
    <row r="837" spans="3:29" ht="14" x14ac:dyDescent="0.2">
      <c r="C837" s="140"/>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row>
    <row r="838" spans="3:29" ht="14" x14ac:dyDescent="0.2">
      <c r="C838" s="140"/>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row>
    <row r="839" spans="3:29" ht="14" x14ac:dyDescent="0.2">
      <c r="C839" s="140"/>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row>
    <row r="840" spans="3:29" ht="14" x14ac:dyDescent="0.2">
      <c r="C840" s="140"/>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row>
    <row r="841" spans="3:29" ht="14" x14ac:dyDescent="0.2">
      <c r="C841" s="140"/>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row>
    <row r="842" spans="3:29" ht="14" x14ac:dyDescent="0.2">
      <c r="C842" s="140"/>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row>
    <row r="843" spans="3:29" ht="14" x14ac:dyDescent="0.2">
      <c r="C843" s="140"/>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row>
    <row r="844" spans="3:29" ht="14" x14ac:dyDescent="0.2">
      <c r="C844" s="140"/>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row>
    <row r="845" spans="3:29" ht="14" x14ac:dyDescent="0.2">
      <c r="C845" s="140"/>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row>
    <row r="846" spans="3:29" ht="14" x14ac:dyDescent="0.2">
      <c r="C846" s="140"/>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row>
    <row r="847" spans="3:29" ht="14" x14ac:dyDescent="0.2">
      <c r="C847" s="140"/>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row>
    <row r="848" spans="3:29" ht="14" x14ac:dyDescent="0.2">
      <c r="C848" s="140"/>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row>
    <row r="849" spans="3:29" ht="14" x14ac:dyDescent="0.2">
      <c r="C849" s="140"/>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row>
    <row r="850" spans="3:29" ht="14" x14ac:dyDescent="0.2">
      <c r="C850" s="140"/>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row>
    <row r="851" spans="3:29" ht="14" x14ac:dyDescent="0.2">
      <c r="C851" s="140"/>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row>
    <row r="852" spans="3:29" ht="14" x14ac:dyDescent="0.2">
      <c r="C852" s="140"/>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row>
    <row r="853" spans="3:29" ht="14" x14ac:dyDescent="0.2">
      <c r="C853" s="140"/>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row>
    <row r="854" spans="3:29" ht="14" x14ac:dyDescent="0.2">
      <c r="C854" s="140"/>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row>
    <row r="855" spans="3:29" ht="14" x14ac:dyDescent="0.2">
      <c r="C855" s="140"/>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row>
    <row r="856" spans="3:29" ht="14" x14ac:dyDescent="0.2">
      <c r="C856" s="140"/>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row>
    <row r="857" spans="3:29" ht="14" x14ac:dyDescent="0.2">
      <c r="C857" s="140"/>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row>
    <row r="858" spans="3:29" ht="14" x14ac:dyDescent="0.2">
      <c r="C858" s="140"/>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row>
    <row r="859" spans="3:29" ht="14" x14ac:dyDescent="0.2">
      <c r="C859" s="140"/>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row>
    <row r="860" spans="3:29" ht="14" x14ac:dyDescent="0.2">
      <c r="C860" s="140"/>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row>
    <row r="861" spans="3:29" ht="14" x14ac:dyDescent="0.2">
      <c r="C861" s="140"/>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row>
    <row r="862" spans="3:29" ht="14" x14ac:dyDescent="0.2">
      <c r="C862" s="140"/>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row>
    <row r="863" spans="3:29" ht="14" x14ac:dyDescent="0.2">
      <c r="C863" s="140"/>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row>
    <row r="864" spans="3:29" ht="14" x14ac:dyDescent="0.2">
      <c r="C864" s="140"/>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row>
    <row r="865" spans="3:29" ht="14" x14ac:dyDescent="0.2">
      <c r="C865" s="140"/>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row>
    <row r="866" spans="3:29" ht="14" x14ac:dyDescent="0.2">
      <c r="C866" s="140"/>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row>
    <row r="867" spans="3:29" ht="14" x14ac:dyDescent="0.2">
      <c r="C867" s="140"/>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row>
    <row r="868" spans="3:29" ht="14" x14ac:dyDescent="0.2">
      <c r="C868" s="140"/>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row>
    <row r="869" spans="3:29" ht="14" x14ac:dyDescent="0.2">
      <c r="C869" s="140"/>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row>
    <row r="870" spans="3:29" ht="14" x14ac:dyDescent="0.2">
      <c r="C870" s="140"/>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row>
    <row r="871" spans="3:29" ht="14" x14ac:dyDescent="0.2">
      <c r="C871" s="140"/>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row>
    <row r="872" spans="3:29" ht="14" x14ac:dyDescent="0.2">
      <c r="C872" s="140"/>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row>
    <row r="873" spans="3:29" ht="14" x14ac:dyDescent="0.2">
      <c r="C873" s="140"/>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row>
    <row r="874" spans="3:29" ht="14" x14ac:dyDescent="0.2">
      <c r="C874" s="140"/>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row>
    <row r="875" spans="3:29" ht="14" x14ac:dyDescent="0.2">
      <c r="C875" s="140"/>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row>
    <row r="876" spans="3:29" ht="14" x14ac:dyDescent="0.2">
      <c r="C876" s="140"/>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row>
    <row r="877" spans="3:29" ht="14" x14ac:dyDescent="0.2">
      <c r="C877" s="140"/>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row>
    <row r="878" spans="3:29" ht="14" x14ac:dyDescent="0.2">
      <c r="C878" s="140"/>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row>
    <row r="879" spans="3:29" ht="14" x14ac:dyDescent="0.2">
      <c r="C879" s="140"/>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row>
    <row r="880" spans="3:29" ht="14" x14ac:dyDescent="0.2">
      <c r="C880" s="140"/>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row>
    <row r="881" spans="3:29" ht="14" x14ac:dyDescent="0.2">
      <c r="C881" s="140"/>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row>
    <row r="882" spans="3:29" ht="14" x14ac:dyDescent="0.2">
      <c r="C882" s="140"/>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row>
    <row r="883" spans="3:29" ht="14" x14ac:dyDescent="0.2">
      <c r="C883" s="140"/>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row>
    <row r="884" spans="3:29" ht="14" x14ac:dyDescent="0.2">
      <c r="C884" s="140"/>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row>
    <row r="885" spans="3:29" ht="14" x14ac:dyDescent="0.2">
      <c r="C885" s="140"/>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row>
    <row r="886" spans="3:29" ht="14" x14ac:dyDescent="0.2">
      <c r="C886" s="140"/>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row>
    <row r="887" spans="3:29" ht="14" x14ac:dyDescent="0.2">
      <c r="C887" s="140"/>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row>
    <row r="888" spans="3:29" ht="14" x14ac:dyDescent="0.2">
      <c r="C888" s="140"/>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row>
    <row r="889" spans="3:29" ht="14" x14ac:dyDescent="0.2">
      <c r="C889" s="140"/>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row>
    <row r="890" spans="3:29" ht="14" x14ac:dyDescent="0.2">
      <c r="C890" s="140"/>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row>
    <row r="891" spans="3:29" ht="14" x14ac:dyDescent="0.2">
      <c r="C891" s="140"/>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row>
    <row r="892" spans="3:29" ht="14" x14ac:dyDescent="0.2">
      <c r="C892" s="140"/>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row>
    <row r="893" spans="3:29" ht="14" x14ac:dyDescent="0.2">
      <c r="C893" s="140"/>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row>
    <row r="894" spans="3:29" ht="14" x14ac:dyDescent="0.2">
      <c r="C894" s="140"/>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row>
    <row r="895" spans="3:29" ht="14" x14ac:dyDescent="0.2">
      <c r="C895" s="140"/>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row>
    <row r="896" spans="3:29" ht="14" x14ac:dyDescent="0.2">
      <c r="C896" s="140"/>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row>
    <row r="897" spans="3:29" ht="14" x14ac:dyDescent="0.2">
      <c r="C897" s="140"/>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row>
    <row r="898" spans="3:29" ht="14" x14ac:dyDescent="0.2">
      <c r="C898" s="140"/>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row>
    <row r="899" spans="3:29" ht="14" x14ac:dyDescent="0.2">
      <c r="C899" s="140"/>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row>
    <row r="900" spans="3:29" ht="14" x14ac:dyDescent="0.2">
      <c r="C900" s="140"/>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row>
    <row r="901" spans="3:29" ht="14" x14ac:dyDescent="0.2">
      <c r="C901" s="140"/>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row>
  </sheetData>
  <mergeCells count="46">
    <mergeCell ref="C34:F34"/>
    <mergeCell ref="M34:P34"/>
    <mergeCell ref="C35:F35"/>
    <mergeCell ref="R42:R43"/>
    <mergeCell ref="C57:S63"/>
    <mergeCell ref="C37:F37"/>
    <mergeCell ref="M37:P37"/>
    <mergeCell ref="C38:F38"/>
    <mergeCell ref="M38:P38"/>
    <mergeCell ref="F41:Q41"/>
    <mergeCell ref="E42:E43"/>
    <mergeCell ref="G42:H42"/>
    <mergeCell ref="I42:I43"/>
    <mergeCell ref="N42:O42"/>
    <mergeCell ref="P42:P43"/>
    <mergeCell ref="M35:P35"/>
    <mergeCell ref="C36:F36"/>
    <mergeCell ref="M36:P36"/>
    <mergeCell ref="C31:S31"/>
    <mergeCell ref="D23:I23"/>
    <mergeCell ref="N23:S23"/>
    <mergeCell ref="D24:I24"/>
    <mergeCell ref="N24:S24"/>
    <mergeCell ref="D25:I25"/>
    <mergeCell ref="N25:S25"/>
    <mergeCell ref="D26:I26"/>
    <mergeCell ref="D27:I27"/>
    <mergeCell ref="N27:S27"/>
    <mergeCell ref="D28:I28"/>
    <mergeCell ref="N28:S28"/>
    <mergeCell ref="C33:G33"/>
    <mergeCell ref="C22:I22"/>
    <mergeCell ref="M22:S22"/>
    <mergeCell ref="B10:T10"/>
    <mergeCell ref="C12:I12"/>
    <mergeCell ref="M12:S12"/>
    <mergeCell ref="X13:AA13"/>
    <mergeCell ref="C14:I14"/>
    <mergeCell ref="M14:S14"/>
    <mergeCell ref="B2:T2"/>
    <mergeCell ref="B3:M9"/>
    <mergeCell ref="O3:R3"/>
    <mergeCell ref="Q4:R4"/>
    <mergeCell ref="Q5:R5"/>
    <mergeCell ref="Q6:R6"/>
    <mergeCell ref="Q7:R7"/>
  </mergeCells>
  <conditionalFormatting sqref="D16:F16">
    <cfRule type="cellIs" dxfId="0" priority="1" operator="greaterThan">
      <formula>ISBLANK(E$15)</formula>
    </cfRule>
  </conditionalFormatting>
  <pageMargins left="0.5" right="0.5" top="0.5" bottom="0.5" header="0.3" footer="0.3"/>
  <pageSetup orientation="landscape" horizontalDpi="1200" verticalDpi="1200" r:id="rId1"/>
  <headerFooter>
    <oddHeader>&amp;L&amp;K000000&amp;F&amp;C&amp;K000000&amp;D&amp;T&amp;R&amp;K000000&amp;A</oddHeader>
    <oddFooter>&amp;L&amp;K000000&amp;G&amp;C&amp;K000000&amp;P/&amp;N&amp;R&amp;K000000&amp;G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controls</vt:lpstr>
      <vt:lpstr>Readme</vt:lpstr>
      <vt:lpstr>Interpretation</vt:lpstr>
      <vt:lpstr>CEA Plan - Case Study</vt:lpstr>
      <vt:lpstr>CEA Data Entry - Case Study</vt:lpstr>
      <vt:lpstr>CEA Plan</vt:lpstr>
      <vt:lpstr>CEA Data Entry</vt:lpstr>
      <vt:lpstr>'CEA Data Entry'!Print_Area</vt:lpstr>
      <vt:lpstr>'CEA Data Entry - Case Study'!Print_Area</vt:lpstr>
      <vt:lpstr>'CEA Plan'!Print_Area</vt:lpstr>
      <vt:lpstr>'CEA Plan - Case Study'!Print_Area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hckum</dc:creator>
  <cp:lastModifiedBy>Black, Margaret E</cp:lastModifiedBy>
  <cp:lastPrinted>2021-08-12T00:17:02Z</cp:lastPrinted>
  <dcterms:created xsi:type="dcterms:W3CDTF">2021-07-15T17:51:30Z</dcterms:created>
  <dcterms:modified xsi:type="dcterms:W3CDTF">2021-08-12T00:26:28Z</dcterms:modified>
</cp:coreProperties>
</file>